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https://transportwales.sharepoint.com/sites/ActiveTravel/TfW Design Hub/ATAG Revisions/Appendix H/Issue for Consultation/"/>
    </mc:Choice>
  </mc:AlternateContent>
  <xr:revisionPtr revIDLastSave="421" documentId="8_{FEBD2D03-4F6C-44C4-B59F-DC814662B7E8}" xr6:coauthVersionLast="47" xr6:coauthVersionMax="47" xr10:uidLastSave="{B5229B4F-0CD3-4127-83B4-6F3D7475C0B7}"/>
  <bookViews>
    <workbookView xWindow="28680" yWindow="-120" windowWidth="29040" windowHeight="17520" xr2:uid="{00000000-000D-0000-FFFF-FFFF00000000}"/>
  </bookViews>
  <sheets>
    <sheet name="Walking Route Audit" sheetId="1" r:id="rId1"/>
    <sheet name="Cycling Route Audit" sheetId="3" r:id="rId2"/>
    <sheet name="Data" sheetId="2" r:id="rId3"/>
  </sheets>
  <definedNames>
    <definedName name="_xlnm.Print_Area" localSheetId="1">'Cycling Route Audit'!$B$2:$M$43</definedName>
    <definedName name="_xlnm.Print_Area" localSheetId="0">'Walking Route Audit'!$B$2:$J$40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9" i="1" l="1"/>
  <c r="J38" i="1"/>
  <c r="J36" i="1"/>
  <c r="M42" i="3"/>
  <c r="J42" i="3"/>
  <c r="M41" i="3"/>
  <c r="J41" i="3"/>
  <c r="M39" i="3"/>
  <c r="J39" i="3"/>
  <c r="M40" i="3" l="1"/>
  <c r="M43" i="3" s="1"/>
  <c r="J40" i="3"/>
  <c r="J43" i="3" s="1"/>
  <c r="J37" i="1"/>
  <c r="J40" i="1" s="1"/>
  <c r="G38" i="1"/>
  <c r="G39" i="1"/>
  <c r="G36" i="1"/>
  <c r="G37" i="1" l="1"/>
  <c r="G40" i="1" s="1"/>
</calcChain>
</file>

<file path=xl/sharedStrings.xml><?xml version="1.0" encoding="utf-8"?>
<sst xmlns="http://schemas.openxmlformats.org/spreadsheetml/2006/main" count="292" uniqueCount="261">
  <si>
    <t>NOTE: Please refer to Appendix H of the Active Travel Act Guidance for a guide on how to use the audit tools.</t>
  </si>
  <si>
    <t>Route ATNM Reference</t>
  </si>
  <si>
    <t>Start/End Location Audited</t>
  </si>
  <si>
    <t>Day of Week</t>
  </si>
  <si>
    <t>Time of Day</t>
  </si>
  <si>
    <t>Weather Conditions</t>
  </si>
  <si>
    <t>Auditor(s)</t>
  </si>
  <si>
    <t>Notes to be aware of if not captured below</t>
  </si>
  <si>
    <t xml:space="preserve">Audit Categories  </t>
  </si>
  <si>
    <t>Critical (if any within this category, route cannot pass)</t>
  </si>
  <si>
    <t xml:space="preserve">0 (Red) </t>
  </si>
  <si>
    <t>1 (Amber)</t>
  </si>
  <si>
    <t xml:space="preserve">2 (Green) </t>
  </si>
  <si>
    <t>Existing Score</t>
  </si>
  <si>
    <t>Comments</t>
  </si>
  <si>
    <t>Suggested amendments</t>
  </si>
  <si>
    <t>Revised Score (Potential if improvements made)</t>
  </si>
  <si>
    <t>1. ATTRACTIVENESS                   -  maintenance</t>
  </si>
  <si>
    <t>Littering and/or dog mess prevalent. Seriously overgrown vegetation, including low branches. Street furniture falling into major disrepair.</t>
  </si>
  <si>
    <t>Minor littering. Overgrown vegetation. Street furniture falling into minor disrepair (for example, peeling paint).</t>
  </si>
  <si>
    <t>Footways well maintained, with no significant issues noted.</t>
  </si>
  <si>
    <t>2. ATTRACTIVENESS
- fear of crime</t>
  </si>
  <si>
    <t>Major or prevalent vandalism.
Evidence of criminal/ antisocial activity.
Route is isolated, not subject to natural surveillance (including where sight lines are inadequate).</t>
  </si>
  <si>
    <t>Minor vandalism.
Lack of active frontage and natural surveillance (e.g. houses set back or back onto street).</t>
  </si>
  <si>
    <t>No evidence of vandalism with appropriate natural surveillance.</t>
  </si>
  <si>
    <t>3. ATTRACTIVENESS
- traffic noise and pollution</t>
  </si>
  <si>
    <t>Severe traffic pollution and/or severe traffic noise.</t>
  </si>
  <si>
    <t>Levels of traffic noise and/or pollution could be improved.</t>
  </si>
  <si>
    <t>Traffic noise and pollution do not affect the attractiveness.</t>
  </si>
  <si>
    <t>4. ATTRACTIVENESS
- other</t>
  </si>
  <si>
    <t>Examples of ‘other’ attractiveness issues include:
- Evidence that lighting is not present, or is deficient;
- Temporary features affecting the attractiveness of routes (e.g. refuse sacks).
- Excessive use of guardrail or bollards
Score 0-2 as appropriate</t>
  </si>
  <si>
    <t>5. COMFORT
- condition</t>
  </si>
  <si>
    <t>Subsided or fretted pavement, or significant uneven patching or trenching.
                                                                                                                                                                                                                                                                Large number of footway crossovers resulting in uneven surface.</t>
  </si>
  <si>
    <t>Some defects noted, typically isolated (such as trenching or patching) or minor (such as cracked, but level pavers). Defects unlikely to result in trips or difficulty for wheelchairs, prams etc.
Some footway crossovers resulting in uneven surface.</t>
  </si>
  <si>
    <t>Footways level and in good condition, with no trip hazards.</t>
  </si>
  <si>
    <t>6. COMFORT
- footway width</t>
  </si>
  <si>
    <t>Pedestrian comfort is at Level C or below, or width is below those recommended in Section 9.6 of the Guidance (&lt;1.5m).</t>
  </si>
  <si>
    <t>Pedestrian comfort is at Level B or above, or width is as per those recommended in Section 9.6 of the Guidance (1.5m - 2m).</t>
  </si>
  <si>
    <t>Pedestrian comfort is at Level A, or width is above those recommended in Section 9.6 of the Guidance (&gt;2m).</t>
  </si>
  <si>
    <t>7. COMFORT
- width on staggered crossings/
pedestrian islands/refuges</t>
  </si>
  <si>
    <t>Pedestrian comfort is at Level C or below, or width is below those recommended in Section 9.6 of the Guidance (&lt;1.5m) i.e. standard wheelchair width.</t>
  </si>
  <si>
    <t>Pedestrian comfort is at Level B or above, or width  is as per those recommended in Section 9.6 of the Guidance (1.5m - 2m).</t>
  </si>
  <si>
    <t>Pedestrian comfort is at Level A, or width is above those recommended in Section 9.6 of the Guidance (&gt;2m) to accommodate wheel-chair users.</t>
  </si>
  <si>
    <t>8. COMFORT
- clearance widths</t>
  </si>
  <si>
    <t>Clearance widths less than 1.5m. Footway parking requires users to ‘give and take’ frequently, walk on
roads and/or results in crowding/delay.
Footway parking causes significant deviation from desire lines.</t>
  </si>
  <si>
    <t>Clearance widths between approximately 1.5m and 2m.
Occasional need for ‘give and take’ between users and walking on roads due to footway parking.
Footway parking causes some deviation from desire lines.</t>
  </si>
  <si>
    <t>No instances of vehicles parking on footways noted.
Clearance widths generally in excess of 2m between permanent obstructions.</t>
  </si>
  <si>
    <t>9. COMFORT
- gradient</t>
  </si>
  <si>
    <t>Gradients exceed 8 per cent (1 in 12).</t>
  </si>
  <si>
    <t>Slopes exist but gradients do not exceed 8 per cent (1 in 12).</t>
  </si>
  <si>
    <t>There are no slopes on footway.</t>
  </si>
  <si>
    <t>10.COMFORT
- other</t>
  </si>
  <si>
    <t>Access Control not in accordance with guidance recommendation and no objective justification for its inclusion (see Section 15.3).</t>
  </si>
  <si>
    <t>Examples of ‘other’ comfort issues include:
- Temporary obstructions restricting clearance width for pedestrians (e.g. driveway gates opened into footway);
- Barriers/gates restricting access; and
- Bus shelters restricting clearance width.
- Poorly drained footways resulting in noticeable ponding issues/slippery surfaces
Score 0-2 as appropriate</t>
  </si>
  <si>
    <t>11.DIRECTNESS
- footway provision</t>
  </si>
  <si>
    <t>Footways are not provided to cater for pedestrian desire lines.</t>
  </si>
  <si>
    <t>Footway provision could be improved to better cater for pedestrian desire lines.</t>
  </si>
  <si>
    <t>Footways are provided to cater for pedestrian desire lines (e.g. adjacent to road).</t>
  </si>
  <si>
    <t>12.DIRECTNESS
- location of crossings in relation to desire lines</t>
  </si>
  <si>
    <t>Crossings deviate significantly from desire lines.</t>
  </si>
  <si>
    <t>Crossings partially diverting pedestrians away from desire lines.</t>
  </si>
  <si>
    <t>Crossings follow desire lines.</t>
  </si>
  <si>
    <t>13.DIRECTNESS
- gaps in traffic (where no
controlled crossings present or if
likely to cross outside of con-trolled
crossing)</t>
  </si>
  <si>
    <t>Crossing of road associated indirect, or associated with significant delay (&gt;15s average).</t>
  </si>
  <si>
    <t>Crossing of road direct, but
associated with some delay (up to 15s average).</t>
  </si>
  <si>
    <t>Crossing of road easy, direct, and comfortable and without delay (&lt; 5s average).</t>
  </si>
  <si>
    <t>14.DIRECTNESS
- impact of controlled crossings on
journey time</t>
  </si>
  <si>
    <t>Staggered crossings add significantly to journey time. Likely to wait &gt;10s in
pedestrian is-land.</t>
  </si>
  <si>
    <t>Crossings are staggered but do not add significantly to journey time.
Unlikely to wait &gt;5s in pedestrian island.</t>
  </si>
  <si>
    <t>Crossings are single phase pelican/puffin or zebra crossings.</t>
  </si>
  <si>
    <t>15. DIRECTNESS
- green man time</t>
  </si>
  <si>
    <t>Green man time would not give vulnerable users sufficient time to cross comfortably.</t>
  </si>
  <si>
    <t>Pedestrians would benefit from extended green man time but current time unlikely to deter users.</t>
  </si>
  <si>
    <t>Green man time is of sufficient length to cross comfortably.</t>
  </si>
  <si>
    <t>16.DIRECTNESS
- other</t>
  </si>
  <si>
    <t>Examples of ‘other’ directness issues include:
- Routes to/from bus stops not accommodated;
- Steps restricting access for all users;
- Confusing layout for pedestrians creating severance issues for users.
Score 0-2 as appropriate</t>
  </si>
  <si>
    <t>17.SAFETY
- traffic volume</t>
  </si>
  <si>
    <t>High traffic volume, with pedestrians unable to keep their distance from traffic.</t>
  </si>
  <si>
    <t>Traffic volume moderate and pedestrians in close proximity.</t>
  </si>
  <si>
    <t>Traffic volume low, or pedestrians can keep distance from moderate traffic volumes.</t>
  </si>
  <si>
    <t>18.SAFETY
- traffic speed</t>
  </si>
  <si>
    <t>High traffic speeds, with pedestrians unable to keep their distance from traffic.</t>
  </si>
  <si>
    <t>Traffic speeds moderate and pedestrians in close proximity.</t>
  </si>
  <si>
    <t>Traffic speeds low, or pedestrians can keep distance from moderate traffic speeds.</t>
  </si>
  <si>
    <t>19.SAFETY
- visibility</t>
  </si>
  <si>
    <t>Poor visibility, likely to result in collisions.</t>
  </si>
  <si>
    <t>Visibility could be somewhat improved but unlikely to result in collisions.</t>
  </si>
  <si>
    <t>Good visibility for all users.</t>
  </si>
  <si>
    <t>20. COHERENCE
- dropped kerbs and tactile paving</t>
  </si>
  <si>
    <t>Dropped kerbs absent along the route.</t>
  </si>
  <si>
    <t>Dropped kerbs provided, but tactile paving absent or incorrect.</t>
  </si>
  <si>
    <t>Dropped kerbs and tactile paving provided, albeit not to current standards.</t>
  </si>
  <si>
    <t>Dropped kerb and tactile paving meets current standards.</t>
  </si>
  <si>
    <t>COHERENCE</t>
  </si>
  <si>
    <t>Signage - Note the presence and quality of route signage (no score is required for this factor)</t>
  </si>
  <si>
    <t>Total Score</t>
  </si>
  <si>
    <t>Total Percentage</t>
  </si>
  <si>
    <t>Not Applicable Factors</t>
  </si>
  <si>
    <t>Critical Factors</t>
  </si>
  <si>
    <t>Suggested Classification</t>
  </si>
  <si>
    <t>NOTE: Please refer to Appendix H of the Active Travel Act Guidance for a guide on how to use the audit tools.
When using the cycle audit tool on less busy secondary or local routes, if a route was built in line with the Active Travel Act Guidance that was applicable at the time, and there are no known issues, then a route should not fail based on the factor ‘effective width without conflict’. Issues to consider are the volume of cyclists using or expected to use the route, route type and the volume of, and impact on, people walking or wheeling.</t>
  </si>
  <si>
    <t>Key Requirement</t>
  </si>
  <si>
    <t>Factor</t>
  </si>
  <si>
    <t>Design Principle</t>
  </si>
  <si>
    <t>Indicators</t>
  </si>
  <si>
    <t>Critical</t>
  </si>
  <si>
    <t>0 (Red)</t>
  </si>
  <si>
    <t>2 (Green)</t>
  </si>
  <si>
    <t>Cohesion</t>
  </si>
  <si>
    <t>Connections</t>
  </si>
  <si>
    <t>Cyclists should be able to easily and safely join and navigate along different sections of the same route and between different routes in the network.</t>
  </si>
  <si>
    <t>1. Ability to join/ leave route safely and easily: consider left and right turns</t>
  </si>
  <si>
    <t>Cyclists cannot connect to other routes without dismounting.</t>
  </si>
  <si>
    <t>Cyclists can connect to other routes with minimal disruption to their journey.</t>
  </si>
  <si>
    <t>Cyclists have dedicated connections to other routes provided, with no interruption to their journey.</t>
  </si>
  <si>
    <t>Continuity and Wayfinding</t>
  </si>
  <si>
    <t>Routes should be complete with no gaps in provision. ‘End of route’ signs should not be installed - cyclists should be shown how the route continues. Cyclists should not be ‘abandoned’, particularly at junctions where provision may be required to ensure safe crossing movements.</t>
  </si>
  <si>
    <t>2.Provision for cyclists throughout the whole length of the route</t>
  </si>
  <si>
    <t>Cyclists are 'abandoned' at points along the route with no clear indication of how to continue their journey.</t>
  </si>
  <si>
    <t>The route is made up of discrete sections, but cyclists can clearly understand how to navigate between them, including through junctions.</t>
  </si>
  <si>
    <t>Cyclists are provided with a continuous route, including through junctions.</t>
  </si>
  <si>
    <t>Density of network</t>
  </si>
  <si>
    <t>Cycle networks should provide a mesh (or grid) of routes across the town or city. The density of the network is the distance between the routes which make up the grid pattern. The ultimate aim should be a network with a mesh width of 250m.</t>
  </si>
  <si>
    <t>3.Density of routes based on mesh width ie distances between primary and secondary routes within the network</t>
  </si>
  <si>
    <t>Route contributes to a network density mesh width &gt;1000</t>
  </si>
  <si>
    <t>Route contributes to a network density mesh width 250 - 1000m</t>
  </si>
  <si>
    <t>Route contributes to a network density mesh width &lt;250m</t>
  </si>
  <si>
    <t>Directness</t>
  </si>
  <si>
    <t>Distance</t>
  </si>
  <si>
    <t>Routes should follow the shortest option available and be as near to the ‘as the-crow-flies’ distance as possible.</t>
  </si>
  <si>
    <t>4.Deviation of route
Deviation Factor is calculated by dividing the actual distance along the route by the straight line (crow-fly) distance, or shortest road alternative.</t>
  </si>
  <si>
    <t>Deviation factor against straight line or shortest road alternative &gt;1.4</t>
  </si>
  <si>
    <t>Deviation factor against straight line or shortest road alternative 1.2 – 1.4</t>
  </si>
  <si>
    <t>Deviation factor against straight line or shortest road alternative &lt;1.2</t>
  </si>
  <si>
    <t>Time: 
Frequency of required stops or give ways</t>
  </si>
  <si>
    <t>The number of times a cyclist has to stop or loses right of way on a route should be minimised. This includes stopping and give ways at junctions or crossings, motorcycle barriers, pedestrian-only zones etc.</t>
  </si>
  <si>
    <t>5.Stopping and give way frequency</t>
  </si>
  <si>
    <t>The number of stops or give ways on the route is more than 4 per km</t>
  </si>
  <si>
    <t>The number of stops or give ways on the route is between 2 and 4 per km</t>
  </si>
  <si>
    <t>The number of stops or give ways on the route is less than 2 per km</t>
  </si>
  <si>
    <t>Time: 
Delay at junctions</t>
  </si>
  <si>
    <t>The length of delay caused by junctions should be minimised. This includes assessing impact of multiple or single stage crossings, signal timings, toucan crossings etc.</t>
  </si>
  <si>
    <t>6.Delay at junctions</t>
  </si>
  <si>
    <t>Delay for cyclists at junctions is greater than for motor vehicles</t>
  </si>
  <si>
    <t>Delay for cyclists at junctions is similar to delay for motor vehicles</t>
  </si>
  <si>
    <t>Delay is shorter than for motor vehicles or cyclists are not required to stop at junctions (eg bypass at signals).</t>
  </si>
  <si>
    <t>Time: 
Delay on links</t>
  </si>
  <si>
    <t>The length of delay caused by not being able to bypass slow moving traffic.</t>
  </si>
  <si>
    <t>7.Ability to maintain own speed on links</t>
  </si>
  <si>
    <t>Cyclists travel at speed of slowest vehicle (including a cycle) ahead.</t>
  </si>
  <si>
    <t>Cyclists can usually pass slow traffic and other cyclists</t>
  </si>
  <si>
    <t>Cyclists can always choose an appropriate speed.</t>
  </si>
  <si>
    <t>Gradients</t>
  </si>
  <si>
    <t>Routes should avoid steep gradients where possible. Uphill sections increase time, effort and discomfort. Where these are encountered, routes should be planned to minimise climbing gradient and allow users to retain momentum gained on the descent.</t>
  </si>
  <si>
    <t>8.Gradient</t>
  </si>
  <si>
    <t>Route includes sections steeper that the gradients recommended in Section 9.15 of the Guidance
.</t>
  </si>
  <si>
    <t>There are no sections of route steeper than the gradients recommended in Section 9.15 of the Guidance.</t>
  </si>
  <si>
    <t>There are no sections of route which steeper than 2%</t>
  </si>
  <si>
    <t>Safety</t>
  </si>
  <si>
    <t>Reduce/remove speed differences where cyclists are sharing the carriageway</t>
  </si>
  <si>
    <t>Where cyclists and motor vehicles are sharing the carriageway, the key to reducing severity of collisions is reducing the speeds of motor vehicles so that they more closely match that of cyclists. This is particularly important at points where risk of collision is greater, such as at junctions.</t>
  </si>
  <si>
    <t>9.Motor traffic speed on approach and through junctions where cyclists are sharing the carriageway through the junction</t>
  </si>
  <si>
    <t>85th percentile &gt;
37mph (60kph)</t>
  </si>
  <si>
    <t>85th percentile &gt;30mph</t>
  </si>
  <si>
    <t>85th percentile 20mph-30mph</t>
  </si>
  <si>
    <t>85th percentile &lt;20mph</t>
  </si>
  <si>
    <t>10.Motor traffic speed on sections of shared carriageway</t>
  </si>
  <si>
    <t>85th percentile &gt;37mph (60kph)</t>
  </si>
  <si>
    <t>Avoid high motor traffic volumes where cyclists are sharing the carriageway</t>
  </si>
  <si>
    <t>Cyclists should not be required to share the carriageway with high volumes of motor vehicles. This is particularly important at points where risk of collision is greater, such as at junctions.</t>
  </si>
  <si>
    <t>11.Motor traffic volume on sections of shared carriageway, expressed as vehicles per peak hour</t>
  </si>
  <si>
    <t>&gt;10000 AADT, or &gt;5% HGV</t>
  </si>
  <si>
    <t>5000-10000 AADT and 2-5%HGV</t>
  </si>
  <si>
    <t>2500-5000 and &lt;2% HGV</t>
  </si>
  <si>
    <t>0-2500 AADT</t>
  </si>
  <si>
    <t>Risk of collision</t>
  </si>
  <si>
    <t>Where speed differences and high motor vehicle flows cannot be reduced cyclists should be separated from traffic – see Table 11.1. This separation can be achieved at varying degrees through on-road cycle lanes, hybrid tracks and off-road provision. Such segregation should reduce the risk of collision from beside or behind the cyclist.</t>
  </si>
  <si>
    <t>12.Segregation
to reduce risk
of collision
alongside or
from behind</t>
  </si>
  <si>
    <t>Cyclists sharing carriageway - nearside lane in critical range between 3.2m and 3.9m wide and traffic volumes prevent motor vehicles moving easily into opposite lane to pass cyclists.</t>
  </si>
  <si>
    <t>Cyclists in unrestricted traffic lanes outside critical range (3.2m to 3.9m) or in cycle lanes less than 1.8m wide.</t>
  </si>
  <si>
    <t>Cyclists in cycle lanes at least 1.8m wide on carriageway; 85th percentile motor traffic speed max 30mph.</t>
  </si>
  <si>
    <t>Cyclists on route away from motor traffic (off road provision) or in off-carriageway cycle track. Cyclists in stepped / light segregated track; 85th percentile motor traffic speed max 30mph.</t>
  </si>
  <si>
    <t>A high proportion of collisions involving cyclists occur at junctions. Junctions there-fore need particular attention to reduce the risk of collision.
Junction treatments include:
Minor/side roads - cyclist priority and/or speed reduction across side roads
Major roads - separation of cyclists from motor traffic through junctions.</t>
  </si>
  <si>
    <t>13.Conflicting movements at junctions</t>
  </si>
  <si>
    <t>Side road junctions frequent and/ or untreated.
Major junctions, conflicting cycle/ motor traffic movements not separated.</t>
  </si>
  <si>
    <t>Side road junctions infrequent and with effective entry treatments.
Major junctions, principal conflicting cycle/ motor traffic movements separated.</t>
  </si>
  <si>
    <t>Side roads closed or treated to blend in with footway.
Major junctions, all conflicting cycle/ motor traffic streams separated.</t>
  </si>
  <si>
    <t>Avoid complex design</t>
  </si>
  <si>
    <t>Avoid complex designs which require users to process large amounts of information. Good network design should be self-explanatory and self-evident to all road users. All users should understand where they and other road users should be and what movements they might make.</t>
  </si>
  <si>
    <t>14.Legible road markings and road layout</t>
  </si>
  <si>
    <t>Faded, old, unclear, complex road markings/ unclear or unfamiliar road layout.</t>
  </si>
  <si>
    <t>Generally legible road markings and road layout but some elements could be improved.</t>
  </si>
  <si>
    <t>Clear, understandable, simple road markings and road layout.</t>
  </si>
  <si>
    <t>Consider and reduce risk from kerbside activity</t>
  </si>
  <si>
    <t>Routes should be assessed in terms of all multi-functional uses of a street including car parking, bus stops, parking, including collision with opened door.</t>
  </si>
  <si>
    <t>15.Conflict with
kerbside activity</t>
  </si>
  <si>
    <t>Narrow cycle
lanes &lt;1.5m or
less (including
any buffer)
alongside
parking/loading</t>
  </si>
  <si>
    <t>Significant conflict with kerbside activity (eg nearside cycle lane &lt;2m (including buffer) wide alongside kerbside parking).</t>
  </si>
  <si>
    <t>Some conflict with kerbside activity - eg less frequent activity on nearside of cyclists, min 2m cycle lanes including buffer.</t>
  </si>
  <si>
    <t>No/very limited conflict with kerbside activity or width of cycle lane including buffer exceeds 3m.</t>
  </si>
  <si>
    <t>Reduce severity of collisions where they do occur</t>
  </si>
  <si>
    <t>Wherever possible routes should include “evasion room” (such as grass verges) and avoid any unnecessary physical hazards such as guardrail, build outs, etc. to reduce the severity of a collision should it occur.</t>
  </si>
  <si>
    <t>16.Evasion room and unnecessary hazards</t>
  </si>
  <si>
    <t>Cyclists at risk of being trapped by physical hazards along more than half of the route.</t>
  </si>
  <si>
    <t>The number of physical hazards could be further reduced.</t>
  </si>
  <si>
    <t>The route includes evasion room and avoids any physical hazards.</t>
  </si>
  <si>
    <t>Comfort</t>
  </si>
  <si>
    <t>Surface quality</t>
  </si>
  <si>
    <t>Density of defects including non cycle friendly ironworks, raised/sunken covers/gullies, potholes, poor quality carriageway paint (eg from previous cycle lane)</t>
  </si>
  <si>
    <t>17.Major and minor defects</t>
  </si>
  <si>
    <t>Numerous minor defects or any number of major defects.</t>
  </si>
  <si>
    <t>Minor and occasional defects.</t>
  </si>
  <si>
    <t>Smooth high grip surface.</t>
  </si>
  <si>
    <t>Pavement or carriageway construction providing smooth and level surface</t>
  </si>
  <si>
    <t>18.Surface type</t>
  </si>
  <si>
    <t>Any bumpy, unbound, slippery, and potentially hazardous surface.</t>
  </si>
  <si>
    <t>Hand-laid materials, concrete paviours with frequent joints.</t>
  </si>
  <si>
    <t>Machine laid smooth and non-slip surface - eg Thin Surfacing, or firm and closely jointed blocks undisturbed by turning heavy vehicles.</t>
  </si>
  <si>
    <t>Effective width
without conflict</t>
  </si>
  <si>
    <t>Cyclists should be able to comfortably cycle without risk of conflict with other users both on and off road.</t>
  </si>
  <si>
    <t>19.Desirable minimum widths according to volume of cyclists and route type (where cyclists are separated from motor vehicles).</t>
  </si>
  <si>
    <t>More than 50% of the route includes cycle provision with widths which are more than 25% below desirable minimum values.</t>
  </si>
  <si>
    <t>No more than 50% of the route includes cycle provision with widths which are no more than 25% below desirable minimum values.</t>
  </si>
  <si>
    <t>No more than 25% of the route includes cycle provision with widths which are no more than 25% below desirable minimum.</t>
  </si>
  <si>
    <t>Recommended widths are maintained throughout whole route.</t>
  </si>
  <si>
    <t>Wayfinding</t>
  </si>
  <si>
    <t>Non-local cyclists should be able to navigate the routes without the need to refer to maps.</t>
  </si>
  <si>
    <t>20.Signing</t>
  </si>
  <si>
    <t>Route signing is poor with signs missing at key decision points.</t>
  </si>
  <si>
    <t>Gaps identified in route signing which could be improved.</t>
  </si>
  <si>
    <t>Route is well signed with signs located at all decision points and junctions.</t>
  </si>
  <si>
    <t>Attractiveness</t>
  </si>
  <si>
    <t>Social safety and perceived vulnerability of user</t>
  </si>
  <si>
    <t>Routes should be appealing and be perceived as safe and usable. Well used, well maintained, lit, overlooked routes are more attractive and therefore more likely to be used.</t>
  </si>
  <si>
    <t>21.Lighting</t>
  </si>
  <si>
    <t>Most or all of route is unlit.</t>
  </si>
  <si>
    <t>Short and infrequent unlit/poorly lit sections.</t>
  </si>
  <si>
    <t>Route is lit to highway standards throughout.</t>
  </si>
  <si>
    <t>22.Isolation</t>
  </si>
  <si>
    <t>Route is generally away from activity.</t>
  </si>
  <si>
    <t>Route is mainly overlooked and is not far from activity throughout its length.</t>
  </si>
  <si>
    <t>Route is overlooked throughout its length.</t>
  </si>
  <si>
    <t>Impact on pedestrians, including people with disabilities</t>
  </si>
  <si>
    <t>Introduction of dedicated on-road cycle provision can enable people to cycle on-road rather than using footways which are not suitable for shared use. Introducing cycling onto well-used footpaths may reduce the quality of provision for both users, particularly if the shared use path does not meet recommended widths.</t>
  </si>
  <si>
    <t>23.Impact on pedestrians, Pedestrian Comfort Level based on TfL's Pedestrian Comfort guide - Section 9.6 of the Guidance</t>
  </si>
  <si>
    <t>Pedestrian comfort is at Level C or below, or residual width for pedestrians is below those recommeded in Section 9.6 of the Guidance.</t>
  </si>
  <si>
    <t>Pedestrian comfort is at Level B  or above, or residual width for pedestrians is as per those recommeded in Section 9.6 of the Guidance.</t>
  </si>
  <si>
    <t>Pedestrian comfort is at Level A, or residual width for pedestrians is above those recommeded in Section 9.6 of the Guidance.</t>
  </si>
  <si>
    <t>Minimise street clutter</t>
  </si>
  <si>
    <t>Signing required to support scheme layout</t>
  </si>
  <si>
    <t>24.Signs informative and consistent but not overbearing or of inappropriate size</t>
  </si>
  <si>
    <t>Large number of signs needed, difficult to follow and/ or leading to clutter.</t>
  </si>
  <si>
    <t>Moderate amount of signing particularly around junctions.</t>
  </si>
  <si>
    <t>Signing for wayfinding purposes only and not causing additional obstruction.</t>
  </si>
  <si>
    <t>Secure cycle
parking</t>
  </si>
  <si>
    <t>Ease of access to secure cycle parking within businesses and on street</t>
  </si>
  <si>
    <t>25. Evidence of bicycles parked to street furniture or cycle stands</t>
  </si>
  <si>
    <t>No additional cycle parking provided or inadequate provision in insecure nonoverlooked areas.</t>
  </si>
  <si>
    <t>Some secure cycle parking provided but not enough to meet demand.</t>
  </si>
  <si>
    <t>Secure cycle parking provided, sufficient to meet demand.</t>
  </si>
  <si>
    <t>Not Applicable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</si>
</sst>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Arial"/>
      <family val="2"/>
    </font>
    <font>
      <b/>
      <sz val="12"/>
      <color theme="1"/>
      <name val="Arial"/>
      <family val="2"/>
    </font>
    <font>
      <b/>
      <sz val="12"/>
      <color theme="0"/>
      <name val="Arial"/>
      <family val="2"/>
    </font>
    <font>
      <i/>
      <sz val="12"/>
      <color theme="1"/>
      <name val="Arial"/>
      <family val="2"/>
    </font>
    <font>
      <b/>
      <sz val="12"/>
      <color theme="2" tint="-0.749992370372631"/>
      <name val="Arial"/>
      <family val="2"/>
    </font>
    <font>
      <b/>
      <sz val="12"/>
      <color theme="1" tint="4.9989318521683403E-2"/>
      <name val="Arial"/>
      <family val="2"/>
    </font>
    <font>
      <b/>
      <sz val="12"/>
      <color theme="8" tint="-0.499984740745262"/>
      <name val="Arial"/>
      <family val="2"/>
    </font>
  </fonts>
  <fills count="30">
    <fill>
      <patternFill patternType="none"/>
    </fill>
    <fill>
      <patternFill patternType="gray125"/>
    </fill>
    <fill>
      <patternFill patternType="solid">
        <fgColor rgb="FF92D050"/>
        <bgColor indexed="64"/>
      </patternFill>
    </fill>
    <fill>
      <patternFill patternType="solid">
        <fgColor rgb="FFFF0000"/>
        <bgColor indexed="64"/>
      </patternFill>
    </fill>
    <fill>
      <patternFill patternType="solid">
        <fgColor rgb="FF00B0F0"/>
        <bgColor indexed="64"/>
      </patternFill>
    </fill>
    <fill>
      <patternFill patternType="solid">
        <fgColor rgb="FFFFC000"/>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theme="1" tint="0.34998626667073579"/>
        <bgColor indexed="64"/>
      </patternFill>
    </fill>
    <fill>
      <patternFill patternType="solid">
        <fgColor theme="2"/>
        <bgColor indexed="64"/>
      </patternFill>
    </fill>
    <fill>
      <patternFill patternType="solid">
        <fgColor theme="0" tint="-0.34998626667073579"/>
        <bgColor indexed="64"/>
      </patternFill>
    </fill>
    <fill>
      <patternFill patternType="solid">
        <fgColor theme="7" tint="0.59999389629810485"/>
        <bgColor indexed="64"/>
      </patternFill>
    </fill>
    <fill>
      <patternFill patternType="solid">
        <fgColor theme="0" tint="-0.499984740745262"/>
        <bgColor indexed="64"/>
      </patternFill>
    </fill>
    <fill>
      <patternFill patternType="solid">
        <fgColor theme="1" tint="0.499984740745262"/>
        <bgColor indexed="64"/>
      </patternFill>
    </fill>
    <fill>
      <patternFill patternType="solid">
        <fgColor theme="6" tint="0.59999389629810485"/>
        <bgColor indexed="64"/>
      </patternFill>
    </fill>
    <fill>
      <patternFill patternType="solid">
        <fgColor rgb="FFEE0000"/>
        <bgColor indexed="64"/>
      </patternFill>
    </fill>
    <fill>
      <patternFill patternType="solid">
        <fgColor theme="1"/>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rgb="FF007BB8"/>
        <bgColor indexed="64"/>
      </patternFill>
    </fill>
    <fill>
      <patternFill patternType="solid">
        <fgColor theme="4" tint="0.59999389629810485"/>
        <bgColor indexed="64"/>
      </patternFill>
    </fill>
    <fill>
      <patternFill patternType="solid">
        <fgColor rgb="FFB4B4B4"/>
        <bgColor indexed="64"/>
      </patternFill>
    </fill>
    <fill>
      <patternFill patternType="solid">
        <fgColor rgb="FFEEECE1"/>
        <bgColor indexed="64"/>
      </patternFill>
    </fill>
    <fill>
      <patternFill patternType="solid">
        <fgColor rgb="FFBFBFBF"/>
        <bgColor indexed="64"/>
      </patternFill>
    </fill>
    <fill>
      <patternFill patternType="solid">
        <fgColor theme="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right style="medium">
        <color indexed="64"/>
      </right>
      <top style="medium">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rgb="FF000000"/>
      </left>
      <right style="thin">
        <color indexed="64"/>
      </right>
      <top style="thin">
        <color rgb="FF000000"/>
      </top>
      <bottom style="thin">
        <color rgb="FF000000"/>
      </bottom>
      <diagonal/>
    </border>
    <border>
      <left style="medium">
        <color indexed="64"/>
      </left>
      <right style="medium">
        <color indexed="64"/>
      </right>
      <top/>
      <bottom style="medium">
        <color rgb="FF000000"/>
      </bottom>
      <diagonal/>
    </border>
    <border>
      <left/>
      <right/>
      <top/>
      <bottom style="medium">
        <color rgb="FF000000"/>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s>
  <cellStyleXfs count="1">
    <xf numFmtId="0" fontId="0" fillId="0" borderId="0"/>
  </cellStyleXfs>
  <cellXfs count="93">
    <xf numFmtId="0" fontId="0" fillId="0" borderId="0" xfId="0"/>
    <xf numFmtId="0" fontId="0" fillId="6" borderId="1" xfId="0" applyFill="1" applyBorder="1" applyAlignment="1">
      <alignment vertical="top" wrapText="1"/>
    </xf>
    <xf numFmtId="0" fontId="0" fillId="7" borderId="1" xfId="0" applyFill="1" applyBorder="1" applyAlignment="1">
      <alignment vertical="top" wrapText="1"/>
    </xf>
    <xf numFmtId="0" fontId="0" fillId="8" borderId="1" xfId="0" applyFill="1" applyBorder="1" applyAlignment="1">
      <alignment vertical="top" wrapText="1"/>
    </xf>
    <xf numFmtId="0" fontId="0" fillId="8" borderId="4" xfId="0" applyFill="1" applyBorder="1" applyAlignment="1">
      <alignment vertical="top" wrapText="1"/>
    </xf>
    <xf numFmtId="0" fontId="0" fillId="9" borderId="3" xfId="0" applyFill="1" applyBorder="1" applyAlignment="1">
      <alignment vertical="top" wrapText="1"/>
    </xf>
    <xf numFmtId="0" fontId="0" fillId="10" borderId="1" xfId="0" applyFill="1" applyBorder="1" applyAlignment="1">
      <alignment vertical="top" wrapText="1"/>
    </xf>
    <xf numFmtId="0" fontId="2" fillId="11" borderId="8" xfId="0" applyFont="1" applyFill="1" applyBorder="1" applyAlignment="1">
      <alignment horizontal="left" vertical="center" wrapText="1"/>
    </xf>
    <xf numFmtId="0" fontId="2" fillId="11" borderId="9" xfId="0" applyFont="1" applyFill="1" applyBorder="1" applyAlignment="1">
      <alignment horizontal="left" vertical="center" wrapText="1"/>
    </xf>
    <xf numFmtId="0" fontId="0" fillId="0" borderId="0" xfId="0" applyAlignment="1">
      <alignment horizontal="left" vertical="center"/>
    </xf>
    <xf numFmtId="0" fontId="0" fillId="12" borderId="1" xfId="0" applyFill="1" applyBorder="1" applyAlignment="1">
      <alignment vertical="top" wrapText="1"/>
    </xf>
    <xf numFmtId="0" fontId="0" fillId="0" borderId="0" xfId="0" applyAlignment="1">
      <alignment horizontal="left"/>
    </xf>
    <xf numFmtId="0" fontId="0" fillId="14" borderId="1" xfId="0" applyFill="1" applyBorder="1" applyAlignment="1">
      <alignment vertical="top" wrapText="1"/>
    </xf>
    <xf numFmtId="0" fontId="0" fillId="14" borderId="1" xfId="0" applyFill="1" applyBorder="1"/>
    <xf numFmtId="0" fontId="0" fillId="10" borderId="7" xfId="0" applyFill="1" applyBorder="1" applyAlignment="1">
      <alignment vertical="top" wrapText="1"/>
    </xf>
    <xf numFmtId="0" fontId="3" fillId="12" borderId="1" xfId="0" applyFont="1" applyFill="1" applyBorder="1" applyAlignment="1">
      <alignment vertical="center" wrapText="1"/>
    </xf>
    <xf numFmtId="0" fontId="1" fillId="13" borderId="2" xfId="0" applyFont="1" applyFill="1" applyBorder="1" applyAlignment="1">
      <alignment horizontal="left" vertical="center" wrapText="1"/>
    </xf>
    <xf numFmtId="0" fontId="1" fillId="13" borderId="2" xfId="0" applyFont="1" applyFill="1" applyBorder="1" applyAlignment="1">
      <alignment horizontal="left" vertical="center"/>
    </xf>
    <xf numFmtId="0" fontId="0" fillId="17" borderId="0" xfId="0" applyFill="1" applyAlignment="1">
      <alignment horizontal="left"/>
    </xf>
    <xf numFmtId="0" fontId="0" fillId="5" borderId="0" xfId="0" applyFill="1" applyAlignment="1">
      <alignment horizontal="left"/>
    </xf>
    <xf numFmtId="0" fontId="0" fillId="18" borderId="0" xfId="0" applyFill="1" applyAlignment="1">
      <alignment horizontal="left"/>
    </xf>
    <xf numFmtId="0" fontId="0" fillId="16" borderId="0" xfId="0" applyFill="1" applyAlignment="1">
      <alignment horizontal="left"/>
    </xf>
    <xf numFmtId="2" fontId="0" fillId="14" borderId="1" xfId="0" applyNumberFormat="1" applyFill="1" applyBorder="1"/>
    <xf numFmtId="0" fontId="2" fillId="11" borderId="8" xfId="0" applyFont="1" applyFill="1" applyBorder="1" applyAlignment="1">
      <alignment horizontal="center" vertical="center" wrapText="1"/>
    </xf>
    <xf numFmtId="0" fontId="2" fillId="11" borderId="9" xfId="0" applyFont="1" applyFill="1" applyBorder="1" applyAlignment="1">
      <alignment horizontal="center" vertical="center" wrapText="1"/>
    </xf>
    <xf numFmtId="0" fontId="0" fillId="25" borderId="1" xfId="0" applyFill="1" applyBorder="1" applyAlignment="1">
      <alignment vertical="top"/>
    </xf>
    <xf numFmtId="0" fontId="0" fillId="25" borderId="1" xfId="0" applyFill="1" applyBorder="1" applyAlignment="1">
      <alignment vertical="top" wrapText="1"/>
    </xf>
    <xf numFmtId="0" fontId="0" fillId="21" borderId="1" xfId="0" applyFill="1" applyBorder="1" applyAlignment="1">
      <alignment vertical="top"/>
    </xf>
    <xf numFmtId="0" fontId="0" fillId="22" borderId="1" xfId="0" applyFill="1" applyBorder="1" applyAlignment="1">
      <alignment vertical="top" wrapText="1"/>
    </xf>
    <xf numFmtId="0" fontId="0" fillId="23" borderId="1" xfId="0" applyFill="1" applyBorder="1" applyAlignment="1">
      <alignment vertical="top" wrapText="1"/>
    </xf>
    <xf numFmtId="0" fontId="0" fillId="17" borderId="1" xfId="0" applyFill="1" applyBorder="1" applyAlignment="1">
      <alignment vertical="top" wrapText="1"/>
    </xf>
    <xf numFmtId="0" fontId="0" fillId="20" borderId="4" xfId="0" applyFill="1" applyBorder="1" applyAlignment="1">
      <alignment vertical="top"/>
    </xf>
    <xf numFmtId="0" fontId="0" fillId="21" borderId="1" xfId="0" applyFill="1" applyBorder="1" applyAlignment="1">
      <alignment vertical="top" wrapText="1"/>
    </xf>
    <xf numFmtId="0" fontId="0" fillId="17" borderId="1" xfId="0" applyFill="1" applyBorder="1" applyAlignment="1">
      <alignment vertical="top"/>
    </xf>
    <xf numFmtId="0" fontId="0" fillId="20" borderId="1" xfId="0" applyFill="1" applyBorder="1" applyAlignment="1">
      <alignment vertical="top" wrapText="1"/>
    </xf>
    <xf numFmtId="0" fontId="0" fillId="8" borderId="3" xfId="0" applyFill="1" applyBorder="1" applyAlignment="1">
      <alignment vertical="top" wrapText="1"/>
    </xf>
    <xf numFmtId="0" fontId="2" fillId="24" borderId="19" xfId="0" applyFont="1" applyFill="1" applyBorder="1" applyAlignment="1">
      <alignment horizontal="center" vertical="center" wrapText="1"/>
    </xf>
    <xf numFmtId="0" fontId="2" fillId="19" borderId="18" xfId="0" applyFont="1" applyFill="1" applyBorder="1" applyAlignment="1">
      <alignment horizontal="center" vertical="center" wrapText="1"/>
    </xf>
    <xf numFmtId="0" fontId="0" fillId="4" borderId="21" xfId="0" applyFill="1" applyBorder="1" applyAlignment="1">
      <alignment horizontal="left" vertical="center"/>
    </xf>
    <xf numFmtId="0" fontId="1" fillId="12" borderId="21" xfId="0" applyFont="1" applyFill="1" applyBorder="1" applyAlignment="1">
      <alignment horizontal="left" vertical="center" wrapText="1"/>
    </xf>
    <xf numFmtId="0" fontId="0" fillId="3" borderId="21" xfId="0" applyFill="1" applyBorder="1" applyAlignment="1">
      <alignment horizontal="left" vertical="center"/>
    </xf>
    <xf numFmtId="0" fontId="0" fillId="5" borderId="21" xfId="0" applyFill="1" applyBorder="1" applyAlignment="1">
      <alignment horizontal="left" vertical="center"/>
    </xf>
    <xf numFmtId="0" fontId="0" fillId="2" borderId="21" xfId="0" applyFill="1" applyBorder="1" applyAlignment="1">
      <alignment horizontal="left" vertical="center"/>
    </xf>
    <xf numFmtId="0" fontId="0" fillId="9" borderId="19" xfId="0" applyFill="1" applyBorder="1" applyAlignment="1">
      <alignment vertical="top" wrapText="1"/>
    </xf>
    <xf numFmtId="0" fontId="0" fillId="12" borderId="18" xfId="0" applyFill="1" applyBorder="1" applyAlignment="1">
      <alignment vertical="top" wrapText="1"/>
    </xf>
    <xf numFmtId="0" fontId="0" fillId="10" borderId="18" xfId="0" applyFill="1" applyBorder="1" applyAlignment="1">
      <alignment vertical="top" wrapText="1"/>
    </xf>
    <xf numFmtId="0" fontId="0" fillId="7" borderId="18" xfId="0" applyFill="1" applyBorder="1" applyAlignment="1">
      <alignment vertical="top" wrapText="1"/>
    </xf>
    <xf numFmtId="0" fontId="0" fillId="6" borderId="18" xfId="0" applyFill="1" applyBorder="1" applyAlignment="1">
      <alignment vertical="top" wrapText="1"/>
    </xf>
    <xf numFmtId="0" fontId="1" fillId="0" borderId="22" xfId="0" applyFont="1" applyBorder="1" applyAlignment="1">
      <alignment wrapText="1"/>
    </xf>
    <xf numFmtId="0" fontId="0" fillId="0" borderId="22" xfId="0" applyBorder="1"/>
    <xf numFmtId="0" fontId="2" fillId="0" borderId="0" xfId="0" applyFont="1" applyAlignment="1">
      <alignment horizontal="center" vertical="center" textRotation="90"/>
    </xf>
    <xf numFmtId="0" fontId="0" fillId="0" borderId="0" xfId="0" applyAlignment="1">
      <alignment vertical="top" wrapText="1"/>
    </xf>
    <xf numFmtId="0" fontId="0" fillId="27" borderId="1" xfId="0" applyFill="1" applyBorder="1" applyAlignment="1">
      <alignment vertical="top" wrapText="1"/>
    </xf>
    <xf numFmtId="0" fontId="0" fillId="27" borderId="5" xfId="0" applyFill="1" applyBorder="1" applyAlignment="1">
      <alignment vertical="center" wrapText="1"/>
    </xf>
    <xf numFmtId="0" fontId="0" fillId="28" borderId="1" xfId="0" applyFill="1" applyBorder="1" applyAlignment="1">
      <alignment vertical="top"/>
    </xf>
    <xf numFmtId="0" fontId="0" fillId="28" borderId="5" xfId="0" applyFill="1" applyBorder="1" applyAlignment="1">
      <alignment vertical="center" wrapText="1"/>
    </xf>
    <xf numFmtId="0" fontId="0" fillId="0" borderId="0" xfId="0" applyAlignment="1">
      <alignment vertical="top"/>
    </xf>
    <xf numFmtId="0" fontId="3" fillId="9" borderId="6" xfId="0" applyFont="1" applyFill="1" applyBorder="1" applyAlignment="1">
      <alignment horizontal="center" vertical="center" wrapText="1"/>
    </xf>
    <xf numFmtId="0" fontId="0" fillId="15" borderId="10" xfId="0" applyFill="1" applyBorder="1" applyAlignment="1">
      <alignment horizontal="center" vertical="top" wrapText="1"/>
    </xf>
    <xf numFmtId="0" fontId="0" fillId="15" borderId="11" xfId="0" applyFill="1" applyBorder="1" applyAlignment="1">
      <alignment horizontal="center" vertical="top" wrapText="1"/>
    </xf>
    <xf numFmtId="0" fontId="0" fillId="15" borderId="12" xfId="0" applyFill="1" applyBorder="1" applyAlignment="1">
      <alignment horizontal="center" vertical="top" wrapText="1"/>
    </xf>
    <xf numFmtId="0" fontId="0" fillId="15" borderId="13" xfId="0" applyFill="1" applyBorder="1" applyAlignment="1">
      <alignment horizontal="center" vertical="top" wrapText="1"/>
    </xf>
    <xf numFmtId="0" fontId="3" fillId="9" borderId="5" xfId="0" applyFont="1" applyFill="1" applyBorder="1" applyAlignment="1">
      <alignment horizontal="center" vertical="center" wrapText="1"/>
    </xf>
    <xf numFmtId="0" fontId="0" fillId="15" borderId="24" xfId="0" applyFill="1" applyBorder="1" applyAlignment="1">
      <alignment horizontal="center" vertical="top" wrapText="1"/>
    </xf>
    <xf numFmtId="0" fontId="0" fillId="15" borderId="25" xfId="0" applyFill="1" applyBorder="1" applyAlignment="1">
      <alignment horizontal="center" vertical="top" wrapText="1"/>
    </xf>
    <xf numFmtId="0" fontId="0" fillId="29" borderId="0" xfId="0" applyFill="1"/>
    <xf numFmtId="0" fontId="0" fillId="26" borderId="0" xfId="0" applyFill="1"/>
    <xf numFmtId="0" fontId="1" fillId="26" borderId="24" xfId="0" applyFont="1" applyFill="1" applyBorder="1"/>
    <xf numFmtId="0" fontId="1" fillId="26" borderId="1" xfId="0" applyFont="1" applyFill="1" applyBorder="1" applyAlignment="1">
      <alignment horizontal="left"/>
    </xf>
    <xf numFmtId="0" fontId="1" fillId="26" borderId="0" xfId="0" applyFont="1" applyFill="1"/>
    <xf numFmtId="0" fontId="1" fillId="26" borderId="1" xfId="0" applyFont="1" applyFill="1" applyBorder="1"/>
    <xf numFmtId="0" fontId="1" fillId="26" borderId="17" xfId="0" applyFont="1" applyFill="1" applyBorder="1"/>
    <xf numFmtId="0" fontId="1" fillId="26" borderId="20" xfId="0" applyFont="1" applyFill="1" applyBorder="1" applyAlignment="1">
      <alignment wrapText="1"/>
    </xf>
    <xf numFmtId="0" fontId="0" fillId="26" borderId="1" xfId="0" applyFill="1" applyBorder="1"/>
    <xf numFmtId="0" fontId="1" fillId="26" borderId="16" xfId="0" applyFont="1" applyFill="1" applyBorder="1" applyAlignment="1">
      <alignment wrapText="1"/>
    </xf>
    <xf numFmtId="0" fontId="0" fillId="0" borderId="11" xfId="0" applyBorder="1"/>
    <xf numFmtId="0" fontId="0" fillId="26" borderId="1" xfId="0" applyFill="1" applyBorder="1"/>
    <xf numFmtId="0" fontId="0" fillId="26" borderId="7" xfId="0" applyFill="1" applyBorder="1"/>
    <xf numFmtId="0" fontId="0" fillId="26" borderId="23" xfId="0" applyFill="1" applyBorder="1"/>
    <xf numFmtId="0" fontId="1" fillId="26" borderId="1" xfId="0" applyFont="1" applyFill="1" applyBorder="1" applyAlignment="1">
      <alignment horizontal="left"/>
    </xf>
    <xf numFmtId="0" fontId="0" fillId="9" borderId="1" xfId="0" applyFill="1" applyBorder="1" applyAlignment="1">
      <alignment horizontal="center" vertical="top" wrapText="1"/>
    </xf>
    <xf numFmtId="0" fontId="1" fillId="9" borderId="1" xfId="0" applyFont="1" applyFill="1" applyBorder="1" applyAlignment="1">
      <alignment horizontal="center" vertical="top" wrapText="1"/>
    </xf>
    <xf numFmtId="0" fontId="1" fillId="26" borderId="1" xfId="0" applyFont="1" applyFill="1" applyBorder="1" applyAlignment="1">
      <alignment horizontal="left" wrapText="1"/>
    </xf>
    <xf numFmtId="0" fontId="2" fillId="24" borderId="1" xfId="0" applyFont="1" applyFill="1" applyBorder="1" applyAlignment="1">
      <alignment horizontal="center" vertical="center" textRotation="90"/>
    </xf>
    <xf numFmtId="0" fontId="0" fillId="25" borderId="1" xfId="0" applyFill="1" applyBorder="1" applyAlignment="1">
      <alignment horizontal="left" vertical="top" wrapText="1"/>
    </xf>
    <xf numFmtId="0" fontId="4" fillId="2" borderId="14"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6" fillId="5" borderId="14" xfId="0" applyFont="1" applyFill="1" applyBorder="1" applyAlignment="1">
      <alignment horizontal="center" vertical="center" wrapText="1"/>
    </xf>
    <xf numFmtId="0" fontId="6" fillId="25" borderId="18" xfId="0" applyFont="1" applyFill="1" applyBorder="1" applyAlignment="1">
      <alignment horizontal="center" vertical="center" wrapText="1"/>
    </xf>
    <xf numFmtId="0" fontId="4" fillId="26" borderId="14" xfId="0" applyFont="1" applyFill="1" applyBorder="1" applyAlignment="1">
      <alignment horizontal="center" vertical="center" wrapText="1"/>
    </xf>
    <xf numFmtId="0" fontId="4" fillId="26" borderId="15" xfId="0" applyFont="1" applyFill="1" applyBorder="1" applyAlignment="1">
      <alignment horizontal="center" vertical="center" wrapText="1"/>
    </xf>
    <xf numFmtId="0" fontId="3" fillId="9" borderId="1" xfId="0" applyFont="1" applyFill="1" applyBorder="1" applyAlignment="1">
      <alignment horizontal="center" vertical="center" wrapText="1"/>
    </xf>
    <xf numFmtId="0" fontId="0" fillId="8" borderId="0" xfId="0" applyFill="1"/>
  </cellXfs>
  <cellStyles count="1">
    <cellStyle name="Normal" xfId="0" builtinId="0"/>
  </cellStyles>
  <dxfs count="0"/>
  <tableStyles count="0" defaultTableStyle="TableStyleMedium2" defaultPivotStyle="PivotStyleLight16"/>
  <colors>
    <mruColors>
      <color rgb="FFB4B4B4"/>
      <color rgb="FFBFBFBF"/>
      <color rgb="FFEEEC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J41"/>
  <sheetViews>
    <sheetView tabSelected="1" view="pageBreakPreview" topLeftCell="A28" zoomScale="85" zoomScaleNormal="100" zoomScaleSheetLayoutView="85" workbookViewId="0">
      <selection activeCell="I34" sqref="H14:I34"/>
    </sheetView>
  </sheetViews>
  <sheetFormatPr defaultRowHeight="15" x14ac:dyDescent="0.35"/>
  <cols>
    <col min="1" max="1" width="4.75" customWidth="1"/>
    <col min="2" max="2" width="26.5625" customWidth="1"/>
    <col min="3" max="3" width="30.3125" customWidth="1"/>
    <col min="4" max="6" width="24.4375" customWidth="1"/>
    <col min="7" max="7" width="28.25" customWidth="1"/>
    <col min="8" max="8" width="24.4375" customWidth="1"/>
    <col min="9" max="9" width="23.75" customWidth="1"/>
    <col min="10" max="10" width="22.6875" customWidth="1"/>
  </cols>
  <sheetData>
    <row r="1" spans="2:10" x14ac:dyDescent="0.35">
      <c r="B1" s="66"/>
      <c r="C1" s="66"/>
      <c r="D1" s="66"/>
      <c r="E1" s="66"/>
      <c r="F1" s="66"/>
    </row>
    <row r="2" spans="2:10" ht="15.45" x14ac:dyDescent="0.4">
      <c r="B2" s="67"/>
      <c r="C2" s="78"/>
      <c r="D2" s="78"/>
      <c r="E2" s="78"/>
      <c r="F2" s="78"/>
    </row>
    <row r="3" spans="2:10" ht="15.45" x14ac:dyDescent="0.4">
      <c r="B3" s="68" t="s">
        <v>0</v>
      </c>
      <c r="C3" s="68"/>
      <c r="D3" s="68"/>
      <c r="E3" s="68"/>
      <c r="F3" s="73"/>
    </row>
    <row r="4" spans="2:10" ht="15.45" x14ac:dyDescent="0.4">
      <c r="B4" s="69"/>
      <c r="C4" s="66"/>
      <c r="D4" s="66"/>
      <c r="E4" s="66"/>
      <c r="F4" s="66"/>
    </row>
    <row r="5" spans="2:10" ht="15.45" x14ac:dyDescent="0.4">
      <c r="B5" s="70" t="s">
        <v>1</v>
      </c>
      <c r="C5" s="76"/>
      <c r="D5" s="76"/>
      <c r="E5" s="76"/>
      <c r="F5" s="76"/>
    </row>
    <row r="6" spans="2:10" ht="15.45" x14ac:dyDescent="0.4">
      <c r="B6" s="70" t="s">
        <v>2</v>
      </c>
      <c r="C6" s="76"/>
      <c r="D6" s="76"/>
      <c r="E6" s="76"/>
      <c r="F6" s="76"/>
    </row>
    <row r="7" spans="2:10" ht="15.45" x14ac:dyDescent="0.4">
      <c r="B7" s="70" t="s">
        <v>3</v>
      </c>
      <c r="C7" s="76"/>
      <c r="D7" s="76"/>
      <c r="E7" s="76"/>
      <c r="F7" s="76"/>
    </row>
    <row r="8" spans="2:10" ht="15.45" x14ac:dyDescent="0.4">
      <c r="B8" s="70" t="s">
        <v>4</v>
      </c>
      <c r="C8" s="76"/>
      <c r="D8" s="76"/>
      <c r="E8" s="76"/>
      <c r="F8" s="76"/>
    </row>
    <row r="9" spans="2:10" ht="15.45" x14ac:dyDescent="0.4">
      <c r="B9" s="70" t="s">
        <v>5</v>
      </c>
      <c r="C9" s="76"/>
      <c r="D9" s="76"/>
      <c r="E9" s="76"/>
      <c r="F9" s="76"/>
    </row>
    <row r="10" spans="2:10" ht="15.45" x14ac:dyDescent="0.4">
      <c r="B10" s="71" t="s">
        <v>6</v>
      </c>
      <c r="C10" s="76"/>
      <c r="D10" s="76"/>
      <c r="E10" s="76"/>
      <c r="F10" s="76"/>
    </row>
    <row r="11" spans="2:10" ht="30.9" x14ac:dyDescent="0.4">
      <c r="B11" s="74" t="s">
        <v>7</v>
      </c>
      <c r="C11" s="77"/>
      <c r="D11" s="76"/>
      <c r="E11" s="76"/>
      <c r="F11" s="76"/>
    </row>
    <row r="12" spans="2:10" ht="15.45" x14ac:dyDescent="0.4">
      <c r="B12" s="48"/>
      <c r="C12" s="49"/>
      <c r="D12" s="49"/>
      <c r="E12" s="49"/>
      <c r="F12" s="49"/>
    </row>
    <row r="13" spans="2:10" s="9" customFormat="1" ht="73.95" customHeight="1" x14ac:dyDescent="0.35">
      <c r="B13" s="38" t="s">
        <v>8</v>
      </c>
      <c r="C13" s="39" t="s">
        <v>9</v>
      </c>
      <c r="D13" s="40" t="s">
        <v>10</v>
      </c>
      <c r="E13" s="41" t="s">
        <v>11</v>
      </c>
      <c r="F13" s="42" t="s">
        <v>12</v>
      </c>
      <c r="G13" s="16" t="s">
        <v>13</v>
      </c>
      <c r="H13" s="17" t="s">
        <v>14</v>
      </c>
      <c r="I13" s="7" t="s">
        <v>15</v>
      </c>
      <c r="J13" s="8" t="s">
        <v>16</v>
      </c>
    </row>
    <row r="14" spans="2:10" ht="92.7" customHeight="1" x14ac:dyDescent="0.35">
      <c r="B14" s="43" t="s">
        <v>17</v>
      </c>
      <c r="C14" s="44"/>
      <c r="D14" s="45" t="s">
        <v>18</v>
      </c>
      <c r="E14" s="46" t="s">
        <v>19</v>
      </c>
      <c r="F14" s="47" t="s">
        <v>20</v>
      </c>
      <c r="G14" s="3"/>
      <c r="H14" s="4"/>
      <c r="I14" s="35"/>
      <c r="J14" s="3"/>
    </row>
    <row r="15" spans="2:10" ht="105" x14ac:dyDescent="0.35">
      <c r="B15" s="5" t="s">
        <v>21</v>
      </c>
      <c r="C15" s="10"/>
      <c r="D15" s="14" t="s">
        <v>22</v>
      </c>
      <c r="E15" s="2" t="s">
        <v>23</v>
      </c>
      <c r="F15" s="1" t="s">
        <v>24</v>
      </c>
      <c r="G15" s="3"/>
      <c r="H15" s="4"/>
      <c r="I15" s="35"/>
      <c r="J15" s="3"/>
    </row>
    <row r="16" spans="2:10" ht="44.25" customHeight="1" x14ac:dyDescent="0.35">
      <c r="B16" s="5" t="s">
        <v>25</v>
      </c>
      <c r="C16" s="10"/>
      <c r="D16" s="14" t="s">
        <v>26</v>
      </c>
      <c r="E16" s="2" t="s">
        <v>27</v>
      </c>
      <c r="F16" s="1" t="s">
        <v>28</v>
      </c>
      <c r="G16" s="3"/>
      <c r="H16" s="4"/>
      <c r="I16" s="35"/>
      <c r="J16" s="3"/>
    </row>
    <row r="17" spans="2:10" ht="89.25" customHeight="1" x14ac:dyDescent="0.35">
      <c r="B17" s="5" t="s">
        <v>29</v>
      </c>
      <c r="C17" s="15"/>
      <c r="D17" s="91" t="s">
        <v>30</v>
      </c>
      <c r="E17" s="91" t="s">
        <v>30</v>
      </c>
      <c r="F17" s="57" t="s">
        <v>30</v>
      </c>
      <c r="G17" s="3"/>
      <c r="H17" s="4"/>
      <c r="I17" s="35"/>
      <c r="J17" s="3"/>
    </row>
    <row r="18" spans="2:10" ht="195" customHeight="1" x14ac:dyDescent="0.35">
      <c r="B18" s="5" t="s">
        <v>31</v>
      </c>
      <c r="C18" s="10"/>
      <c r="D18" s="14" t="s">
        <v>32</v>
      </c>
      <c r="E18" s="2" t="s">
        <v>33</v>
      </c>
      <c r="F18" s="1" t="s">
        <v>34</v>
      </c>
      <c r="G18" s="3"/>
      <c r="H18" s="4"/>
      <c r="I18" s="35"/>
      <c r="J18" s="3"/>
    </row>
    <row r="19" spans="2:10" ht="75" x14ac:dyDescent="0.35">
      <c r="B19" s="5" t="s">
        <v>35</v>
      </c>
      <c r="C19" s="10"/>
      <c r="D19" s="6" t="s">
        <v>36</v>
      </c>
      <c r="E19" s="2" t="s">
        <v>37</v>
      </c>
      <c r="F19" s="1" t="s">
        <v>38</v>
      </c>
      <c r="G19" s="3"/>
      <c r="H19" s="4"/>
      <c r="I19" s="35"/>
      <c r="J19" s="3"/>
    </row>
    <row r="20" spans="2:10" ht="109.5" customHeight="1" x14ac:dyDescent="0.35">
      <c r="B20" s="5" t="s">
        <v>39</v>
      </c>
      <c r="C20" s="10"/>
      <c r="D20" s="6" t="s">
        <v>40</v>
      </c>
      <c r="E20" s="2" t="s">
        <v>41</v>
      </c>
      <c r="F20" s="1" t="s">
        <v>42</v>
      </c>
      <c r="G20" s="3"/>
      <c r="H20" s="4"/>
      <c r="I20" s="35"/>
      <c r="J20" s="3"/>
    </row>
    <row r="21" spans="2:10" ht="135" x14ac:dyDescent="0.35">
      <c r="B21" s="5" t="s">
        <v>43</v>
      </c>
      <c r="C21" s="10"/>
      <c r="D21" s="6" t="s">
        <v>44</v>
      </c>
      <c r="E21" s="2" t="s">
        <v>45</v>
      </c>
      <c r="F21" s="1" t="s">
        <v>46</v>
      </c>
      <c r="G21" s="3"/>
      <c r="H21" s="4"/>
      <c r="I21" s="35"/>
      <c r="J21" s="3"/>
    </row>
    <row r="22" spans="2:10" ht="45" x14ac:dyDescent="0.35">
      <c r="B22" s="5" t="s">
        <v>47</v>
      </c>
      <c r="C22" s="52"/>
      <c r="D22" s="6" t="s">
        <v>48</v>
      </c>
      <c r="E22" s="2" t="s">
        <v>49</v>
      </c>
      <c r="F22" s="1" t="s">
        <v>50</v>
      </c>
      <c r="G22" s="3"/>
      <c r="H22" s="4"/>
      <c r="I22" s="35"/>
      <c r="J22" s="3"/>
    </row>
    <row r="23" spans="2:10" ht="119.25" customHeight="1" x14ac:dyDescent="0.35">
      <c r="B23" s="5" t="s">
        <v>51</v>
      </c>
      <c r="C23" s="53" t="s">
        <v>52</v>
      </c>
      <c r="D23" s="62" t="s">
        <v>53</v>
      </c>
      <c r="E23" s="62" t="s">
        <v>53</v>
      </c>
      <c r="F23" s="62" t="s">
        <v>53</v>
      </c>
      <c r="G23" s="3"/>
      <c r="H23" s="4"/>
      <c r="I23" s="35"/>
      <c r="J23" s="3"/>
    </row>
    <row r="24" spans="2:10" ht="45" x14ac:dyDescent="0.35">
      <c r="B24" s="5" t="s">
        <v>54</v>
      </c>
      <c r="C24" s="10"/>
      <c r="D24" s="6" t="s">
        <v>55</v>
      </c>
      <c r="E24" s="2" t="s">
        <v>56</v>
      </c>
      <c r="F24" s="1" t="s">
        <v>57</v>
      </c>
      <c r="G24" s="3"/>
      <c r="H24" s="4"/>
      <c r="I24" s="35"/>
      <c r="J24" s="3"/>
    </row>
    <row r="25" spans="2:10" ht="45" x14ac:dyDescent="0.35">
      <c r="B25" s="5" t="s">
        <v>58</v>
      </c>
      <c r="C25" s="10"/>
      <c r="D25" s="6" t="s">
        <v>59</v>
      </c>
      <c r="E25" s="2" t="s">
        <v>60</v>
      </c>
      <c r="F25" s="1" t="s">
        <v>61</v>
      </c>
      <c r="G25" s="3"/>
      <c r="H25" s="4"/>
      <c r="I25" s="35"/>
      <c r="J25" s="3"/>
    </row>
    <row r="26" spans="2:10" ht="90" x14ac:dyDescent="0.35">
      <c r="B26" s="5" t="s">
        <v>62</v>
      </c>
      <c r="C26" s="10"/>
      <c r="D26" s="6" t="s">
        <v>63</v>
      </c>
      <c r="E26" s="2" t="s">
        <v>64</v>
      </c>
      <c r="F26" s="1" t="s">
        <v>65</v>
      </c>
      <c r="G26" s="3"/>
      <c r="H26" s="4"/>
      <c r="I26" s="35"/>
      <c r="J26" s="3"/>
    </row>
    <row r="27" spans="2:10" ht="75" x14ac:dyDescent="0.35">
      <c r="B27" s="5" t="s">
        <v>66</v>
      </c>
      <c r="C27" s="10"/>
      <c r="D27" s="6" t="s">
        <v>67</v>
      </c>
      <c r="E27" s="2" t="s">
        <v>68</v>
      </c>
      <c r="F27" s="1" t="s">
        <v>69</v>
      </c>
      <c r="G27" s="3"/>
      <c r="H27" s="4"/>
      <c r="I27" s="35"/>
      <c r="J27" s="3"/>
    </row>
    <row r="28" spans="2:10" ht="60" x14ac:dyDescent="0.35">
      <c r="B28" s="5" t="s">
        <v>70</v>
      </c>
      <c r="C28" s="10"/>
      <c r="D28" s="14" t="s">
        <v>71</v>
      </c>
      <c r="E28" s="2" t="s">
        <v>72</v>
      </c>
      <c r="F28" s="1" t="s">
        <v>73</v>
      </c>
      <c r="G28" s="3"/>
      <c r="H28" s="4"/>
      <c r="I28" s="35"/>
      <c r="J28" s="3"/>
    </row>
    <row r="29" spans="2:10" ht="93.75" customHeight="1" x14ac:dyDescent="0.35">
      <c r="B29" s="5" t="s">
        <v>74</v>
      </c>
      <c r="C29" s="15"/>
      <c r="D29" s="91" t="s">
        <v>75</v>
      </c>
      <c r="E29" s="91" t="s">
        <v>75</v>
      </c>
      <c r="F29" s="57" t="s">
        <v>75</v>
      </c>
      <c r="G29" s="3"/>
      <c r="H29" s="4"/>
      <c r="I29" s="35"/>
      <c r="J29" s="3"/>
    </row>
    <row r="30" spans="2:10" ht="69" customHeight="1" x14ac:dyDescent="0.35">
      <c r="B30" s="5" t="s">
        <v>76</v>
      </c>
      <c r="C30" s="10"/>
      <c r="D30" s="14" t="s">
        <v>77</v>
      </c>
      <c r="E30" s="2" t="s">
        <v>78</v>
      </c>
      <c r="F30" s="1" t="s">
        <v>79</v>
      </c>
      <c r="G30" s="3"/>
      <c r="H30" s="3"/>
      <c r="I30" s="3"/>
      <c r="J30" s="3"/>
    </row>
    <row r="31" spans="2:10" ht="45" x14ac:dyDescent="0.35">
      <c r="B31" s="5" t="s">
        <v>80</v>
      </c>
      <c r="C31" s="10"/>
      <c r="D31" s="14" t="s">
        <v>81</v>
      </c>
      <c r="E31" s="2" t="s">
        <v>82</v>
      </c>
      <c r="F31" s="1" t="s">
        <v>83</v>
      </c>
      <c r="G31" s="3"/>
      <c r="H31" s="3"/>
      <c r="I31" s="3"/>
      <c r="J31" s="3"/>
    </row>
    <row r="32" spans="2:10" ht="45" x14ac:dyDescent="0.35">
      <c r="B32" s="5" t="s">
        <v>84</v>
      </c>
      <c r="C32" s="10"/>
      <c r="D32" s="6" t="s">
        <v>85</v>
      </c>
      <c r="E32" s="2" t="s">
        <v>86</v>
      </c>
      <c r="F32" s="1" t="s">
        <v>87</v>
      </c>
      <c r="G32" s="3"/>
      <c r="H32" s="3"/>
      <c r="I32" s="3"/>
      <c r="J32" s="3"/>
    </row>
    <row r="33" spans="2:10" ht="45" x14ac:dyDescent="0.35">
      <c r="B33" s="5" t="s">
        <v>88</v>
      </c>
      <c r="C33" s="52" t="s">
        <v>89</v>
      </c>
      <c r="D33" s="6" t="s">
        <v>90</v>
      </c>
      <c r="E33" s="2" t="s">
        <v>91</v>
      </c>
      <c r="F33" s="1" t="s">
        <v>92</v>
      </c>
      <c r="G33" s="3"/>
      <c r="H33" s="92"/>
      <c r="I33" s="3"/>
      <c r="J33" s="3"/>
    </row>
    <row r="34" spans="2:10" ht="30" customHeight="1" x14ac:dyDescent="0.35">
      <c r="B34" s="5" t="s">
        <v>93</v>
      </c>
      <c r="C34" s="62" t="s">
        <v>94</v>
      </c>
      <c r="D34" s="62" t="s">
        <v>94</v>
      </c>
      <c r="E34" s="62" t="s">
        <v>94</v>
      </c>
      <c r="F34" s="62" t="s">
        <v>94</v>
      </c>
      <c r="G34" s="3"/>
      <c r="H34" s="3"/>
      <c r="I34" s="3"/>
      <c r="J34" s="3"/>
    </row>
    <row r="35" spans="2:10" ht="30" customHeight="1" x14ac:dyDescent="0.35">
      <c r="J35" s="75"/>
    </row>
    <row r="36" spans="2:10" ht="30" customHeight="1" x14ac:dyDescent="0.35">
      <c r="B36" s="80" t="s">
        <v>95</v>
      </c>
      <c r="C36" s="80"/>
      <c r="D36" s="80"/>
      <c r="E36" s="80"/>
      <c r="F36" s="80"/>
      <c r="G36" s="12">
        <f>SUM(G14:G33)</f>
        <v>0</v>
      </c>
      <c r="H36" s="58"/>
      <c r="I36" s="59"/>
      <c r="J36" s="12">
        <f>SUM(J14:J33)</f>
        <v>0</v>
      </c>
    </row>
    <row r="37" spans="2:10" ht="15.45" x14ac:dyDescent="0.35">
      <c r="B37" s="81" t="s">
        <v>96</v>
      </c>
      <c r="C37" s="81"/>
      <c r="D37" s="81"/>
      <c r="E37" s="81"/>
      <c r="F37" s="81"/>
      <c r="G37" s="22">
        <f>G36/(40-G38*2)*100</f>
        <v>0</v>
      </c>
      <c r="H37" s="58"/>
      <c r="I37" s="59"/>
      <c r="J37" s="22">
        <f>J36/(40-J38*2)*100</f>
        <v>0</v>
      </c>
    </row>
    <row r="38" spans="2:10" x14ac:dyDescent="0.35">
      <c r="B38" s="80" t="s">
        <v>97</v>
      </c>
      <c r="C38" s="80"/>
      <c r="D38" s="80"/>
      <c r="E38" s="80"/>
      <c r="F38" s="80"/>
      <c r="G38" s="13">
        <f>COUNTIF(G14:G33,"Not Applicable")</f>
        <v>0</v>
      </c>
      <c r="H38" s="58"/>
      <c r="I38" s="59"/>
      <c r="J38" s="13">
        <f>COUNTIF(J14:J33,"Not Applicable")</f>
        <v>0</v>
      </c>
    </row>
    <row r="39" spans="2:10" x14ac:dyDescent="0.35">
      <c r="B39" s="80" t="s">
        <v>98</v>
      </c>
      <c r="C39" s="80"/>
      <c r="D39" s="80"/>
      <c r="E39" s="80"/>
      <c r="F39" s="80"/>
      <c r="G39" s="13">
        <f>COUNTIF(G15:G34,"Critical")</f>
        <v>0</v>
      </c>
      <c r="H39" s="58"/>
      <c r="I39" s="59"/>
      <c r="J39" s="13">
        <f>COUNTIF(J15:J34,"Critical")</f>
        <v>0</v>
      </c>
    </row>
    <row r="40" spans="2:10" ht="30" customHeight="1" x14ac:dyDescent="0.35">
      <c r="B40" s="81" t="s">
        <v>99</v>
      </c>
      <c r="C40" s="81"/>
      <c r="D40" s="81"/>
      <c r="E40" s="81"/>
      <c r="F40" s="81"/>
      <c r="G40" s="12" t="str">
        <f xml:space="preserve">
IF(G39&gt;0.9,"Critical Fail",
IF(G37&lt;60,"Fail",
IF(G37&lt;70,"Fail or Pass with Statement",
IF(G37&gt;70,"Pass"))))</f>
        <v>Fail</v>
      </c>
      <c r="H40" s="60"/>
      <c r="I40" s="61"/>
      <c r="J40" s="12" t="str">
        <f xml:space="preserve">
IF(J39&gt;0.9,"Critical Fail",
IF(J37&lt;60,"Fail",
IF(J37&lt;70,"Fail or Pass with Statement",
IF(J37&gt;70,"Pass"))))</f>
        <v>Fail</v>
      </c>
    </row>
    <row r="41" spans="2:10" s="65" customFormat="1" x14ac:dyDescent="0.35"/>
  </sheetData>
  <mergeCells count="13">
    <mergeCell ref="B36:F36"/>
    <mergeCell ref="B40:F40"/>
    <mergeCell ref="B39:F39"/>
    <mergeCell ref="B38:F38"/>
    <mergeCell ref="B37:F37"/>
    <mergeCell ref="C10:F10"/>
    <mergeCell ref="C11:F11"/>
    <mergeCell ref="C2:F2"/>
    <mergeCell ref="C6:F6"/>
    <mergeCell ref="C7:F7"/>
    <mergeCell ref="C8:F8"/>
    <mergeCell ref="C9:F9"/>
    <mergeCell ref="C5:F5"/>
  </mergeCells>
  <conditionalFormatting sqref="G14:G33">
    <cfRule type="colorScale" priority="2">
      <colorScale>
        <cfvo type="num" val="0"/>
        <cfvo type="num" val="1"/>
        <cfvo type="num" val="2"/>
        <color rgb="FFF8696B"/>
        <color rgb="FFFFEB84"/>
        <color rgb="FF63BE7B"/>
      </colorScale>
    </cfRule>
  </conditionalFormatting>
  <conditionalFormatting sqref="J14:J33">
    <cfRule type="colorScale" priority="1">
      <colorScale>
        <cfvo type="num" val="0"/>
        <cfvo type="num" val="1"/>
        <cfvo type="num" val="2"/>
        <color rgb="FFF8696B"/>
        <color rgb="FFFFEB84"/>
        <color rgb="FF63BE7B"/>
      </colorScale>
    </cfRule>
  </conditionalFormatting>
  <pageMargins left="0.7" right="0.7" top="0.75" bottom="0.75" header="0.3" footer="0.3"/>
  <pageSetup paperSize="9" scale="31" orientation="portrait" horizontalDpi="300" r:id="rId1"/>
  <extLst>
    <ext xmlns:x14="http://schemas.microsoft.com/office/spreadsheetml/2009/9/main" uri="{CCE6A557-97BC-4b89-ADB6-D9C93CAAB3DF}">
      <x14:dataValidations xmlns:xm="http://schemas.microsoft.com/office/excel/2006/main" count="1">
        <x14:dataValidation type="list" allowBlank="1" showInputMessage="1" showErrorMessage="1" xr:uid="{0D5EE2AD-E39B-4AE3-92CC-CC3B6D421E04}">
          <x14:formula1>
            <xm:f>Data!$B$3:$B$7</xm:f>
          </x14:formula1>
          <xm:sqref>G14:G33 J14:J33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22E12-C117-461F-B9B0-B3219D38D01F}">
  <dimension ref="B1:M43"/>
  <sheetViews>
    <sheetView zoomScale="60" zoomScaleNormal="60" workbookViewId="0">
      <selection activeCell="K39" sqref="K39:L43"/>
    </sheetView>
  </sheetViews>
  <sheetFormatPr defaultColWidth="8.75" defaultRowHeight="15" customHeight="1" x14ac:dyDescent="0.35"/>
  <cols>
    <col min="1" max="1" width="5.6875" customWidth="1"/>
    <col min="2" max="2" width="27.875" customWidth="1"/>
    <col min="3" max="3" width="23.75" customWidth="1"/>
    <col min="4" max="4" width="21.75" customWidth="1"/>
    <col min="5" max="5" width="23.75" customWidth="1"/>
    <col min="6" max="6" width="17.6875" customWidth="1"/>
    <col min="7" max="7" width="15.5625" customWidth="1"/>
    <col min="8" max="8" width="17" customWidth="1"/>
    <col min="9" max="9" width="22.75" customWidth="1"/>
    <col min="10" max="10" width="14.125" customWidth="1"/>
    <col min="11" max="12" width="25.6875" customWidth="1"/>
    <col min="13" max="13" width="23.875" customWidth="1"/>
  </cols>
  <sheetData>
    <row r="1" spans="2:13" x14ac:dyDescent="0.35"/>
    <row r="2" spans="2:13" ht="68.150000000000006" customHeight="1" x14ac:dyDescent="0.4">
      <c r="B2" s="82" t="s">
        <v>100</v>
      </c>
      <c r="C2" s="79"/>
      <c r="D2" s="79"/>
      <c r="E2" s="79"/>
      <c r="F2" s="76"/>
      <c r="G2" s="76"/>
      <c r="H2" s="76"/>
      <c r="I2" s="76"/>
    </row>
    <row r="3" spans="2:13" x14ac:dyDescent="0.35">
      <c r="B3" s="66"/>
      <c r="C3" s="66"/>
      <c r="D3" s="66"/>
      <c r="E3" s="66"/>
      <c r="F3" s="66"/>
      <c r="G3" s="66"/>
      <c r="H3" s="66"/>
      <c r="I3" s="66"/>
    </row>
    <row r="4" spans="2:13" ht="15.45" x14ac:dyDescent="0.4">
      <c r="B4" s="70" t="s">
        <v>1</v>
      </c>
      <c r="C4" s="76"/>
      <c r="D4" s="76"/>
      <c r="E4" s="76"/>
      <c r="F4" s="76"/>
      <c r="G4" s="76"/>
      <c r="H4" s="76"/>
      <c r="I4" s="76"/>
    </row>
    <row r="5" spans="2:13" ht="15.45" x14ac:dyDescent="0.4">
      <c r="B5" s="70" t="s">
        <v>2</v>
      </c>
      <c r="C5" s="76"/>
      <c r="D5" s="76"/>
      <c r="E5" s="76"/>
      <c r="F5" s="76"/>
      <c r="G5" s="76"/>
      <c r="H5" s="76"/>
      <c r="I5" s="76"/>
    </row>
    <row r="6" spans="2:13" ht="15.45" x14ac:dyDescent="0.4">
      <c r="B6" s="70" t="s">
        <v>3</v>
      </c>
      <c r="C6" s="76"/>
      <c r="D6" s="76"/>
      <c r="E6" s="76"/>
      <c r="F6" s="76"/>
      <c r="G6" s="76"/>
      <c r="H6" s="76"/>
      <c r="I6" s="76"/>
    </row>
    <row r="7" spans="2:13" ht="15.45" x14ac:dyDescent="0.4">
      <c r="B7" s="70" t="s">
        <v>4</v>
      </c>
      <c r="C7" s="76"/>
      <c r="D7" s="76"/>
      <c r="E7" s="76"/>
      <c r="F7" s="76"/>
      <c r="G7" s="76"/>
      <c r="H7" s="76"/>
      <c r="I7" s="76"/>
    </row>
    <row r="8" spans="2:13" ht="15.45" x14ac:dyDescent="0.4">
      <c r="B8" s="70" t="s">
        <v>5</v>
      </c>
      <c r="C8" s="76"/>
      <c r="D8" s="76"/>
      <c r="E8" s="76"/>
      <c r="F8" s="76"/>
      <c r="G8" s="76"/>
      <c r="H8" s="76"/>
      <c r="I8" s="76"/>
    </row>
    <row r="9" spans="2:13" ht="15.45" x14ac:dyDescent="0.4">
      <c r="B9" s="71" t="s">
        <v>6</v>
      </c>
      <c r="C9" s="76"/>
      <c r="D9" s="76"/>
      <c r="E9" s="76"/>
      <c r="F9" s="76"/>
      <c r="G9" s="76"/>
      <c r="H9" s="76"/>
      <c r="I9" s="76"/>
    </row>
    <row r="10" spans="2:13" ht="30.9" x14ac:dyDescent="0.4">
      <c r="B10" s="72" t="s">
        <v>7</v>
      </c>
      <c r="C10" s="76"/>
      <c r="D10" s="76"/>
      <c r="E10" s="76"/>
      <c r="F10" s="76"/>
      <c r="G10" s="76"/>
      <c r="H10" s="76"/>
      <c r="I10" s="76"/>
    </row>
    <row r="11" spans="2:13" ht="15.45" x14ac:dyDescent="0.4">
      <c r="B11" s="48"/>
      <c r="C11" s="49"/>
      <c r="D11" s="49"/>
      <c r="E11" s="49"/>
      <c r="F11" s="49"/>
    </row>
    <row r="12" spans="2:13" ht="60.65" customHeight="1" x14ac:dyDescent="0.35">
      <c r="B12" s="36" t="s">
        <v>101</v>
      </c>
      <c r="C12" s="88" t="s">
        <v>102</v>
      </c>
      <c r="D12" s="88" t="s">
        <v>103</v>
      </c>
      <c r="E12" s="88" t="s">
        <v>104</v>
      </c>
      <c r="F12" s="37" t="s">
        <v>105</v>
      </c>
      <c r="G12" s="86" t="s">
        <v>106</v>
      </c>
      <c r="H12" s="87" t="s">
        <v>11</v>
      </c>
      <c r="I12" s="85" t="s">
        <v>107</v>
      </c>
      <c r="J12" s="89" t="s">
        <v>13</v>
      </c>
      <c r="K12" s="90" t="s">
        <v>14</v>
      </c>
      <c r="L12" s="23" t="s">
        <v>15</v>
      </c>
      <c r="M12" s="24" t="s">
        <v>16</v>
      </c>
    </row>
    <row r="13" spans="2:13" ht="118.5" customHeight="1" x14ac:dyDescent="0.35">
      <c r="B13" s="83" t="s">
        <v>108</v>
      </c>
      <c r="C13" s="25" t="s">
        <v>109</v>
      </c>
      <c r="D13" s="26" t="s">
        <v>110</v>
      </c>
      <c r="E13" s="26" t="s">
        <v>111</v>
      </c>
      <c r="F13" s="27"/>
      <c r="G13" s="28" t="s">
        <v>112</v>
      </c>
      <c r="H13" s="29" t="s">
        <v>113</v>
      </c>
      <c r="I13" s="30" t="s">
        <v>114</v>
      </c>
      <c r="J13" s="34"/>
      <c r="K13" s="31"/>
      <c r="L13" s="35"/>
      <c r="M13" s="34"/>
    </row>
    <row r="14" spans="2:13" ht="180" x14ac:dyDescent="0.35">
      <c r="B14" s="83"/>
      <c r="C14" s="26" t="s">
        <v>115</v>
      </c>
      <c r="D14" s="26" t="s">
        <v>116</v>
      </c>
      <c r="E14" s="26" t="s">
        <v>117</v>
      </c>
      <c r="F14" s="27"/>
      <c r="G14" s="28" t="s">
        <v>118</v>
      </c>
      <c r="H14" s="29" t="s">
        <v>119</v>
      </c>
      <c r="I14" s="30" t="s">
        <v>120</v>
      </c>
      <c r="J14" s="34"/>
      <c r="K14" s="31"/>
      <c r="L14" s="35"/>
      <c r="M14" s="34"/>
    </row>
    <row r="15" spans="2:13" ht="150" x14ac:dyDescent="0.35">
      <c r="B15" s="83"/>
      <c r="C15" s="26" t="s">
        <v>121</v>
      </c>
      <c r="D15" s="26" t="s">
        <v>122</v>
      </c>
      <c r="E15" s="26" t="s">
        <v>123</v>
      </c>
      <c r="F15" s="27"/>
      <c r="G15" s="28" t="s">
        <v>124</v>
      </c>
      <c r="H15" s="29" t="s">
        <v>125</v>
      </c>
      <c r="I15" s="30" t="s">
        <v>126</v>
      </c>
      <c r="J15" s="34"/>
      <c r="K15" s="31"/>
      <c r="L15" s="35"/>
      <c r="M15" s="34"/>
    </row>
    <row r="16" spans="2:13" ht="121.5" customHeight="1" x14ac:dyDescent="0.35">
      <c r="B16" s="83" t="s">
        <v>127</v>
      </c>
      <c r="C16" s="25" t="s">
        <v>128</v>
      </c>
      <c r="D16" s="26" t="s">
        <v>129</v>
      </c>
      <c r="E16" s="26" t="s">
        <v>130</v>
      </c>
      <c r="F16" s="54"/>
      <c r="G16" s="28" t="s">
        <v>131</v>
      </c>
      <c r="H16" s="29" t="s">
        <v>132</v>
      </c>
      <c r="I16" s="30" t="s">
        <v>133</v>
      </c>
      <c r="J16" s="34"/>
      <c r="K16" s="31"/>
      <c r="L16" s="35"/>
      <c r="M16" s="34"/>
    </row>
    <row r="17" spans="2:13" ht="164.15" customHeight="1" x14ac:dyDescent="0.35">
      <c r="B17" s="83"/>
      <c r="C17" s="26" t="s">
        <v>134</v>
      </c>
      <c r="D17" s="26" t="s">
        <v>135</v>
      </c>
      <c r="E17" s="26" t="s">
        <v>136</v>
      </c>
      <c r="F17" s="55" t="s">
        <v>52</v>
      </c>
      <c r="G17" s="28" t="s">
        <v>137</v>
      </c>
      <c r="H17" s="29" t="s">
        <v>138</v>
      </c>
      <c r="I17" s="30" t="s">
        <v>139</v>
      </c>
      <c r="J17" s="34"/>
      <c r="K17" s="31"/>
      <c r="L17" s="35"/>
      <c r="M17" s="34"/>
    </row>
    <row r="18" spans="2:13" ht="105" x14ac:dyDescent="0.35">
      <c r="B18" s="83"/>
      <c r="C18" s="26" t="s">
        <v>140</v>
      </c>
      <c r="D18" s="26" t="s">
        <v>141</v>
      </c>
      <c r="E18" s="26" t="s">
        <v>142</v>
      </c>
      <c r="F18" s="27"/>
      <c r="G18" s="28" t="s">
        <v>143</v>
      </c>
      <c r="H18" s="29" t="s">
        <v>144</v>
      </c>
      <c r="I18" s="30" t="s">
        <v>145</v>
      </c>
      <c r="J18" s="34"/>
      <c r="K18" s="31"/>
      <c r="L18" s="35"/>
      <c r="M18" s="34"/>
    </row>
    <row r="19" spans="2:13" ht="70.5" customHeight="1" x14ac:dyDescent="0.35">
      <c r="B19" s="83"/>
      <c r="C19" s="26" t="s">
        <v>146</v>
      </c>
      <c r="D19" s="26" t="s">
        <v>147</v>
      </c>
      <c r="E19" s="26" t="s">
        <v>148</v>
      </c>
      <c r="F19" s="27"/>
      <c r="G19" s="28" t="s">
        <v>149</v>
      </c>
      <c r="H19" s="29" t="s">
        <v>150</v>
      </c>
      <c r="I19" s="30" t="s">
        <v>151</v>
      </c>
      <c r="J19" s="34"/>
      <c r="K19" s="31"/>
      <c r="L19" s="35"/>
      <c r="M19" s="34"/>
    </row>
    <row r="20" spans="2:13" ht="182.5" customHeight="1" x14ac:dyDescent="0.35">
      <c r="B20" s="83"/>
      <c r="C20" s="25" t="s">
        <v>152</v>
      </c>
      <c r="D20" s="26" t="s">
        <v>153</v>
      </c>
      <c r="E20" s="25" t="s">
        <v>154</v>
      </c>
      <c r="F20" s="27"/>
      <c r="G20" s="28" t="s">
        <v>155</v>
      </c>
      <c r="H20" s="29" t="s">
        <v>156</v>
      </c>
      <c r="I20" s="30" t="s">
        <v>157</v>
      </c>
      <c r="J20" s="34"/>
      <c r="K20" s="31"/>
      <c r="L20" s="35"/>
      <c r="M20" s="34"/>
    </row>
    <row r="21" spans="2:13" ht="75" x14ac:dyDescent="0.35">
      <c r="B21" s="83" t="s">
        <v>158</v>
      </c>
      <c r="C21" s="84" t="s">
        <v>159</v>
      </c>
      <c r="D21" s="84" t="s">
        <v>160</v>
      </c>
      <c r="E21" s="26" t="s">
        <v>161</v>
      </c>
      <c r="F21" s="32" t="s">
        <v>162</v>
      </c>
      <c r="G21" s="28" t="s">
        <v>163</v>
      </c>
      <c r="H21" s="29" t="s">
        <v>164</v>
      </c>
      <c r="I21" s="30" t="s">
        <v>165</v>
      </c>
      <c r="J21" s="34"/>
      <c r="K21" s="31"/>
      <c r="L21" s="35"/>
      <c r="M21" s="34"/>
    </row>
    <row r="22" spans="2:13" ht="119.15" customHeight="1" x14ac:dyDescent="0.35">
      <c r="B22" s="83"/>
      <c r="C22" s="84"/>
      <c r="D22" s="84"/>
      <c r="E22" s="26" t="s">
        <v>166</v>
      </c>
      <c r="F22" s="32" t="s">
        <v>167</v>
      </c>
      <c r="G22" s="28" t="s">
        <v>163</v>
      </c>
      <c r="H22" s="29" t="s">
        <v>164</v>
      </c>
      <c r="I22" s="30" t="s">
        <v>165</v>
      </c>
      <c r="J22" s="34"/>
      <c r="K22" s="31"/>
      <c r="L22" s="35"/>
      <c r="M22" s="34"/>
    </row>
    <row r="23" spans="2:13" ht="120" x14ac:dyDescent="0.35">
      <c r="B23" s="83"/>
      <c r="C23" s="26" t="s">
        <v>168</v>
      </c>
      <c r="D23" s="26" t="s">
        <v>169</v>
      </c>
      <c r="E23" s="26" t="s">
        <v>170</v>
      </c>
      <c r="F23" s="32" t="s">
        <v>171</v>
      </c>
      <c r="G23" s="28" t="s">
        <v>172</v>
      </c>
      <c r="H23" s="29" t="s">
        <v>173</v>
      </c>
      <c r="I23" s="33" t="s">
        <v>174</v>
      </c>
      <c r="J23" s="34"/>
      <c r="K23" s="31"/>
      <c r="L23" s="35"/>
      <c r="M23" s="34"/>
    </row>
    <row r="24" spans="2:13" ht="225" x14ac:dyDescent="0.35">
      <c r="B24" s="83"/>
      <c r="C24" s="26" t="s">
        <v>175</v>
      </c>
      <c r="D24" s="26" t="s">
        <v>176</v>
      </c>
      <c r="E24" s="26" t="s">
        <v>177</v>
      </c>
      <c r="F24" s="32" t="s">
        <v>178</v>
      </c>
      <c r="G24" s="28" t="s">
        <v>179</v>
      </c>
      <c r="H24" s="29" t="s">
        <v>180</v>
      </c>
      <c r="I24" s="30" t="s">
        <v>181</v>
      </c>
      <c r="J24" s="34"/>
      <c r="K24" s="31"/>
      <c r="L24" s="35"/>
      <c r="M24" s="34"/>
    </row>
    <row r="25" spans="2:13" ht="225" x14ac:dyDescent="0.35">
      <c r="B25" s="83"/>
      <c r="C25" s="25"/>
      <c r="D25" s="26" t="s">
        <v>182</v>
      </c>
      <c r="E25" s="26" t="s">
        <v>183</v>
      </c>
      <c r="F25" s="27"/>
      <c r="G25" s="28" t="s">
        <v>184</v>
      </c>
      <c r="H25" s="29" t="s">
        <v>185</v>
      </c>
      <c r="I25" s="30" t="s">
        <v>186</v>
      </c>
      <c r="J25" s="34"/>
      <c r="K25" s="31"/>
      <c r="L25" s="35"/>
      <c r="M25" s="34"/>
    </row>
    <row r="26" spans="2:13" ht="209.15" customHeight="1" x14ac:dyDescent="0.35">
      <c r="B26" s="83"/>
      <c r="C26" s="26" t="s">
        <v>187</v>
      </c>
      <c r="D26" s="26" t="s">
        <v>188</v>
      </c>
      <c r="E26" s="26" t="s">
        <v>189</v>
      </c>
      <c r="F26" s="27"/>
      <c r="G26" s="28" t="s">
        <v>190</v>
      </c>
      <c r="H26" s="29" t="s">
        <v>191</v>
      </c>
      <c r="I26" s="30" t="s">
        <v>192</v>
      </c>
      <c r="J26" s="34"/>
      <c r="K26" s="31"/>
      <c r="L26" s="35"/>
      <c r="M26" s="34"/>
    </row>
    <row r="27" spans="2:13" ht="131.15" customHeight="1" x14ac:dyDescent="0.35">
      <c r="B27" s="83"/>
      <c r="C27" s="26" t="s">
        <v>193</v>
      </c>
      <c r="D27" s="26" t="s">
        <v>194</v>
      </c>
      <c r="E27" s="26" t="s">
        <v>195</v>
      </c>
      <c r="F27" s="32" t="s">
        <v>196</v>
      </c>
      <c r="G27" s="28" t="s">
        <v>197</v>
      </c>
      <c r="H27" s="29" t="s">
        <v>198</v>
      </c>
      <c r="I27" s="30" t="s">
        <v>199</v>
      </c>
      <c r="J27" s="34"/>
      <c r="K27" s="31"/>
      <c r="L27" s="35"/>
      <c r="M27" s="34"/>
    </row>
    <row r="28" spans="2:13" ht="135" x14ac:dyDescent="0.35">
      <c r="B28" s="83"/>
      <c r="C28" s="26" t="s">
        <v>200</v>
      </c>
      <c r="D28" s="26" t="s">
        <v>201</v>
      </c>
      <c r="E28" s="26" t="s">
        <v>202</v>
      </c>
      <c r="F28" s="27"/>
      <c r="G28" s="28" t="s">
        <v>203</v>
      </c>
      <c r="H28" s="29" t="s">
        <v>204</v>
      </c>
      <c r="I28" s="30" t="s">
        <v>205</v>
      </c>
      <c r="J28" s="34"/>
      <c r="K28" s="31"/>
      <c r="L28" s="35"/>
      <c r="M28" s="34"/>
    </row>
    <row r="29" spans="2:13" ht="105" x14ac:dyDescent="0.35">
      <c r="B29" s="83" t="s">
        <v>206</v>
      </c>
      <c r="C29" s="26" t="s">
        <v>207</v>
      </c>
      <c r="D29" s="26" t="s">
        <v>208</v>
      </c>
      <c r="E29" s="26" t="s">
        <v>209</v>
      </c>
      <c r="F29" s="27"/>
      <c r="G29" s="28" t="s">
        <v>210</v>
      </c>
      <c r="H29" s="29" t="s">
        <v>211</v>
      </c>
      <c r="I29" s="30" t="s">
        <v>212</v>
      </c>
      <c r="J29" s="34"/>
      <c r="K29" s="31"/>
      <c r="L29" s="35"/>
      <c r="M29" s="34"/>
    </row>
    <row r="30" spans="2:13" ht="90" x14ac:dyDescent="0.35">
      <c r="B30" s="83"/>
      <c r="C30" s="25"/>
      <c r="D30" s="26" t="s">
        <v>213</v>
      </c>
      <c r="E30" s="25" t="s">
        <v>214</v>
      </c>
      <c r="F30" s="27"/>
      <c r="G30" s="28" t="s">
        <v>215</v>
      </c>
      <c r="H30" s="29" t="s">
        <v>216</v>
      </c>
      <c r="I30" s="30" t="s">
        <v>217</v>
      </c>
      <c r="J30" s="34"/>
      <c r="K30" s="31"/>
      <c r="L30" s="35"/>
      <c r="M30" s="34"/>
    </row>
    <row r="31" spans="2:13" ht="120" x14ac:dyDescent="0.35">
      <c r="B31" s="83"/>
      <c r="C31" s="26" t="s">
        <v>218</v>
      </c>
      <c r="D31" s="26" t="s">
        <v>219</v>
      </c>
      <c r="E31" s="26" t="s">
        <v>220</v>
      </c>
      <c r="F31" s="32" t="s">
        <v>221</v>
      </c>
      <c r="G31" s="28" t="s">
        <v>222</v>
      </c>
      <c r="H31" s="29" t="s">
        <v>223</v>
      </c>
      <c r="I31" s="30" t="s">
        <v>224</v>
      </c>
      <c r="J31" s="34"/>
      <c r="K31" s="31"/>
      <c r="L31" s="35"/>
      <c r="M31" s="34"/>
    </row>
    <row r="32" spans="2:13" ht="66.650000000000006" customHeight="1" x14ac:dyDescent="0.35">
      <c r="B32" s="83"/>
      <c r="C32" s="25" t="s">
        <v>225</v>
      </c>
      <c r="D32" s="26" t="s">
        <v>226</v>
      </c>
      <c r="E32" s="25" t="s">
        <v>227</v>
      </c>
      <c r="F32" s="27"/>
      <c r="G32" s="28" t="s">
        <v>228</v>
      </c>
      <c r="H32" s="29" t="s">
        <v>229</v>
      </c>
      <c r="I32" s="30" t="s">
        <v>230</v>
      </c>
      <c r="J32" s="34"/>
      <c r="K32" s="31"/>
      <c r="L32" s="35"/>
      <c r="M32" s="34"/>
    </row>
    <row r="33" spans="2:13" ht="120" x14ac:dyDescent="0.35">
      <c r="B33" s="83" t="s">
        <v>231</v>
      </c>
      <c r="C33" s="26" t="s">
        <v>232</v>
      </c>
      <c r="D33" s="26" t="s">
        <v>233</v>
      </c>
      <c r="E33" s="25" t="s">
        <v>234</v>
      </c>
      <c r="F33" s="27"/>
      <c r="G33" s="28" t="s">
        <v>235</v>
      </c>
      <c r="H33" s="29" t="s">
        <v>236</v>
      </c>
      <c r="I33" s="30" t="s">
        <v>237</v>
      </c>
      <c r="J33" s="34"/>
      <c r="K33" s="31"/>
      <c r="L33" s="35"/>
      <c r="M33" s="34"/>
    </row>
    <row r="34" spans="2:13" ht="75" x14ac:dyDescent="0.35">
      <c r="B34" s="83"/>
      <c r="C34" s="25"/>
      <c r="D34" s="25"/>
      <c r="E34" s="25" t="s">
        <v>238</v>
      </c>
      <c r="F34" s="27"/>
      <c r="G34" s="28" t="s">
        <v>239</v>
      </c>
      <c r="H34" s="29" t="s">
        <v>240</v>
      </c>
      <c r="I34" s="30" t="s">
        <v>241</v>
      </c>
      <c r="J34" s="34"/>
      <c r="K34" s="31"/>
      <c r="L34" s="35"/>
      <c r="M34" s="34"/>
    </row>
    <row r="35" spans="2:13" ht="195" x14ac:dyDescent="0.35">
      <c r="B35" s="83"/>
      <c r="C35" s="26" t="s">
        <v>242</v>
      </c>
      <c r="D35" s="26" t="s">
        <v>243</v>
      </c>
      <c r="E35" s="26" t="s">
        <v>244</v>
      </c>
      <c r="F35" s="32"/>
      <c r="G35" s="28" t="s">
        <v>245</v>
      </c>
      <c r="H35" s="29" t="s">
        <v>246</v>
      </c>
      <c r="I35" s="30" t="s">
        <v>247</v>
      </c>
      <c r="J35" s="34"/>
      <c r="K35" s="31"/>
      <c r="L35" s="35"/>
      <c r="M35" s="34"/>
    </row>
    <row r="36" spans="2:13" ht="86.15" customHeight="1" x14ac:dyDescent="0.35">
      <c r="B36" s="83"/>
      <c r="C36" s="26" t="s">
        <v>248</v>
      </c>
      <c r="D36" s="26" t="s">
        <v>249</v>
      </c>
      <c r="E36" s="26" t="s">
        <v>250</v>
      </c>
      <c r="F36" s="27"/>
      <c r="G36" s="28" t="s">
        <v>251</v>
      </c>
      <c r="H36" s="29" t="s">
        <v>252</v>
      </c>
      <c r="I36" s="30" t="s">
        <v>253</v>
      </c>
      <c r="J36" s="34"/>
      <c r="K36" s="31"/>
      <c r="L36" s="35"/>
      <c r="M36" s="34"/>
    </row>
    <row r="37" spans="2:13" ht="126.65" customHeight="1" x14ac:dyDescent="0.35">
      <c r="B37" s="83"/>
      <c r="C37" s="26" t="s">
        <v>254</v>
      </c>
      <c r="D37" s="26" t="s">
        <v>255</v>
      </c>
      <c r="E37" s="26" t="s">
        <v>256</v>
      </c>
      <c r="F37" s="27"/>
      <c r="G37" s="28" t="s">
        <v>257</v>
      </c>
      <c r="H37" s="29" t="s">
        <v>258</v>
      </c>
      <c r="I37" s="30" t="s">
        <v>259</v>
      </c>
      <c r="J37" s="34"/>
      <c r="K37" s="31"/>
      <c r="L37" s="35"/>
      <c r="M37" s="34"/>
    </row>
    <row r="38" spans="2:13" ht="15" customHeight="1" x14ac:dyDescent="0.35">
      <c r="B38" s="50"/>
      <c r="C38" s="51"/>
      <c r="D38" s="51"/>
      <c r="E38" s="51"/>
      <c r="F38" s="56"/>
      <c r="G38" s="51"/>
      <c r="H38" s="51"/>
      <c r="I38" s="51"/>
      <c r="J38" s="51"/>
      <c r="K38" s="56"/>
      <c r="L38" s="51"/>
      <c r="M38" s="51"/>
    </row>
    <row r="39" spans="2:13" ht="15.65" customHeight="1" x14ac:dyDescent="0.35">
      <c r="E39" s="80" t="s">
        <v>95</v>
      </c>
      <c r="F39" s="80"/>
      <c r="G39" s="80"/>
      <c r="H39" s="80"/>
      <c r="I39" s="80"/>
      <c r="J39" s="12">
        <f>SUM(J13:J37)</f>
        <v>0</v>
      </c>
      <c r="K39" s="63"/>
      <c r="L39" s="64"/>
      <c r="M39" s="12">
        <f>SUM(M13:M37)</f>
        <v>0</v>
      </c>
    </row>
    <row r="40" spans="2:13" ht="15.45" x14ac:dyDescent="0.35">
      <c r="E40" s="81" t="s">
        <v>96</v>
      </c>
      <c r="F40" s="81"/>
      <c r="G40" s="81"/>
      <c r="H40" s="81"/>
      <c r="I40" s="81"/>
      <c r="J40" s="22">
        <f>J39/(50-J41*2)*100</f>
        <v>0</v>
      </c>
      <c r="K40" s="58"/>
      <c r="L40" s="59"/>
      <c r="M40" s="22">
        <f>M39/(50-M41*2)*100</f>
        <v>0</v>
      </c>
    </row>
    <row r="41" spans="2:13" x14ac:dyDescent="0.35">
      <c r="E41" s="80" t="s">
        <v>97</v>
      </c>
      <c r="F41" s="80"/>
      <c r="G41" s="80"/>
      <c r="H41" s="80"/>
      <c r="I41" s="80"/>
      <c r="J41" s="13">
        <f>COUNTIF(J13:J37,"Not Applicable")</f>
        <v>0</v>
      </c>
      <c r="K41" s="58"/>
      <c r="L41" s="59"/>
      <c r="M41" s="13">
        <f>COUNTIF(M13:M37,"Not Applicable")</f>
        <v>0</v>
      </c>
    </row>
    <row r="42" spans="2:13" x14ac:dyDescent="0.35">
      <c r="E42" s="80" t="s">
        <v>98</v>
      </c>
      <c r="F42" s="80"/>
      <c r="G42" s="80"/>
      <c r="H42" s="80"/>
      <c r="I42" s="80"/>
      <c r="J42" s="13">
        <f>COUNTIF(J13:J37,"Critical")</f>
        <v>0</v>
      </c>
      <c r="K42" s="58"/>
      <c r="L42" s="59"/>
      <c r="M42" s="13">
        <f>COUNTIF(M13:M37,"Critical")</f>
        <v>0</v>
      </c>
    </row>
    <row r="43" spans="2:13" ht="15.45" x14ac:dyDescent="0.35">
      <c r="E43" s="81" t="s">
        <v>99</v>
      </c>
      <c r="F43" s="81"/>
      <c r="G43" s="81"/>
      <c r="H43" s="81"/>
      <c r="I43" s="81"/>
      <c r="J43" s="12" t="str">
        <f xml:space="preserve">
IF(J42&gt;0.9,"Critical Fail",
IF(J40&lt;60,"Fail",
IF(J40&lt;70,"Fail or Pass with Statement",
IF(J40&gt;70,"Pass"))))</f>
        <v>Fail</v>
      </c>
      <c r="K43" s="60"/>
      <c r="L43" s="61"/>
      <c r="M43" s="12" t="str">
        <f xml:space="preserve">
IF(M42&gt;0.9,"Critical Fail",
IF(M40&lt;60,"Fail",
IF(M40&lt;70,"Fail or Pass with Statement",
IF(M40&gt;70,"Pass"))))</f>
        <v>Fail</v>
      </c>
    </row>
  </sheetData>
  <mergeCells count="20">
    <mergeCell ref="C5:I5"/>
    <mergeCell ref="C4:I4"/>
    <mergeCell ref="B2:I2"/>
    <mergeCell ref="E40:I40"/>
    <mergeCell ref="E41:I41"/>
    <mergeCell ref="E42:I42"/>
    <mergeCell ref="B29:B32"/>
    <mergeCell ref="B33:B37"/>
    <mergeCell ref="E43:I43"/>
    <mergeCell ref="B13:B15"/>
    <mergeCell ref="B16:B20"/>
    <mergeCell ref="B21:B28"/>
    <mergeCell ref="C21:C22"/>
    <mergeCell ref="D21:D22"/>
    <mergeCell ref="E39:I39"/>
    <mergeCell ref="C10:I10"/>
    <mergeCell ref="C9:I9"/>
    <mergeCell ref="C8:I8"/>
    <mergeCell ref="C7:I7"/>
    <mergeCell ref="C6:I6"/>
  </mergeCells>
  <conditionalFormatting sqref="J13:J38">
    <cfRule type="colorScale" priority="2">
      <colorScale>
        <cfvo type="num" val="0"/>
        <cfvo type="num" val="1"/>
        <cfvo type="num" val="2"/>
        <color rgb="FFF8696B"/>
        <color rgb="FFFFEB84"/>
        <color rgb="FF63BE7B"/>
      </colorScale>
    </cfRule>
  </conditionalFormatting>
  <conditionalFormatting sqref="M13:M38">
    <cfRule type="colorScale" priority="1">
      <colorScale>
        <cfvo type="num" val="0"/>
        <cfvo type="num" val="1"/>
        <cfvo type="num" val="2"/>
        <color rgb="FFF8696B"/>
        <color rgb="FFFFEB84"/>
        <color rgb="FF63BE7B"/>
      </colorScale>
    </cfRule>
  </conditionalFormatting>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xr:uid="{0175EF31-3360-4DBE-8082-46DB7BF54035}">
          <x14:formula1>
            <xm:f>Data!$B$3:$B$7</xm:f>
          </x14:formula1>
          <xm:sqref>J13:J38 M13:M38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C6C42-7634-4DBC-A373-1A984F4357A9}">
  <dimension ref="B3:B7"/>
  <sheetViews>
    <sheetView workbookViewId="0">
      <selection activeCell="B15" sqref="B15"/>
    </sheetView>
  </sheetViews>
  <sheetFormatPr defaultRowHeight="15" x14ac:dyDescent="0.35"/>
  <cols>
    <col min="2" max="2" width="15.125" customWidth="1"/>
  </cols>
  <sheetData>
    <row r="3" spans="2:2" x14ac:dyDescent="0.35">
      <c r="B3" s="20">
        <v>0</v>
      </c>
    </row>
    <row r="4" spans="2:2" x14ac:dyDescent="0.35">
      <c r="B4" s="19">
        <v>1</v>
      </c>
    </row>
    <row r="5" spans="2:2" x14ac:dyDescent="0.35">
      <c r="B5" s="18">
        <v>2</v>
      </c>
    </row>
    <row r="6" spans="2:2" x14ac:dyDescent="0.35">
      <c r="B6" s="21" t="s">
        <v>105</v>
      </c>
    </row>
    <row r="7" spans="2:2" x14ac:dyDescent="0.35">
      <c r="B7" s="11" t="s">
        <v>260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E5505BB4F983146804FB3CB8240ADB3" ma:contentTypeVersion="19" ma:contentTypeDescription="Create a new document." ma:contentTypeScope="" ma:versionID="97a69d6c8d341da51907949572d9d3de">
  <xsd:schema xmlns:xsd="http://www.w3.org/2001/XMLSchema" xmlns:xs="http://www.w3.org/2001/XMLSchema" xmlns:p="http://schemas.microsoft.com/office/2006/metadata/properties" xmlns:ns1="http://schemas.microsoft.com/sharepoint/v3" xmlns:ns2="60bf3b6e-3c85-4024-a57c-fe9b611f3d27" xmlns:ns3="c1c317c9-ce92-4e67-9817-0843f5fd8043" targetNamespace="http://schemas.microsoft.com/office/2006/metadata/properties" ma:root="true" ma:fieldsID="26483a7d84dd3fa6bfc82b13d9d50a7f" ns1:_="" ns2:_="" ns3:_="">
    <xsd:import namespace="http://schemas.microsoft.com/sharepoint/v3"/>
    <xsd:import namespace="60bf3b6e-3c85-4024-a57c-fe9b611f3d27"/>
    <xsd:import namespace="c1c317c9-ce92-4e67-9817-0843f5fd804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1:_ip_UnifiedCompliancePolicyProperties" minOccurs="0"/>
                <xsd:element ref="ns1:_ip_UnifiedCompliancePolicyUIAction"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ServiceLocation" minOccurs="0"/>
                <xsd:element ref="ns2:MediaLengthInSeconds" minOccurs="0"/>
                <xsd:element ref="ns2:MediaServiceBillingMetadata" minOccurs="0"/>
                <xsd:element ref="ns2:Numbe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4" nillable="true" ma:displayName="Unified Compliance Policy Properties" ma:hidden="true" ma:internalName="_ip_UnifiedCompliancePolicyProperties">
      <xsd:simpleType>
        <xsd:restriction base="dms:Note"/>
      </xsd:simpleType>
    </xsd:element>
    <xsd:element name="_ip_UnifiedCompliancePolicyUIAction" ma:index="15"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0bf3b6e-3c85-4024-a57c-fe9b611f3d2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dfc7249c-bf68-4780-a2e5-99932a6b8d4f" ma:termSetId="09814cd3-568e-fe90-9814-8d621ff8fb84" ma:anchorId="fba54fb3-c3e1-fe81-a776-ca4b69148c4d" ma:open="true" ma:isKeyword="false">
      <xsd:complexType>
        <xsd:sequence>
          <xsd:element ref="pc:Terms" minOccurs="0" maxOccurs="1"/>
        </xsd:sequence>
      </xsd:complex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Location" ma:index="23" nillable="true" ma:displayName="Location" ma:indexed="true" ma:internalName="MediaServiceLocation" ma:readOnly="true">
      <xsd:simpleType>
        <xsd:restriction base="dms:Text"/>
      </xsd:simpleType>
    </xsd:element>
    <xsd:element name="MediaLengthInSeconds" ma:index="24" nillable="true" ma:displayName="MediaLengthInSeconds" ma:hidden="true" ma:internalName="MediaLengthInSeconds" ma:readOnly="true">
      <xsd:simpleType>
        <xsd:restriction base="dms:Unknown"/>
      </xsd:simpleType>
    </xsd:element>
    <xsd:element name="MediaServiceBillingMetadata" ma:index="25" nillable="true" ma:displayName="MediaServiceBillingMetadata" ma:hidden="true" ma:internalName="MediaServiceBillingMetadata" ma:readOnly="true">
      <xsd:simpleType>
        <xsd:restriction base="dms:Note"/>
      </xsd:simpleType>
    </xsd:element>
    <xsd:element name="Number" ma:index="26" nillable="true" ma:displayName="Number" ma:format="Dropdown" ma:internalName="Number" ma:percentage="FALSE">
      <xsd:simpleType>
        <xsd:restriction base="dms:Number"/>
      </xsd:simpleType>
    </xsd:element>
  </xsd:schema>
  <xsd:schema xmlns:xsd="http://www.w3.org/2001/XMLSchema" xmlns:xs="http://www.w3.org/2001/XMLSchema" xmlns:dms="http://schemas.microsoft.com/office/2006/documentManagement/types" xmlns:pc="http://schemas.microsoft.com/office/infopath/2007/PartnerControls" targetNamespace="c1c317c9-ce92-4e67-9817-0843f5fd8043"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TaxCatchAll" ma:index="18" nillable="true" ma:displayName="Taxonomy Catch All Column" ma:hidden="true" ma:list="{9a9bd56d-6647-4356-85e2-2d5f42054978}" ma:internalName="TaxCatchAll" ma:showField="CatchAllData" ma:web="c1c317c9-ce92-4e67-9817-0843f5fd804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etadata xmlns="http://www.objective.com/ecm/document/metadata/FF3C5B18883D4E21973B57C2EEED7FD1" version="1.0.0">
  <systemFields>
    <field name="Objective-Id">
      <value order="0">A35088481</value>
    </field>
    <field name="Objective-Title">
      <value order="0">Appendix H - ATAG Walking Route Audit Tool - June 2021 ENG</value>
    </field>
    <field name="Objective-Description">
      <value order="0"/>
    </field>
    <field name="Objective-CreationStamp">
      <value order="0">2021-06-14T12:04:29Z</value>
    </field>
    <field name="Objective-IsApproved">
      <value order="0">false</value>
    </field>
    <field name="Objective-IsPublished">
      <value order="0">false</value>
    </field>
    <field name="Objective-DatePublished">
      <value order="0"/>
    </field>
    <field name="Objective-ModificationStamp">
      <value order="0">2021-06-21T07:56:15Z</value>
    </field>
    <field name="Objective-Owner">
      <value order="0">Lorimer, Jane (ESNR)</value>
    </field>
    <field name="Objective-Path">
      <value order="0">Objective Global Folder:Business File Plan:Economy, Skills &amp; Natural Resources (ESNR):Economy, Skills &amp; Natural Resources (ESNR) - Economic Infrastructure - Transport - Strategy &amp; Policy:1 - Save:Branch - Active Travel - Transport People &amp; Communities Team:Active Travel - Policy:Active Travel - Consultation - Design and Delivery Guidance - 2019-2020:1. Documents for downloads from WG web</value>
    </field>
    <field name="Objective-Parent">
      <value order="0">1. Documents for downloads from WG web</value>
    </field>
    <field name="Objective-State">
      <value order="0">Being Drafted</value>
    </field>
    <field name="Objective-VersionId">
      <value order="0">vA69097729</value>
    </field>
    <field name="Objective-Version">
      <value order="0">0.1</value>
    </field>
    <field name="Objective-VersionNumber">
      <value order="0">1</value>
    </field>
    <field name="Objective-VersionComment">
      <value order="0">First version</value>
    </field>
    <field name="Objective-FileNumber">
      <value order="0">qA1399550</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4.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TaxCatchAll xmlns="c1c317c9-ce92-4e67-9817-0843f5fd8043" xsi:nil="true"/>
    <Number xmlns="60bf3b6e-3c85-4024-a57c-fe9b611f3d27" xsi:nil="true"/>
    <lcf76f155ced4ddcb4097134ff3c332f xmlns="60bf3b6e-3c85-4024-a57c-fe9b611f3d2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7CA3C40-7B35-4614-BB24-6787A55D0A0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0bf3b6e-3c85-4024-a57c-fe9b611f3d27"/>
    <ds:schemaRef ds:uri="c1c317c9-ce92-4e67-9817-0843f5fd804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A048BBF-7AAF-482E-8A95-D349AED9B1EA}">
  <ds:schemaRefs>
    <ds:schemaRef ds:uri="http://schemas.microsoft.com/sharepoint/v3/contenttype/forms"/>
  </ds:schemaRefs>
</ds:datastoreItem>
</file>

<file path=customXml/itemProps3.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4.xml><?xml version="1.0" encoding="utf-8"?>
<ds:datastoreItem xmlns:ds="http://schemas.openxmlformats.org/officeDocument/2006/customXml" ds:itemID="{6E7E0ABB-5169-4128-A067-38272B5ACF14}">
  <ds:schemaRefs>
    <ds:schemaRef ds:uri="http://www.w3.org/XML/1998/namespace"/>
    <ds:schemaRef ds:uri="60bf3b6e-3c85-4024-a57c-fe9b611f3d27"/>
    <ds:schemaRef ds:uri="http://purl.org/dc/dcmitype/"/>
    <ds:schemaRef ds:uri="http://purl.org/dc/terms/"/>
    <ds:schemaRef ds:uri="c1c317c9-ce92-4e67-9817-0843f5fd8043"/>
    <ds:schemaRef ds:uri="http://purl.org/dc/elements/1.1/"/>
    <ds:schemaRef ds:uri="http://schemas.microsoft.com/office/2006/documentManagement/types"/>
    <ds:schemaRef ds:uri="http://schemas.microsoft.com/office/2006/metadata/properties"/>
    <ds:schemaRef ds:uri="http://schemas.microsoft.com/office/infopath/2007/PartnerControls"/>
    <ds:schemaRef ds:uri="http://schemas.openxmlformats.org/package/2006/metadata/core-properties"/>
    <ds:schemaRef ds:uri="http://schemas.microsoft.com/sharepoint/v3"/>
  </ds:schemaRefs>
</ds:datastoreItem>
</file>

<file path=docMetadata/LabelInfo.xml><?xml version="1.0" encoding="utf-8"?>
<clbl:labelList xmlns:clbl="http://schemas.microsoft.com/office/2020/mipLabelMetadata">
  <clbl:label id="{87dcd024-3019-4826-9956-ba76b2a04ff4}" enabled="0" method="" siteId="{87dcd024-3019-4826-9956-ba76b2a04ff4}"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Walking Route Audit</vt:lpstr>
      <vt:lpstr>Cycling Route Audit</vt:lpstr>
      <vt:lpstr>Data</vt:lpstr>
      <vt:lpstr>'Cycling Route Audit'!Print_Area</vt:lpstr>
      <vt:lpstr>'Walking Route Audit'!Print_Area</vt:lpstr>
    </vt:vector>
  </TitlesOfParts>
  <Manager/>
  <Company>NAfW</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Active travel guidance: walking route audit tool (appendix H)</dc:title>
  <dc:subject/>
  <dc:creator>© Welsh Government</dc:creator>
  <cp:keywords/>
  <dc:description/>
  <cp:lastModifiedBy>Nilushi Perera (Highways)</cp:lastModifiedBy>
  <cp:revision/>
  <dcterms:created xsi:type="dcterms:W3CDTF">2014-12-17T15:46:59Z</dcterms:created>
  <dcterms:modified xsi:type="dcterms:W3CDTF">2025-11-13T16:26:22Z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0x0101003E5505BB4F983146804FB3CB8240ADB3</vt:lpwstr>
  </property>
  <property fmtid="{D5CDD505-2E9C-101B-9397-08002B2CF9AE}" pid="3" name="Objective-Id">
    <vt:lpwstr>A35088481</vt:lpwstr>
  </property>
  <property fmtid="{D5CDD505-2E9C-101B-9397-08002B2CF9AE}" pid="4" name="Objective-Title">
    <vt:lpwstr>Appendix H - ATAG Walking Route Audit Tool - June 2021 ENG</vt:lpwstr>
  </property>
  <property fmtid="{D5CDD505-2E9C-101B-9397-08002B2CF9AE}" pid="5" name="Objective-Description">
    <vt:lpwstr/>
  </property>
  <property fmtid="{D5CDD505-2E9C-101B-9397-08002B2CF9AE}" pid="6" name="Objective-CreationStamp">
    <vt:filetime>2021-06-14T12:04:38Z</vt:filetime>
  </property>
  <property fmtid="{D5CDD505-2E9C-101B-9397-08002B2CF9AE}" pid="7" name="Objective-IsApproved">
    <vt:bool>false</vt:bool>
  </property>
  <property fmtid="{D5CDD505-2E9C-101B-9397-08002B2CF9AE}" pid="8" name="Objective-IsPublished">
    <vt:bool>false</vt:bool>
  </property>
  <property fmtid="{D5CDD505-2E9C-101B-9397-08002B2CF9AE}" pid="9" name="Objective-DatePublished">
    <vt:lpwstr/>
  </property>
  <property fmtid="{D5CDD505-2E9C-101B-9397-08002B2CF9AE}" pid="10" name="Objective-ModificationStamp">
    <vt:filetime>2021-06-21T07:56:15Z</vt:filetime>
  </property>
  <property fmtid="{D5CDD505-2E9C-101B-9397-08002B2CF9AE}" pid="11" name="Objective-Owner">
    <vt:lpwstr>Lorimer, Jane (ESNR)</vt:lpwstr>
  </property>
  <property fmtid="{D5CDD505-2E9C-101B-9397-08002B2CF9AE}" pid="12" name="Objective-Path">
    <vt:lpwstr>Objective Global Folder:Business File Plan:Economy, Skills &amp; Natural Resources (ESNR):Economy, Skills &amp; Natural Resources (ESNR) - Economic Infrastructure - Transport - Strategy &amp; Policy:1 - Save:Branch - Active Travel - Transport People &amp; Communities Tea</vt:lpwstr>
  </property>
  <property fmtid="{D5CDD505-2E9C-101B-9397-08002B2CF9AE}" pid="13" name="Objective-Parent">
    <vt:lpwstr>1. Documents for downloads from WG web</vt:lpwstr>
  </property>
  <property fmtid="{D5CDD505-2E9C-101B-9397-08002B2CF9AE}" pid="14" name="Objective-State">
    <vt:lpwstr>Being Drafted</vt:lpwstr>
  </property>
  <property fmtid="{D5CDD505-2E9C-101B-9397-08002B2CF9AE}" pid="15" name="Objective-VersionId">
    <vt:lpwstr>vA69097729</vt:lpwstr>
  </property>
  <property fmtid="{D5CDD505-2E9C-101B-9397-08002B2CF9AE}" pid="16" name="Objective-Version">
    <vt:lpwstr>0.1</vt:lpwstr>
  </property>
  <property fmtid="{D5CDD505-2E9C-101B-9397-08002B2CF9AE}" pid="17" name="Objective-VersionNumber">
    <vt:r8>1</vt:r8>
  </property>
  <property fmtid="{D5CDD505-2E9C-101B-9397-08002B2CF9AE}" pid="18" name="Objective-VersionComment">
    <vt:lpwstr>First version</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y fmtid="{D5CDD505-2E9C-101B-9397-08002B2CF9AE}" pid="28" name="MediaServiceImageTags">
    <vt:lpwstr/>
  </property>
</Properties>
</file>