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HawkinsK\Objective\Objects\"/>
    </mc:Choice>
  </mc:AlternateContent>
  <bookViews>
    <workbookView xWindow="14385" yWindow="-15" windowWidth="14430" windowHeight="12855"/>
  </bookViews>
  <sheets>
    <sheet name="Table" sheetId="16" r:id="rId1"/>
    <sheet name="Siart" sheetId="25" r:id="rId2"/>
    <sheet name="LDPs" sheetId="19" r:id="rId3"/>
    <sheet name="HLS" sheetId="24" r:id="rId4"/>
    <sheet name="DMQSData" sheetId="22" r:id="rId5"/>
    <sheet name="Appeals" sheetId="8" r:id="rId6"/>
    <sheet name="formulae" sheetId="23" r:id="rId7"/>
    <sheet name="Times" sheetId="26" r:id="rId8"/>
    <sheet name="Desk Instructions" sheetId="27" r:id="rId9"/>
    <sheet name="Stat vs AA" sheetId="30" r:id="rId10"/>
  </sheets>
  <definedNames>
    <definedName name="_xlnm._FilterDatabase" localSheetId="5" hidden="1">Appeals!$H$1:$H$26</definedName>
    <definedName name="_xlnm._FilterDatabase" localSheetId="4" hidden="1">DMQSData!$A$1:$IH$101</definedName>
    <definedName name="_xlnm.Print_Area" localSheetId="6">formulae!$A$1:$AD$158</definedName>
    <definedName name="_xlnm.Print_Area" localSheetId="2">LDPs!$A$1:$Z$29</definedName>
  </definedNames>
  <calcPr calcId="162913"/>
</workbook>
</file>

<file path=xl/calcChain.xml><?xml version="1.0" encoding="utf-8"?>
<calcChain xmlns="http://schemas.openxmlformats.org/spreadsheetml/2006/main">
  <c r="A21" i="19" l="1"/>
  <c r="D16" i="19" s="1"/>
  <c r="W18" i="19" l="1"/>
  <c r="S18" i="19"/>
  <c r="Z18" i="19"/>
  <c r="X18" i="19"/>
  <c r="V18" i="19"/>
  <c r="T18" i="19"/>
  <c r="R18" i="19"/>
  <c r="P18" i="19"/>
  <c r="N18" i="19"/>
  <c r="L18" i="19"/>
  <c r="J18" i="19"/>
  <c r="H18" i="19"/>
  <c r="F18" i="19"/>
  <c r="D18" i="19"/>
  <c r="D8" i="19" s="1"/>
  <c r="Y18" i="19"/>
  <c r="U18" i="19"/>
  <c r="Q18" i="19"/>
  <c r="O18" i="19"/>
  <c r="M18" i="19"/>
  <c r="K18" i="19"/>
  <c r="I18" i="19"/>
  <c r="G18" i="19"/>
  <c r="E18" i="19"/>
  <c r="C18" i="19"/>
  <c r="B18" i="19"/>
  <c r="Y16" i="19"/>
  <c r="Y8" i="19" s="1"/>
  <c r="AC8" i="16" s="1"/>
  <c r="U16" i="19"/>
  <c r="Q16" i="19"/>
  <c r="Q8" i="19" s="1"/>
  <c r="U8" i="16" s="1"/>
  <c r="M16" i="19"/>
  <c r="M8" i="19" s="1"/>
  <c r="Q8" i="25" s="1"/>
  <c r="I16" i="19"/>
  <c r="I8" i="19" s="1"/>
  <c r="M8" i="16" s="1"/>
  <c r="E16" i="19"/>
  <c r="E8" i="19" s="1"/>
  <c r="I8" i="25" s="1"/>
  <c r="B16" i="19"/>
  <c r="W16" i="19"/>
  <c r="W8" i="19" s="1"/>
  <c r="AA8" i="25" s="1"/>
  <c r="S16" i="19"/>
  <c r="S8" i="19" s="1"/>
  <c r="W8" i="25" s="1"/>
  <c r="O16" i="19"/>
  <c r="K16" i="19"/>
  <c r="K8" i="19" s="1"/>
  <c r="O8" i="25" s="1"/>
  <c r="G16" i="19"/>
  <c r="C16" i="19"/>
  <c r="Z16" i="19"/>
  <c r="Z8" i="19" s="1"/>
  <c r="AD8" i="25" s="1"/>
  <c r="X16" i="19"/>
  <c r="V16" i="19"/>
  <c r="V8" i="19" s="1"/>
  <c r="Z8" i="25" s="1"/>
  <c r="T16" i="19"/>
  <c r="T8" i="19" s="1"/>
  <c r="X8" i="25" s="1"/>
  <c r="R16" i="19"/>
  <c r="P16" i="19"/>
  <c r="P8" i="19" s="1"/>
  <c r="T8" i="25" s="1"/>
  <c r="N16" i="19"/>
  <c r="L16" i="19"/>
  <c r="L8" i="19" s="1"/>
  <c r="P8" i="25" s="1"/>
  <c r="J16" i="19"/>
  <c r="J8" i="19" s="1"/>
  <c r="N8" i="25" s="1"/>
  <c r="H16" i="19"/>
  <c r="H8" i="19" s="1"/>
  <c r="L8" i="25" s="1"/>
  <c r="F16" i="19"/>
  <c r="F8" i="19" s="1"/>
  <c r="J8" i="25" s="1"/>
  <c r="F9" i="25"/>
  <c r="G9" i="25"/>
  <c r="E10" i="25"/>
  <c r="F10" i="25"/>
  <c r="G10" i="25"/>
  <c r="F11" i="25"/>
  <c r="G11" i="25"/>
  <c r="H9" i="25"/>
  <c r="I9" i="25"/>
  <c r="J9" i="25"/>
  <c r="K9" i="25"/>
  <c r="L9" i="25"/>
  <c r="M9" i="25"/>
  <c r="N9" i="25"/>
  <c r="O9" i="25"/>
  <c r="P9" i="25"/>
  <c r="Q9" i="25"/>
  <c r="R9" i="25"/>
  <c r="S9" i="25"/>
  <c r="T9" i="25"/>
  <c r="U9" i="25"/>
  <c r="V9" i="25"/>
  <c r="W9" i="25"/>
  <c r="X9" i="25"/>
  <c r="Y9" i="25"/>
  <c r="Z9" i="25"/>
  <c r="AA9" i="25"/>
  <c r="AB9" i="25"/>
  <c r="AC9" i="25"/>
  <c r="AD9" i="25"/>
  <c r="G9" i="16"/>
  <c r="F9" i="16"/>
  <c r="X8" i="19" l="1"/>
  <c r="AB8" i="25" s="1"/>
  <c r="N8" i="19"/>
  <c r="R8" i="25" s="1"/>
  <c r="C8" i="19"/>
  <c r="G8" i="19"/>
  <c r="K8" i="25" s="1"/>
  <c r="R8" i="19"/>
  <c r="V8" i="25" s="1"/>
  <c r="M8" i="25"/>
  <c r="W8" i="16"/>
  <c r="AC8" i="25"/>
  <c r="O8" i="16"/>
  <c r="U8" i="25"/>
  <c r="AA8" i="16"/>
  <c r="N8" i="16"/>
  <c r="J8" i="16"/>
  <c r="X8" i="16"/>
  <c r="T8" i="16"/>
  <c r="P8" i="16"/>
  <c r="L8" i="16"/>
  <c r="O8" i="19"/>
  <c r="S8" i="25" s="1"/>
  <c r="AD8" i="16"/>
  <c r="Z8" i="16"/>
  <c r="Q8" i="16"/>
  <c r="I8" i="16"/>
  <c r="H8" i="25"/>
  <c r="H8" i="16"/>
  <c r="U8" i="19"/>
  <c r="B8" i="19"/>
  <c r="H9" i="16"/>
  <c r="H121" i="23"/>
  <c r="K9" i="16"/>
  <c r="I9" i="16"/>
  <c r="J9" i="16"/>
  <c r="AB8" i="16" l="1"/>
  <c r="K8" i="16"/>
  <c r="R8" i="16"/>
  <c r="V8" i="16"/>
  <c r="G8" i="16"/>
  <c r="G8" i="25"/>
  <c r="S8" i="16"/>
  <c r="Y8" i="25"/>
  <c r="Y8" i="16"/>
  <c r="H119" i="23"/>
  <c r="F8" i="25"/>
  <c r="I119" i="23"/>
  <c r="F8" i="16"/>
  <c r="I121" i="23"/>
  <c r="G121" i="23" s="1"/>
  <c r="L9" i="16"/>
  <c r="C5" i="19"/>
  <c r="G7" i="25" s="1"/>
  <c r="D5" i="19"/>
  <c r="H7" i="25" s="1"/>
  <c r="E5" i="19"/>
  <c r="I7" i="25" s="1"/>
  <c r="F5" i="19"/>
  <c r="J7" i="25" s="1"/>
  <c r="G5" i="19"/>
  <c r="K7" i="25" s="1"/>
  <c r="H5" i="19"/>
  <c r="L7" i="25" s="1"/>
  <c r="I5" i="19"/>
  <c r="M7" i="25" s="1"/>
  <c r="J5" i="19"/>
  <c r="N7" i="25" s="1"/>
  <c r="K5" i="19"/>
  <c r="O7" i="25" s="1"/>
  <c r="L5" i="19"/>
  <c r="P7" i="25" s="1"/>
  <c r="M5" i="19"/>
  <c r="Q7" i="25" s="1"/>
  <c r="N5" i="19"/>
  <c r="R7" i="25" s="1"/>
  <c r="O5" i="19"/>
  <c r="S7" i="25" s="1"/>
  <c r="P5" i="19"/>
  <c r="T7" i="25" s="1"/>
  <c r="Q5" i="19"/>
  <c r="U7" i="25" s="1"/>
  <c r="R5" i="19"/>
  <c r="V7" i="25" s="1"/>
  <c r="S5" i="19"/>
  <c r="W7" i="25" s="1"/>
  <c r="T5" i="19"/>
  <c r="X7" i="25" s="1"/>
  <c r="U5" i="19"/>
  <c r="Y7" i="25" s="1"/>
  <c r="V5" i="19"/>
  <c r="Z7" i="25" s="1"/>
  <c r="W5" i="19"/>
  <c r="AA7" i="25" s="1"/>
  <c r="X5" i="19"/>
  <c r="AB7" i="25" s="1"/>
  <c r="Y5" i="19"/>
  <c r="AC7" i="25" s="1"/>
  <c r="Z5" i="19"/>
  <c r="AD7" i="25" s="1"/>
  <c r="B5" i="19"/>
  <c r="F7" i="25" s="1"/>
  <c r="G119" i="23" l="1"/>
  <c r="E9" i="16"/>
  <c r="E9" i="25"/>
  <c r="M9" i="16"/>
  <c r="H116" i="23"/>
  <c r="E8" i="25" l="1"/>
  <c r="E8" i="16"/>
  <c r="N9" i="16"/>
  <c r="P7" i="16"/>
  <c r="Q7" i="16"/>
  <c r="O9" i="16" l="1"/>
  <c r="AC50" i="23"/>
  <c r="AB50" i="23"/>
  <c r="AA50" i="23"/>
  <c r="Z50" i="23"/>
  <c r="Y50" i="23"/>
  <c r="X50" i="23"/>
  <c r="W50" i="23"/>
  <c r="V50" i="23"/>
  <c r="U50" i="23"/>
  <c r="T50" i="23"/>
  <c r="S50" i="23"/>
  <c r="R50" i="23"/>
  <c r="Q50" i="23"/>
  <c r="P50" i="23"/>
  <c r="O50" i="23"/>
  <c r="N50" i="23"/>
  <c r="M50" i="23"/>
  <c r="L50" i="23"/>
  <c r="K50" i="23"/>
  <c r="J50" i="23"/>
  <c r="I50" i="23"/>
  <c r="H50" i="23"/>
  <c r="G50" i="23"/>
  <c r="F50" i="23"/>
  <c r="E50"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AC47" i="23"/>
  <c r="AC51" i="23" s="1"/>
  <c r="AD19" i="30" s="1"/>
  <c r="AB47" i="23"/>
  <c r="AA47" i="23"/>
  <c r="Z47" i="23"/>
  <c r="Z51" i="23" s="1"/>
  <c r="AA19" i="30" s="1"/>
  <c r="Y47" i="23"/>
  <c r="X47" i="23"/>
  <c r="W47" i="23"/>
  <c r="V47" i="23"/>
  <c r="V51" i="23" s="1"/>
  <c r="W19" i="30" s="1"/>
  <c r="U47" i="23"/>
  <c r="U51" i="23" s="1"/>
  <c r="V19" i="30" s="1"/>
  <c r="T47" i="23"/>
  <c r="S47" i="23"/>
  <c r="R47" i="23"/>
  <c r="R51" i="23" s="1"/>
  <c r="S19" i="30" s="1"/>
  <c r="Q47" i="23"/>
  <c r="P47" i="23"/>
  <c r="O47" i="23"/>
  <c r="N47" i="23"/>
  <c r="N51" i="23" s="1"/>
  <c r="O19" i="30" s="1"/>
  <c r="M47" i="23"/>
  <c r="M51" i="23" s="1"/>
  <c r="N19" i="30" s="1"/>
  <c r="L47" i="23"/>
  <c r="K47" i="23"/>
  <c r="J47" i="23"/>
  <c r="J51" i="23" s="1"/>
  <c r="K19" i="30" s="1"/>
  <c r="I47" i="23"/>
  <c r="H47" i="23"/>
  <c r="G47" i="23"/>
  <c r="F47" i="23"/>
  <c r="F51" i="23" s="1"/>
  <c r="G19" i="30" s="1"/>
  <c r="E47" i="23"/>
  <c r="E51" i="23" s="1"/>
  <c r="F19" i="30" s="1"/>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I51" i="23" l="1"/>
  <c r="J19" i="30" s="1"/>
  <c r="Q51" i="23"/>
  <c r="R19" i="30" s="1"/>
  <c r="Y51" i="23"/>
  <c r="Z19" i="30" s="1"/>
  <c r="S51" i="23"/>
  <c r="T19" i="30" s="1"/>
  <c r="K51" i="23"/>
  <c r="L19" i="30" s="1"/>
  <c r="AA51" i="23"/>
  <c r="AB19" i="30" s="1"/>
  <c r="H33" i="23"/>
  <c r="H38" i="23" s="1"/>
  <c r="P33" i="23"/>
  <c r="P38" i="23" s="1"/>
  <c r="Q12" i="30" s="1"/>
  <c r="X33" i="23"/>
  <c r="X38" i="23" s="1"/>
  <c r="L51" i="23"/>
  <c r="M19" i="30" s="1"/>
  <c r="T51" i="23"/>
  <c r="U19" i="30" s="1"/>
  <c r="AB51" i="23"/>
  <c r="AC19" i="30" s="1"/>
  <c r="G51" i="23"/>
  <c r="H19" i="30" s="1"/>
  <c r="O51" i="23"/>
  <c r="P19" i="30" s="1"/>
  <c r="W51" i="23"/>
  <c r="X19" i="30" s="1"/>
  <c r="L33" i="23"/>
  <c r="L38" i="23" s="1"/>
  <c r="T33" i="23"/>
  <c r="T38" i="23" s="1"/>
  <c r="U12" i="30" s="1"/>
  <c r="AB33" i="23"/>
  <c r="AB38" i="23" s="1"/>
  <c r="AC12" i="30" s="1"/>
  <c r="H51" i="23"/>
  <c r="I19" i="30" s="1"/>
  <c r="P51" i="23"/>
  <c r="Q19" i="30" s="1"/>
  <c r="X51" i="23"/>
  <c r="Y19" i="30" s="1"/>
  <c r="E33" i="23"/>
  <c r="E34" i="23" s="1"/>
  <c r="G33" i="23"/>
  <c r="G38" i="23" s="1"/>
  <c r="I33" i="23"/>
  <c r="I38" i="23" s="1"/>
  <c r="J12" i="30" s="1"/>
  <c r="K33" i="23"/>
  <c r="K38" i="23" s="1"/>
  <c r="L12" i="30" s="1"/>
  <c r="M33" i="23"/>
  <c r="M38" i="23" s="1"/>
  <c r="N12" i="30" s="1"/>
  <c r="Q33" i="23"/>
  <c r="Q38" i="23" s="1"/>
  <c r="R12" i="30" s="1"/>
  <c r="S33" i="23"/>
  <c r="S38" i="23" s="1"/>
  <c r="T12" i="30" s="1"/>
  <c r="U33" i="23"/>
  <c r="U38" i="23" s="1"/>
  <c r="W33" i="23"/>
  <c r="W38" i="23" s="1"/>
  <c r="X12" i="30" s="1"/>
  <c r="Y33" i="23"/>
  <c r="Y38" i="23" s="1"/>
  <c r="Z12" i="30" s="1"/>
  <c r="AA33" i="23"/>
  <c r="AA38" i="23" s="1"/>
  <c r="AB12" i="30" s="1"/>
  <c r="AC33" i="23"/>
  <c r="AC38" i="23" s="1"/>
  <c r="P9" i="16"/>
  <c r="O33" i="23"/>
  <c r="O38" i="23" s="1"/>
  <c r="P12" i="30" s="1"/>
  <c r="F49" i="23"/>
  <c r="F54" i="23" s="1"/>
  <c r="G21" i="25" s="1"/>
  <c r="F55" i="23"/>
  <c r="G20" i="30" s="1"/>
  <c r="F56" i="23"/>
  <c r="H55" i="23"/>
  <c r="I20" i="30" s="1"/>
  <c r="H56" i="23"/>
  <c r="J49" i="23"/>
  <c r="J54" i="23" s="1"/>
  <c r="J55" i="23"/>
  <c r="K20" i="30" s="1"/>
  <c r="J56" i="23"/>
  <c r="L55" i="23"/>
  <c r="M20" i="30" s="1"/>
  <c r="L56" i="23"/>
  <c r="N49" i="23"/>
  <c r="N54" i="23" s="1"/>
  <c r="O21" i="25" s="1"/>
  <c r="N55" i="23"/>
  <c r="O20" i="30" s="1"/>
  <c r="N56" i="23"/>
  <c r="P55" i="23"/>
  <c r="Q20" i="30" s="1"/>
  <c r="P56" i="23"/>
  <c r="R49" i="23"/>
  <c r="R54" i="23" s="1"/>
  <c r="S21" i="25" s="1"/>
  <c r="R55" i="23"/>
  <c r="S20" i="30" s="1"/>
  <c r="R56" i="23"/>
  <c r="T55" i="23"/>
  <c r="U20" i="30" s="1"/>
  <c r="T56" i="23"/>
  <c r="V49" i="23"/>
  <c r="V54" i="23" s="1"/>
  <c r="V55" i="23"/>
  <c r="W20" i="30" s="1"/>
  <c r="V56" i="23"/>
  <c r="X55" i="23"/>
  <c r="Y20" i="30" s="1"/>
  <c r="X56" i="23"/>
  <c r="Z55" i="23"/>
  <c r="AA20" i="30" s="1"/>
  <c r="Z56" i="23"/>
  <c r="AB55" i="23"/>
  <c r="AC20" i="30" s="1"/>
  <c r="AB56" i="23"/>
  <c r="E55" i="23"/>
  <c r="F20" i="30" s="1"/>
  <c r="E56" i="23"/>
  <c r="G56" i="23"/>
  <c r="G55" i="23"/>
  <c r="H20" i="30" s="1"/>
  <c r="I56" i="23"/>
  <c r="I55" i="23"/>
  <c r="J20" i="30" s="1"/>
  <c r="K56" i="23"/>
  <c r="K55" i="23"/>
  <c r="L20" i="30" s="1"/>
  <c r="M56" i="23"/>
  <c r="M55" i="23"/>
  <c r="N20" i="30" s="1"/>
  <c r="O56" i="23"/>
  <c r="O55" i="23"/>
  <c r="P20" i="30" s="1"/>
  <c r="Q56" i="23"/>
  <c r="Q55" i="23"/>
  <c r="R20" i="30" s="1"/>
  <c r="S56" i="23"/>
  <c r="S55" i="23"/>
  <c r="T20" i="30" s="1"/>
  <c r="U56" i="23"/>
  <c r="U55" i="23"/>
  <c r="V20" i="30" s="1"/>
  <c r="W56" i="23"/>
  <c r="W55" i="23"/>
  <c r="X20" i="30" s="1"/>
  <c r="Y56" i="23"/>
  <c r="Y55" i="23"/>
  <c r="Z20" i="30" s="1"/>
  <c r="AA56" i="23"/>
  <c r="AA55" i="23"/>
  <c r="AB20" i="30" s="1"/>
  <c r="AC56" i="23"/>
  <c r="AC55" i="23"/>
  <c r="AD20" i="30" s="1"/>
  <c r="I12" i="30"/>
  <c r="M12" i="30"/>
  <c r="Y12" i="30"/>
  <c r="K21" i="25"/>
  <c r="W21" i="25"/>
  <c r="E38" i="23"/>
  <c r="H12" i="30"/>
  <c r="V12" i="30"/>
  <c r="AD12" i="30"/>
  <c r="O135" i="23"/>
  <c r="F36" i="23"/>
  <c r="F33" i="23"/>
  <c r="F38" i="23" s="1"/>
  <c r="H35" i="23"/>
  <c r="J36" i="23"/>
  <c r="J33" i="23"/>
  <c r="J38" i="23" s="1"/>
  <c r="N36" i="23"/>
  <c r="N33" i="23"/>
  <c r="N38" i="23" s="1"/>
  <c r="P34" i="23"/>
  <c r="R36" i="23"/>
  <c r="R33" i="23"/>
  <c r="R38" i="23" s="1"/>
  <c r="T35" i="23"/>
  <c r="T34" i="23"/>
  <c r="V36" i="23"/>
  <c r="V33" i="23"/>
  <c r="V38" i="23" s="1"/>
  <c r="X35" i="23"/>
  <c r="Z36" i="23"/>
  <c r="Z33" i="23"/>
  <c r="Z38" i="23" s="1"/>
  <c r="AB34" i="23"/>
  <c r="Z49" i="23"/>
  <c r="Z54" i="23" s="1"/>
  <c r="E35" i="23"/>
  <c r="G34" i="23"/>
  <c r="I34" i="23"/>
  <c r="K34" i="23"/>
  <c r="K35" i="23"/>
  <c r="U34" i="23"/>
  <c r="U35" i="23"/>
  <c r="W35" i="23"/>
  <c r="Y34" i="23"/>
  <c r="Y35" i="23"/>
  <c r="AA35" i="23"/>
  <c r="AC34" i="23"/>
  <c r="I49" i="23"/>
  <c r="I52" i="23" s="1"/>
  <c r="J21" i="30" s="1"/>
  <c r="M49" i="23"/>
  <c r="Q49" i="23"/>
  <c r="Q53" i="23" s="1"/>
  <c r="U49" i="23"/>
  <c r="U53" i="23" s="1"/>
  <c r="Y49" i="23"/>
  <c r="Y52" i="23" s="1"/>
  <c r="Z21" i="30" s="1"/>
  <c r="AC49" i="23"/>
  <c r="AC54" i="23" s="1"/>
  <c r="G49" i="23"/>
  <c r="G52" i="23" s="1"/>
  <c r="H21" i="30" s="1"/>
  <c r="K49" i="23"/>
  <c r="K53" i="23" s="1"/>
  <c r="O49" i="23"/>
  <c r="O52" i="23" s="1"/>
  <c r="P21" i="30" s="1"/>
  <c r="S49" i="23"/>
  <c r="W49" i="23"/>
  <c r="W52" i="23" s="1"/>
  <c r="X21" i="30" s="1"/>
  <c r="AA49" i="23"/>
  <c r="AA53" i="23" s="1"/>
  <c r="H49" i="23"/>
  <c r="H54" i="23" s="1"/>
  <c r="L49" i="23"/>
  <c r="L54" i="23" s="1"/>
  <c r="P49" i="23"/>
  <c r="P54" i="23" s="1"/>
  <c r="T49" i="23"/>
  <c r="T54" i="23" s="1"/>
  <c r="X49" i="23"/>
  <c r="X54" i="23" s="1"/>
  <c r="AB49" i="23"/>
  <c r="AB54" i="23" s="1"/>
  <c r="K54" i="23"/>
  <c r="S54" i="23"/>
  <c r="W54" i="23"/>
  <c r="H135" i="23"/>
  <c r="E36" i="23"/>
  <c r="I36" i="23"/>
  <c r="M36" i="23"/>
  <c r="Q36" i="23"/>
  <c r="U36" i="23"/>
  <c r="Y36" i="23"/>
  <c r="AC36" i="23"/>
  <c r="M53" i="23"/>
  <c r="M54" i="23"/>
  <c r="M52" i="23"/>
  <c r="N21" i="30" s="1"/>
  <c r="Q54" i="23"/>
  <c r="U52" i="23"/>
  <c r="V21" i="30" s="1"/>
  <c r="E49" i="23"/>
  <c r="E54" i="23" s="1"/>
  <c r="F21" i="25" s="1"/>
  <c r="J52" i="23"/>
  <c r="K21" i="30" s="1"/>
  <c r="V52" i="23"/>
  <c r="W21" i="30" s="1"/>
  <c r="J53" i="23"/>
  <c r="V53" i="23"/>
  <c r="K52" i="23"/>
  <c r="L21" i="30" s="1"/>
  <c r="S52" i="23"/>
  <c r="T21" i="30" s="1"/>
  <c r="S53" i="23"/>
  <c r="G36" i="23"/>
  <c r="K36" i="23"/>
  <c r="O36" i="23"/>
  <c r="S36" i="23"/>
  <c r="W36" i="23"/>
  <c r="AA36" i="23"/>
  <c r="H36" i="23"/>
  <c r="L36" i="23"/>
  <c r="P36" i="23"/>
  <c r="T36" i="23"/>
  <c r="X36" i="23"/>
  <c r="AB36" i="23"/>
  <c r="L34" i="23" l="1"/>
  <c r="L35" i="23"/>
  <c r="AA34" i="23"/>
  <c r="AB13" i="30" s="1"/>
  <c r="I35" i="23"/>
  <c r="P35" i="23"/>
  <c r="O54" i="23"/>
  <c r="X53" i="23"/>
  <c r="Y22" i="30" s="1"/>
  <c r="R53" i="23"/>
  <c r="S21" i="16" s="1"/>
  <c r="T52" i="23"/>
  <c r="U21" i="30" s="1"/>
  <c r="N53" i="23"/>
  <c r="O21" i="16" s="1"/>
  <c r="W34" i="23"/>
  <c r="X13" i="30" s="1"/>
  <c r="G35" i="23"/>
  <c r="X34" i="23"/>
  <c r="H34" i="23"/>
  <c r="O53" i="23"/>
  <c r="P22" i="30" s="1"/>
  <c r="AA52" i="23"/>
  <c r="AB21" i="30" s="1"/>
  <c r="N52" i="23"/>
  <c r="O21" i="30" s="1"/>
  <c r="I54" i="23"/>
  <c r="M34" i="23"/>
  <c r="N13" i="30" s="1"/>
  <c r="F52" i="23"/>
  <c r="G21" i="30" s="1"/>
  <c r="L53" i="23"/>
  <c r="AC53" i="23"/>
  <c r="AD22" i="30" s="1"/>
  <c r="AC52" i="23"/>
  <c r="AD21" i="30" s="1"/>
  <c r="AB35" i="23"/>
  <c r="H53" i="23"/>
  <c r="I22" i="30" s="1"/>
  <c r="F53" i="23"/>
  <c r="G21" i="16" s="1"/>
  <c r="G54" i="23"/>
  <c r="H21" i="25" s="1"/>
  <c r="Q34" i="23"/>
  <c r="R13" i="30" s="1"/>
  <c r="X52" i="23"/>
  <c r="Y21" i="30" s="1"/>
  <c r="Z52" i="23"/>
  <c r="AA21" i="30" s="1"/>
  <c r="I53" i="23"/>
  <c r="J21" i="16" s="1"/>
  <c r="O35" i="23"/>
  <c r="Q35" i="23"/>
  <c r="Y53" i="23"/>
  <c r="Z22" i="30" s="1"/>
  <c r="S35" i="23"/>
  <c r="G53" i="23"/>
  <c r="H21" i="16" s="1"/>
  <c r="S34" i="23"/>
  <c r="O34" i="23"/>
  <c r="H52" i="23"/>
  <c r="I21" i="30" s="1"/>
  <c r="Z53" i="23"/>
  <c r="AA21" i="16" s="1"/>
  <c r="R52" i="23"/>
  <c r="S21" i="30" s="1"/>
  <c r="Y54" i="23"/>
  <c r="Z21" i="25" s="1"/>
  <c r="AA54" i="23"/>
  <c r="AB21" i="25" s="1"/>
  <c r="AC35" i="23"/>
  <c r="M35" i="23"/>
  <c r="Q9" i="16"/>
  <c r="T21" i="16"/>
  <c r="T22" i="30"/>
  <c r="W21" i="16"/>
  <c r="W22" i="30"/>
  <c r="AD21" i="16"/>
  <c r="N21" i="16"/>
  <c r="N22" i="30"/>
  <c r="J21" i="25"/>
  <c r="X21" i="25"/>
  <c r="P21" i="25"/>
  <c r="Y21" i="25"/>
  <c r="Q21" i="25"/>
  <c r="I21" i="25"/>
  <c r="R21" i="16"/>
  <c r="R22" i="30"/>
  <c r="AD13" i="30"/>
  <c r="Z13" i="30"/>
  <c r="V13" i="30"/>
  <c r="T13" i="30"/>
  <c r="P13" i="30"/>
  <c r="L13" i="30"/>
  <c r="J13" i="30"/>
  <c r="H13" i="30"/>
  <c r="F13" i="30"/>
  <c r="AC13" i="30"/>
  <c r="AA12" i="30"/>
  <c r="Y13" i="30"/>
  <c r="W12" i="30"/>
  <c r="U13" i="30"/>
  <c r="S12" i="30"/>
  <c r="Q13" i="30"/>
  <c r="O12" i="30"/>
  <c r="M13" i="30"/>
  <c r="K12" i="30"/>
  <c r="I13" i="30"/>
  <c r="G12" i="30"/>
  <c r="Q135" i="23"/>
  <c r="N135" i="23"/>
  <c r="E19" i="30" s="1"/>
  <c r="P135" i="23"/>
  <c r="E20" i="30" s="1"/>
  <c r="F12" i="30"/>
  <c r="M21" i="16"/>
  <c r="M22" i="30"/>
  <c r="K21" i="16"/>
  <c r="K22" i="30"/>
  <c r="R21" i="25"/>
  <c r="N21" i="25"/>
  <c r="T21" i="25"/>
  <c r="L21" i="25"/>
  <c r="AC21" i="25"/>
  <c r="U21" i="25"/>
  <c r="M21" i="25"/>
  <c r="AB21" i="16"/>
  <c r="AB22" i="30"/>
  <c r="L21" i="16"/>
  <c r="L22" i="30"/>
  <c r="AD21" i="25"/>
  <c r="V21" i="16"/>
  <c r="V22" i="30"/>
  <c r="AA21" i="25"/>
  <c r="O131" i="23"/>
  <c r="Z35" i="23"/>
  <c r="Z34" i="23"/>
  <c r="V35" i="23"/>
  <c r="V34" i="23"/>
  <c r="R35" i="23"/>
  <c r="R34" i="23"/>
  <c r="N35" i="23"/>
  <c r="N34" i="23"/>
  <c r="J35" i="23"/>
  <c r="J34" i="23"/>
  <c r="F35" i="23"/>
  <c r="F34" i="23"/>
  <c r="Q52" i="23"/>
  <c r="W53" i="23"/>
  <c r="U54" i="23"/>
  <c r="AB53" i="23"/>
  <c r="P52" i="23"/>
  <c r="P53" i="23"/>
  <c r="E53" i="23"/>
  <c r="T53" i="23"/>
  <c r="AB52" i="23"/>
  <c r="L52" i="23"/>
  <c r="U20" i="25"/>
  <c r="T20" i="16"/>
  <c r="T20" i="25"/>
  <c r="L20" i="16"/>
  <c r="L20" i="25"/>
  <c r="AA20" i="16"/>
  <c r="AA20" i="25"/>
  <c r="K20" i="16"/>
  <c r="K20" i="25"/>
  <c r="AD20" i="25"/>
  <c r="E52" i="23"/>
  <c r="I135" i="23"/>
  <c r="Z20" i="16"/>
  <c r="Z20" i="25"/>
  <c r="V20" i="16"/>
  <c r="V20" i="25"/>
  <c r="R20" i="16"/>
  <c r="N20" i="16"/>
  <c r="N20" i="25"/>
  <c r="J20" i="16"/>
  <c r="J20" i="25"/>
  <c r="Y20" i="16"/>
  <c r="Y20" i="25"/>
  <c r="X20" i="16"/>
  <c r="X20" i="25"/>
  <c r="P20" i="16"/>
  <c r="P20" i="25"/>
  <c r="H20" i="16"/>
  <c r="H20" i="25"/>
  <c r="W20" i="16"/>
  <c r="W20" i="25"/>
  <c r="G20" i="16" l="1"/>
  <c r="P21" i="16"/>
  <c r="Z21" i="16"/>
  <c r="Y21" i="16"/>
  <c r="O22" i="30"/>
  <c r="G20" i="25"/>
  <c r="O20" i="16"/>
  <c r="H22" i="30"/>
  <c r="I20" i="25"/>
  <c r="AD20" i="16"/>
  <c r="I20" i="16"/>
  <c r="S22" i="30"/>
  <c r="O20" i="25"/>
  <c r="U20" i="16"/>
  <c r="S20" i="25"/>
  <c r="AB20" i="25"/>
  <c r="J22" i="30"/>
  <c r="AA22" i="30"/>
  <c r="I21" i="16"/>
  <c r="S20" i="16"/>
  <c r="AB20" i="16"/>
  <c r="G22" i="30"/>
  <c r="F21" i="30"/>
  <c r="F20" i="25"/>
  <c r="R9" i="16"/>
  <c r="M20" i="16"/>
  <c r="M21" i="30"/>
  <c r="U21" i="16"/>
  <c r="U22" i="30"/>
  <c r="Q21" i="16"/>
  <c r="Q22" i="30"/>
  <c r="AC21" i="16"/>
  <c r="AC22" i="30"/>
  <c r="X21" i="16"/>
  <c r="X22" i="30"/>
  <c r="G13" i="30"/>
  <c r="K13" i="30"/>
  <c r="O13" i="30"/>
  <c r="S13" i="30"/>
  <c r="W13" i="30"/>
  <c r="AA13" i="30"/>
  <c r="AC20" i="25"/>
  <c r="AC21" i="30"/>
  <c r="F21" i="16"/>
  <c r="F22" i="30"/>
  <c r="Q20" i="25"/>
  <c r="Q21" i="30"/>
  <c r="V21" i="25"/>
  <c r="R20" i="25"/>
  <c r="R21" i="30"/>
  <c r="Q20" i="16"/>
  <c r="AC20" i="16"/>
  <c r="M20" i="25"/>
  <c r="K135" i="23"/>
  <c r="L135" i="23"/>
  <c r="E21" i="25" s="1"/>
  <c r="G135" i="23"/>
  <c r="F20" i="16"/>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E21" i="30" l="1"/>
  <c r="E20" i="25"/>
  <c r="S9" i="16"/>
  <c r="E21" i="16"/>
  <c r="E22" i="30"/>
  <c r="E20" i="16"/>
  <c r="E61" i="23"/>
  <c r="T9" i="16" l="1"/>
  <c r="AC62" i="23"/>
  <c r="AB62" i="23"/>
  <c r="AA62" i="23"/>
  <c r="Z62" i="23"/>
  <c r="Y62" i="23"/>
  <c r="X62" i="23"/>
  <c r="W62" i="23"/>
  <c r="V62" i="23"/>
  <c r="U62" i="23"/>
  <c r="T62" i="23"/>
  <c r="S62" i="23"/>
  <c r="R62" i="23"/>
  <c r="Q62" i="23"/>
  <c r="P62" i="23"/>
  <c r="O62" i="23"/>
  <c r="N62" i="23"/>
  <c r="M62" i="23"/>
  <c r="L62" i="23"/>
  <c r="K62" i="23"/>
  <c r="J62" i="23"/>
  <c r="I62" i="23"/>
  <c r="H62" i="23"/>
  <c r="G62" i="23"/>
  <c r="F62" i="23"/>
  <c r="E62" i="23"/>
  <c r="AC61" i="23"/>
  <c r="AB61" i="23"/>
  <c r="AA61" i="23"/>
  <c r="Z61" i="23"/>
  <c r="Y61" i="23"/>
  <c r="X61" i="23"/>
  <c r="W61" i="23"/>
  <c r="V61" i="23"/>
  <c r="U61" i="23"/>
  <c r="T61" i="23"/>
  <c r="S61" i="23"/>
  <c r="R61" i="23"/>
  <c r="Q61" i="23"/>
  <c r="P61" i="23"/>
  <c r="O61" i="23"/>
  <c r="N61" i="23"/>
  <c r="M61" i="23"/>
  <c r="L61" i="23"/>
  <c r="K61" i="23"/>
  <c r="J61" i="23"/>
  <c r="I61" i="23"/>
  <c r="H61" i="23"/>
  <c r="G61" i="23"/>
  <c r="F61" i="23"/>
  <c r="U9" i="16" l="1"/>
  <c r="P6" i="16"/>
  <c r="V9" i="16" l="1"/>
  <c r="J7" i="16"/>
  <c r="W9" i="16" l="1"/>
  <c r="AC98" i="23"/>
  <c r="AB98" i="23"/>
  <c r="AA98" i="23"/>
  <c r="Z98" i="23"/>
  <c r="Y98" i="23"/>
  <c r="X98" i="23"/>
  <c r="W98" i="23"/>
  <c r="V98" i="23"/>
  <c r="U98" i="23"/>
  <c r="T98" i="23"/>
  <c r="S98" i="23"/>
  <c r="R98" i="23"/>
  <c r="Q98" i="23"/>
  <c r="P98" i="23"/>
  <c r="O98" i="23"/>
  <c r="N98" i="23"/>
  <c r="M98" i="23"/>
  <c r="L98" i="23"/>
  <c r="K98" i="23"/>
  <c r="J98" i="23"/>
  <c r="I98" i="23"/>
  <c r="H98" i="23"/>
  <c r="G98" i="23"/>
  <c r="F98" i="23"/>
  <c r="E98" i="23"/>
  <c r="AC106" i="23"/>
  <c r="AB106" i="23"/>
  <c r="AA106" i="23"/>
  <c r="Z106" i="23"/>
  <c r="Y106" i="23"/>
  <c r="X106" i="23"/>
  <c r="W106" i="23"/>
  <c r="V106" i="23"/>
  <c r="U106" i="23"/>
  <c r="T106" i="23"/>
  <c r="S106" i="23"/>
  <c r="R106" i="23"/>
  <c r="Q106" i="23"/>
  <c r="P106" i="23"/>
  <c r="O106" i="23"/>
  <c r="N106" i="23"/>
  <c r="M106" i="23"/>
  <c r="L106" i="23"/>
  <c r="K106" i="23"/>
  <c r="J106" i="23"/>
  <c r="I106" i="23"/>
  <c r="H106" i="23"/>
  <c r="G106" i="23"/>
  <c r="F106" i="23"/>
  <c r="E106" i="23"/>
  <c r="X9" i="16" l="1"/>
  <c r="AC97" i="23"/>
  <c r="AB97" i="23"/>
  <c r="AA97" i="23"/>
  <c r="Z97" i="23"/>
  <c r="Y97" i="23"/>
  <c r="X97" i="23"/>
  <c r="W97" i="23"/>
  <c r="V97" i="23"/>
  <c r="U97" i="23"/>
  <c r="T97" i="23"/>
  <c r="S97" i="23"/>
  <c r="R97" i="23"/>
  <c r="Q97" i="23"/>
  <c r="P97" i="23"/>
  <c r="O97" i="23"/>
  <c r="N97" i="23"/>
  <c r="M97" i="23"/>
  <c r="L97" i="23"/>
  <c r="K97" i="23"/>
  <c r="J97" i="23"/>
  <c r="I97" i="23"/>
  <c r="H97" i="23"/>
  <c r="G97" i="23"/>
  <c r="F97" i="23"/>
  <c r="E97" i="23"/>
  <c r="Y9" i="16" l="1"/>
  <c r="S3" i="25"/>
  <c r="J3" i="25"/>
  <c r="U3" i="16"/>
  <c r="L3" i="16"/>
  <c r="Z9" i="16" l="1"/>
  <c r="AG21" i="23"/>
  <c r="AH23" i="23"/>
  <c r="AI23" i="23" s="1"/>
  <c r="AJ23" i="23" s="1"/>
  <c r="AK23" i="23" s="1"/>
  <c r="AL23" i="23" s="1"/>
  <c r="AM23" i="23" s="1"/>
  <c r="AN23" i="23" s="1"/>
  <c r="AO23" i="23" s="1"/>
  <c r="AP23" i="23" s="1"/>
  <c r="AQ23" i="23" s="1"/>
  <c r="AR23" i="23" s="1"/>
  <c r="AS23" i="23" s="1"/>
  <c r="AT23" i="23" s="1"/>
  <c r="AU23" i="23" s="1"/>
  <c r="AV23" i="23" s="1"/>
  <c r="AW23" i="23" s="1"/>
  <c r="AX23" i="23" s="1"/>
  <c r="AY23" i="23" s="1"/>
  <c r="AZ23" i="23" s="1"/>
  <c r="BA23" i="23" s="1"/>
  <c r="BB23" i="23" s="1"/>
  <c r="BC23" i="23" s="1"/>
  <c r="BD23" i="23" s="1"/>
  <c r="BE23" i="23" s="1"/>
  <c r="AH22" i="23"/>
  <c r="AI22" i="23" s="1"/>
  <c r="AJ22" i="23" s="1"/>
  <c r="AK22" i="23" s="1"/>
  <c r="AL22" i="23" s="1"/>
  <c r="AM22" i="23" s="1"/>
  <c r="AN22" i="23" s="1"/>
  <c r="AO22" i="23" s="1"/>
  <c r="AP22" i="23" s="1"/>
  <c r="AQ22" i="23" s="1"/>
  <c r="AR22" i="23" s="1"/>
  <c r="AS22" i="23" s="1"/>
  <c r="AT22" i="23" s="1"/>
  <c r="AU22" i="23" s="1"/>
  <c r="AV22" i="23" s="1"/>
  <c r="AW22" i="23" s="1"/>
  <c r="AX22" i="23" s="1"/>
  <c r="AY22" i="23" s="1"/>
  <c r="AZ22" i="23" s="1"/>
  <c r="BA22" i="23" s="1"/>
  <c r="BB22" i="23" s="1"/>
  <c r="BC22" i="23" s="1"/>
  <c r="BD22" i="23" s="1"/>
  <c r="BE22" i="23" s="1"/>
  <c r="AA9" i="16" l="1"/>
  <c r="BE21" i="23"/>
  <c r="BC21" i="23"/>
  <c r="BA21" i="23"/>
  <c r="AY21" i="23"/>
  <c r="AW21" i="23"/>
  <c r="AU21" i="23"/>
  <c r="AS21" i="23"/>
  <c r="AQ21" i="23"/>
  <c r="AO21" i="23"/>
  <c r="AM21" i="23"/>
  <c r="AK21" i="23"/>
  <c r="AI21" i="23"/>
  <c r="BD21" i="23"/>
  <c r="BB21" i="23"/>
  <c r="AZ21" i="23"/>
  <c r="AX21" i="23"/>
  <c r="AV21" i="23"/>
  <c r="AT21" i="23"/>
  <c r="AR21" i="23"/>
  <c r="AP21" i="23"/>
  <c r="AN21" i="23"/>
  <c r="AL21" i="23"/>
  <c r="AJ21" i="23"/>
  <c r="AH21" i="23"/>
  <c r="AD10" i="16"/>
  <c r="AC10" i="16"/>
  <c r="AB10" i="16"/>
  <c r="AA10" i="16"/>
  <c r="Z10" i="16"/>
  <c r="Y10" i="16"/>
  <c r="X10" i="16"/>
  <c r="W10" i="16"/>
  <c r="V10" i="16"/>
  <c r="U10" i="16"/>
  <c r="T10" i="16"/>
  <c r="S10" i="16"/>
  <c r="R10" i="16"/>
  <c r="Q10" i="16"/>
  <c r="P10" i="16"/>
  <c r="O10" i="16"/>
  <c r="N10" i="16"/>
  <c r="M10" i="16"/>
  <c r="L10" i="16"/>
  <c r="K10" i="16"/>
  <c r="J10" i="16"/>
  <c r="I10" i="16"/>
  <c r="H10" i="16"/>
  <c r="G10" i="16"/>
  <c r="F10" i="16"/>
  <c r="AD10" i="25"/>
  <c r="AC10" i="25"/>
  <c r="AB10" i="25"/>
  <c r="AA10" i="25"/>
  <c r="Z10" i="25"/>
  <c r="Y10" i="25"/>
  <c r="X10" i="25"/>
  <c r="W10" i="25"/>
  <c r="V10" i="25"/>
  <c r="U10" i="25"/>
  <c r="T10" i="25"/>
  <c r="S10" i="25"/>
  <c r="R10" i="25"/>
  <c r="Q10" i="25"/>
  <c r="P10" i="25"/>
  <c r="O10" i="25"/>
  <c r="N10" i="25"/>
  <c r="M10" i="25"/>
  <c r="L10" i="25"/>
  <c r="K10" i="25"/>
  <c r="J10" i="25"/>
  <c r="I10" i="25"/>
  <c r="H10" i="25"/>
  <c r="AB9" i="16" l="1"/>
  <c r="AD7" i="16"/>
  <c r="AC7" i="16"/>
  <c r="AB7" i="16"/>
  <c r="AA7" i="16"/>
  <c r="Z7" i="16"/>
  <c r="Y7" i="16"/>
  <c r="X7" i="16"/>
  <c r="W7" i="16"/>
  <c r="V7" i="16"/>
  <c r="U7" i="16"/>
  <c r="T7" i="16"/>
  <c r="S7" i="16"/>
  <c r="R7" i="16"/>
  <c r="O7" i="16"/>
  <c r="N7" i="16"/>
  <c r="M7" i="16"/>
  <c r="L7" i="16"/>
  <c r="K7" i="16"/>
  <c r="I7" i="16"/>
  <c r="H7" i="16"/>
  <c r="G7" i="16"/>
  <c r="F7" i="16"/>
  <c r="E6" i="25"/>
  <c r="E28" i="25"/>
  <c r="E33" i="16"/>
  <c r="E31" i="16"/>
  <c r="E28" i="16"/>
  <c r="E10" i="16"/>
  <c r="E6" i="16"/>
  <c r="I154" i="23"/>
  <c r="I150" i="23"/>
  <c r="J101" i="26"/>
  <c r="K101" i="26" s="1"/>
  <c r="H101" i="26"/>
  <c r="I101" i="26" s="1"/>
  <c r="F101" i="26"/>
  <c r="G101" i="26" s="1"/>
  <c r="D101" i="26"/>
  <c r="E101" i="26" s="1"/>
  <c r="C101" i="26"/>
  <c r="B101" i="26"/>
  <c r="A101" i="26"/>
  <c r="J100" i="26"/>
  <c r="K100" i="26" s="1"/>
  <c r="H100" i="26"/>
  <c r="I100" i="26" s="1"/>
  <c r="F100" i="26"/>
  <c r="G100" i="26" s="1"/>
  <c r="D100" i="26"/>
  <c r="E100" i="26" s="1"/>
  <c r="C100" i="26"/>
  <c r="B100" i="26"/>
  <c r="A100" i="26"/>
  <c r="J99" i="26"/>
  <c r="K99" i="26" s="1"/>
  <c r="H99" i="26"/>
  <c r="I99" i="26" s="1"/>
  <c r="F99" i="26"/>
  <c r="G99" i="26" s="1"/>
  <c r="D99" i="26"/>
  <c r="E99" i="26" s="1"/>
  <c r="C99" i="26"/>
  <c r="B99" i="26"/>
  <c r="A99" i="26"/>
  <c r="J98" i="26"/>
  <c r="H98" i="26"/>
  <c r="F98" i="26"/>
  <c r="D98" i="26"/>
  <c r="C98" i="26"/>
  <c r="B98" i="26"/>
  <c r="A98" i="26"/>
  <c r="J97" i="26"/>
  <c r="K97" i="26" s="1"/>
  <c r="H97" i="26"/>
  <c r="I97" i="26" s="1"/>
  <c r="F97" i="26"/>
  <c r="G97" i="26" s="1"/>
  <c r="D97" i="26"/>
  <c r="E97" i="26" s="1"/>
  <c r="C97" i="26"/>
  <c r="B97" i="26"/>
  <c r="A97" i="26"/>
  <c r="J96" i="26"/>
  <c r="K96" i="26" s="1"/>
  <c r="H96" i="26"/>
  <c r="I96" i="26" s="1"/>
  <c r="F96" i="26"/>
  <c r="G96" i="26" s="1"/>
  <c r="D96" i="26"/>
  <c r="E96" i="26" s="1"/>
  <c r="C96" i="26"/>
  <c r="B96" i="26"/>
  <c r="A96" i="26"/>
  <c r="J95" i="26"/>
  <c r="K95" i="26" s="1"/>
  <c r="H95" i="26"/>
  <c r="I95" i="26" s="1"/>
  <c r="F95" i="26"/>
  <c r="G95" i="26" s="1"/>
  <c r="D95" i="26"/>
  <c r="E95" i="26" s="1"/>
  <c r="C95" i="26"/>
  <c r="B95" i="26"/>
  <c r="A95" i="26"/>
  <c r="J94" i="26"/>
  <c r="H94" i="26"/>
  <c r="F94" i="26"/>
  <c r="D94" i="26"/>
  <c r="C94" i="26"/>
  <c r="B94" i="26"/>
  <c r="A94" i="26"/>
  <c r="J93" i="26"/>
  <c r="K93" i="26" s="1"/>
  <c r="H93" i="26"/>
  <c r="I93" i="26" s="1"/>
  <c r="F93" i="26"/>
  <c r="G93" i="26" s="1"/>
  <c r="D93" i="26"/>
  <c r="E93" i="26" s="1"/>
  <c r="C93" i="26"/>
  <c r="B93" i="26"/>
  <c r="A93" i="26"/>
  <c r="J92" i="26"/>
  <c r="K92" i="26" s="1"/>
  <c r="H92" i="26"/>
  <c r="I92" i="26" s="1"/>
  <c r="F92" i="26"/>
  <c r="G92" i="26" s="1"/>
  <c r="D92" i="26"/>
  <c r="E92" i="26" s="1"/>
  <c r="C92" i="26"/>
  <c r="B92" i="26"/>
  <c r="A92" i="26"/>
  <c r="J91" i="26"/>
  <c r="K91" i="26" s="1"/>
  <c r="H91" i="26"/>
  <c r="I91" i="26" s="1"/>
  <c r="F91" i="26"/>
  <c r="G91" i="26" s="1"/>
  <c r="D91" i="26"/>
  <c r="E91" i="26" s="1"/>
  <c r="C91" i="26"/>
  <c r="B91" i="26"/>
  <c r="A91" i="26"/>
  <c r="J90" i="26"/>
  <c r="H90" i="26"/>
  <c r="F90" i="26"/>
  <c r="D90" i="26"/>
  <c r="C90" i="26"/>
  <c r="B90" i="26"/>
  <c r="A90" i="26"/>
  <c r="J89" i="26"/>
  <c r="K89" i="26" s="1"/>
  <c r="H89" i="26"/>
  <c r="I89" i="26" s="1"/>
  <c r="F89" i="26"/>
  <c r="G89" i="26" s="1"/>
  <c r="D89" i="26"/>
  <c r="E89" i="26" s="1"/>
  <c r="C89" i="26"/>
  <c r="B89" i="26"/>
  <c r="A89" i="26"/>
  <c r="J88" i="26"/>
  <c r="K88" i="26" s="1"/>
  <c r="H88" i="26"/>
  <c r="I88" i="26" s="1"/>
  <c r="F88" i="26"/>
  <c r="G88" i="26" s="1"/>
  <c r="D88" i="26"/>
  <c r="E88" i="26" s="1"/>
  <c r="C88" i="26"/>
  <c r="B88" i="26"/>
  <c r="A88" i="26"/>
  <c r="J87" i="26"/>
  <c r="K87" i="26" s="1"/>
  <c r="H87" i="26"/>
  <c r="I87" i="26" s="1"/>
  <c r="F87" i="26"/>
  <c r="G87" i="26" s="1"/>
  <c r="D87" i="26"/>
  <c r="E87" i="26" s="1"/>
  <c r="C87" i="26"/>
  <c r="B87" i="26"/>
  <c r="A87" i="26"/>
  <c r="J86" i="26"/>
  <c r="H86" i="26"/>
  <c r="F86" i="26"/>
  <c r="D86" i="26"/>
  <c r="C86" i="26"/>
  <c r="B86" i="26"/>
  <c r="A86" i="26"/>
  <c r="J85" i="26"/>
  <c r="H85" i="26"/>
  <c r="F85" i="26"/>
  <c r="D85" i="26"/>
  <c r="C85" i="26"/>
  <c r="B85" i="26"/>
  <c r="A85" i="26"/>
  <c r="J84" i="26"/>
  <c r="K84" i="26" s="1"/>
  <c r="H84" i="26"/>
  <c r="I84" i="26" s="1"/>
  <c r="F84" i="26"/>
  <c r="G84" i="26" s="1"/>
  <c r="D84" i="26"/>
  <c r="E84" i="26" s="1"/>
  <c r="C84" i="26"/>
  <c r="B84" i="26"/>
  <c r="A84" i="26"/>
  <c r="J83" i="26"/>
  <c r="K83" i="26" s="1"/>
  <c r="H83" i="26"/>
  <c r="I83" i="26" s="1"/>
  <c r="F83" i="26"/>
  <c r="G83" i="26" s="1"/>
  <c r="D83" i="26"/>
  <c r="E83" i="26" s="1"/>
  <c r="C83" i="26"/>
  <c r="B83" i="26"/>
  <c r="A83" i="26"/>
  <c r="J82" i="26"/>
  <c r="K82" i="26" s="1"/>
  <c r="H82" i="26"/>
  <c r="I82" i="26" s="1"/>
  <c r="F82" i="26"/>
  <c r="G82" i="26" s="1"/>
  <c r="D82" i="26"/>
  <c r="E82" i="26" s="1"/>
  <c r="C82" i="26"/>
  <c r="B82" i="26"/>
  <c r="A82" i="26"/>
  <c r="J81" i="26"/>
  <c r="K81" i="26" s="1"/>
  <c r="H81" i="26"/>
  <c r="I81" i="26" s="1"/>
  <c r="F81" i="26"/>
  <c r="G81" i="26" s="1"/>
  <c r="D81" i="26"/>
  <c r="E81" i="26" s="1"/>
  <c r="C81" i="26"/>
  <c r="B81" i="26"/>
  <c r="A81" i="26"/>
  <c r="J80" i="26"/>
  <c r="K80" i="26" s="1"/>
  <c r="H80" i="26"/>
  <c r="I80" i="26" s="1"/>
  <c r="F80" i="26"/>
  <c r="G80" i="26" s="1"/>
  <c r="D80" i="26"/>
  <c r="E80" i="26" s="1"/>
  <c r="C80" i="26"/>
  <c r="B80" i="26"/>
  <c r="A80" i="26"/>
  <c r="J79" i="26"/>
  <c r="K79" i="26" s="1"/>
  <c r="H79" i="26"/>
  <c r="I79" i="26" s="1"/>
  <c r="F79" i="26"/>
  <c r="G79" i="26" s="1"/>
  <c r="D79" i="26"/>
  <c r="E79" i="26" s="1"/>
  <c r="C79" i="26"/>
  <c r="B79" i="26"/>
  <c r="A79" i="26"/>
  <c r="J78" i="26"/>
  <c r="H78" i="26"/>
  <c r="F78" i="26"/>
  <c r="D78" i="26"/>
  <c r="C78" i="26"/>
  <c r="B78" i="26"/>
  <c r="A78" i="26"/>
  <c r="J77" i="26"/>
  <c r="K77" i="26" s="1"/>
  <c r="H77" i="26"/>
  <c r="I77" i="26" s="1"/>
  <c r="F77" i="26"/>
  <c r="G77" i="26" s="1"/>
  <c r="D77" i="26"/>
  <c r="E77" i="26" s="1"/>
  <c r="C77" i="26"/>
  <c r="B77" i="26"/>
  <c r="A77" i="26"/>
  <c r="J76" i="26"/>
  <c r="K76" i="26" s="1"/>
  <c r="H76" i="26"/>
  <c r="I76" i="26" s="1"/>
  <c r="F76" i="26"/>
  <c r="G76" i="26" s="1"/>
  <c r="D76" i="26"/>
  <c r="E76" i="26" s="1"/>
  <c r="C76" i="26"/>
  <c r="B76" i="26"/>
  <c r="A76" i="26"/>
  <c r="J75" i="26"/>
  <c r="K75" i="26" s="1"/>
  <c r="H75" i="26"/>
  <c r="I75" i="26" s="1"/>
  <c r="F75" i="26"/>
  <c r="G75" i="26" s="1"/>
  <c r="D75" i="26"/>
  <c r="E75" i="26" s="1"/>
  <c r="C75" i="26"/>
  <c r="B75" i="26"/>
  <c r="A75" i="26"/>
  <c r="J74" i="26"/>
  <c r="H74" i="26"/>
  <c r="F74" i="26"/>
  <c r="D74" i="26"/>
  <c r="C74" i="26"/>
  <c r="B74" i="26"/>
  <c r="A74" i="26"/>
  <c r="J73" i="26"/>
  <c r="K73" i="26" s="1"/>
  <c r="H73" i="26"/>
  <c r="I73" i="26" s="1"/>
  <c r="F73" i="26"/>
  <c r="G73" i="26" s="1"/>
  <c r="D73" i="26"/>
  <c r="E73" i="26" s="1"/>
  <c r="C73" i="26"/>
  <c r="B73" i="26"/>
  <c r="A73" i="26"/>
  <c r="J72" i="26"/>
  <c r="K72" i="26" s="1"/>
  <c r="H72" i="26"/>
  <c r="I72" i="26" s="1"/>
  <c r="F72" i="26"/>
  <c r="G72" i="26" s="1"/>
  <c r="D72" i="26"/>
  <c r="E72" i="26" s="1"/>
  <c r="C72" i="26"/>
  <c r="B72" i="26"/>
  <c r="A72" i="26"/>
  <c r="J71" i="26"/>
  <c r="K71" i="26" s="1"/>
  <c r="H71" i="26"/>
  <c r="I71" i="26" s="1"/>
  <c r="F71" i="26"/>
  <c r="G71" i="26" s="1"/>
  <c r="D71" i="26"/>
  <c r="E71" i="26" s="1"/>
  <c r="C71" i="26"/>
  <c r="B71" i="26"/>
  <c r="A71" i="26"/>
  <c r="J70" i="26"/>
  <c r="H70" i="26"/>
  <c r="F70" i="26"/>
  <c r="D70" i="26"/>
  <c r="E70" i="26" s="1"/>
  <c r="C70" i="26"/>
  <c r="B70" i="26"/>
  <c r="A70" i="26"/>
  <c r="J69" i="26"/>
  <c r="K69" i="26" s="1"/>
  <c r="H69" i="26"/>
  <c r="I69" i="26" s="1"/>
  <c r="F69" i="26"/>
  <c r="G69" i="26" s="1"/>
  <c r="D69" i="26"/>
  <c r="E69" i="26" s="1"/>
  <c r="C69" i="26"/>
  <c r="B69" i="26"/>
  <c r="A69" i="26"/>
  <c r="J68" i="26"/>
  <c r="K68" i="26" s="1"/>
  <c r="H68" i="26"/>
  <c r="I68" i="26" s="1"/>
  <c r="F68" i="26"/>
  <c r="G68" i="26" s="1"/>
  <c r="D68" i="26"/>
  <c r="E68" i="26" s="1"/>
  <c r="C68" i="26"/>
  <c r="B68" i="26"/>
  <c r="A68" i="26"/>
  <c r="J67" i="26"/>
  <c r="K67" i="26" s="1"/>
  <c r="H67" i="26"/>
  <c r="I67" i="26" s="1"/>
  <c r="F67" i="26"/>
  <c r="G67" i="26" s="1"/>
  <c r="D67" i="26"/>
  <c r="E67" i="26" s="1"/>
  <c r="C67" i="26"/>
  <c r="B67" i="26"/>
  <c r="A67" i="26"/>
  <c r="J66" i="26"/>
  <c r="H66" i="26"/>
  <c r="F66" i="26"/>
  <c r="D66" i="26"/>
  <c r="C66" i="26"/>
  <c r="B66" i="26"/>
  <c r="A66" i="26"/>
  <c r="J65" i="26"/>
  <c r="K65" i="26" s="1"/>
  <c r="H65" i="26"/>
  <c r="I65" i="26" s="1"/>
  <c r="F65" i="26"/>
  <c r="G65" i="26" s="1"/>
  <c r="D65" i="26"/>
  <c r="E65" i="26" s="1"/>
  <c r="C65" i="26"/>
  <c r="B65" i="26"/>
  <c r="A65" i="26"/>
  <c r="J64" i="26"/>
  <c r="K64" i="26" s="1"/>
  <c r="H64" i="26"/>
  <c r="I64" i="26" s="1"/>
  <c r="F64" i="26"/>
  <c r="G64" i="26" s="1"/>
  <c r="D64" i="26"/>
  <c r="E64" i="26" s="1"/>
  <c r="C64" i="26"/>
  <c r="B64" i="26"/>
  <c r="A64" i="26"/>
  <c r="J63" i="26"/>
  <c r="K63" i="26" s="1"/>
  <c r="H63" i="26"/>
  <c r="I63" i="26" s="1"/>
  <c r="F63" i="26"/>
  <c r="G63" i="26" s="1"/>
  <c r="D63" i="26"/>
  <c r="E63" i="26" s="1"/>
  <c r="C63" i="26"/>
  <c r="B63" i="26"/>
  <c r="A63" i="26"/>
  <c r="J62" i="26"/>
  <c r="H62" i="26"/>
  <c r="F62" i="26"/>
  <c r="D62" i="26"/>
  <c r="C62" i="26"/>
  <c r="B62" i="26"/>
  <c r="A62" i="26"/>
  <c r="J61" i="26"/>
  <c r="K61" i="26" s="1"/>
  <c r="H61" i="26"/>
  <c r="I61" i="26" s="1"/>
  <c r="F61" i="26"/>
  <c r="G61" i="26" s="1"/>
  <c r="D61" i="26"/>
  <c r="E61" i="26" s="1"/>
  <c r="C61" i="26"/>
  <c r="B61" i="26"/>
  <c r="A61" i="26"/>
  <c r="J60" i="26"/>
  <c r="K60" i="26" s="1"/>
  <c r="H60" i="26"/>
  <c r="I60" i="26" s="1"/>
  <c r="F60" i="26"/>
  <c r="G60" i="26" s="1"/>
  <c r="D60" i="26"/>
  <c r="E60" i="26" s="1"/>
  <c r="C60" i="26"/>
  <c r="B60" i="26"/>
  <c r="A60" i="26"/>
  <c r="J59" i="26"/>
  <c r="K59" i="26" s="1"/>
  <c r="H59" i="26"/>
  <c r="I59" i="26" s="1"/>
  <c r="F59" i="26"/>
  <c r="G59" i="26" s="1"/>
  <c r="D59" i="26"/>
  <c r="E59" i="26" s="1"/>
  <c r="C59" i="26"/>
  <c r="B59" i="26"/>
  <c r="A59" i="26"/>
  <c r="J58" i="26"/>
  <c r="H58" i="26"/>
  <c r="F58" i="26"/>
  <c r="D58" i="26"/>
  <c r="C58" i="26"/>
  <c r="B58" i="26"/>
  <c r="A58" i="26"/>
  <c r="J57" i="26"/>
  <c r="K57" i="26" s="1"/>
  <c r="H57" i="26"/>
  <c r="I57" i="26" s="1"/>
  <c r="F57" i="26"/>
  <c r="G57" i="26" s="1"/>
  <c r="D57" i="26"/>
  <c r="E57" i="26" s="1"/>
  <c r="C57" i="26"/>
  <c r="B57" i="26"/>
  <c r="A57" i="26"/>
  <c r="J56" i="26"/>
  <c r="K56" i="26" s="1"/>
  <c r="H56" i="26"/>
  <c r="I56" i="26" s="1"/>
  <c r="F56" i="26"/>
  <c r="G56" i="26" s="1"/>
  <c r="D56" i="26"/>
  <c r="E56" i="26" s="1"/>
  <c r="C56" i="26"/>
  <c r="B56" i="26"/>
  <c r="A56" i="26"/>
  <c r="J55" i="26"/>
  <c r="K55" i="26" s="1"/>
  <c r="H55" i="26"/>
  <c r="I55" i="26" s="1"/>
  <c r="F55" i="26"/>
  <c r="G55" i="26" s="1"/>
  <c r="D55" i="26"/>
  <c r="E55" i="26" s="1"/>
  <c r="C55" i="26"/>
  <c r="B55" i="26"/>
  <c r="A55" i="26"/>
  <c r="J54" i="26"/>
  <c r="H54" i="26"/>
  <c r="F54" i="26"/>
  <c r="D54" i="26"/>
  <c r="C54" i="26"/>
  <c r="B54" i="26"/>
  <c r="A54" i="26"/>
  <c r="J53" i="26"/>
  <c r="K53" i="26" s="1"/>
  <c r="H53" i="26"/>
  <c r="I53" i="26" s="1"/>
  <c r="F53" i="26"/>
  <c r="G53" i="26" s="1"/>
  <c r="D53" i="26"/>
  <c r="E53" i="26" s="1"/>
  <c r="C53" i="26"/>
  <c r="B53" i="26"/>
  <c r="A53" i="26"/>
  <c r="J52" i="26"/>
  <c r="K52" i="26" s="1"/>
  <c r="H52" i="26"/>
  <c r="I52" i="26" s="1"/>
  <c r="F52" i="26"/>
  <c r="G52" i="26" s="1"/>
  <c r="D52" i="26"/>
  <c r="E52" i="26" s="1"/>
  <c r="C52" i="26"/>
  <c r="B52" i="26"/>
  <c r="A52" i="26"/>
  <c r="J51" i="26"/>
  <c r="K51" i="26" s="1"/>
  <c r="H51" i="26"/>
  <c r="I51" i="26" s="1"/>
  <c r="F51" i="26"/>
  <c r="G51" i="26" s="1"/>
  <c r="D51" i="26"/>
  <c r="E51" i="26" s="1"/>
  <c r="C51" i="26"/>
  <c r="B51" i="26"/>
  <c r="A51" i="26"/>
  <c r="J50" i="26"/>
  <c r="H50" i="26"/>
  <c r="F50" i="26"/>
  <c r="D50" i="26"/>
  <c r="C50" i="26"/>
  <c r="B50" i="26"/>
  <c r="A50" i="26"/>
  <c r="J49" i="26"/>
  <c r="K49" i="26" s="1"/>
  <c r="H49" i="26"/>
  <c r="I49" i="26" s="1"/>
  <c r="F49" i="26"/>
  <c r="G49" i="26" s="1"/>
  <c r="D49" i="26"/>
  <c r="E49" i="26" s="1"/>
  <c r="C49" i="26"/>
  <c r="B49" i="26"/>
  <c r="A49" i="26"/>
  <c r="J48" i="26"/>
  <c r="K48" i="26" s="1"/>
  <c r="H48" i="26"/>
  <c r="I48" i="26" s="1"/>
  <c r="F48" i="26"/>
  <c r="G48" i="26" s="1"/>
  <c r="D48" i="26"/>
  <c r="E48" i="26" s="1"/>
  <c r="C48" i="26"/>
  <c r="B48" i="26"/>
  <c r="A48" i="26"/>
  <c r="J47" i="26"/>
  <c r="K47" i="26" s="1"/>
  <c r="H47" i="26"/>
  <c r="I47" i="26" s="1"/>
  <c r="F47" i="26"/>
  <c r="G47" i="26" s="1"/>
  <c r="D47" i="26"/>
  <c r="E47" i="26" s="1"/>
  <c r="C47" i="26"/>
  <c r="B47" i="26"/>
  <c r="A47" i="26"/>
  <c r="J46" i="26"/>
  <c r="H46" i="26"/>
  <c r="F46" i="26"/>
  <c r="D46" i="26"/>
  <c r="C46" i="26"/>
  <c r="B46" i="26"/>
  <c r="A46" i="26"/>
  <c r="J45" i="26"/>
  <c r="K45" i="26" s="1"/>
  <c r="H45" i="26"/>
  <c r="I45" i="26" s="1"/>
  <c r="F45" i="26"/>
  <c r="G45" i="26" s="1"/>
  <c r="D45" i="26"/>
  <c r="E45" i="26" s="1"/>
  <c r="C45" i="26"/>
  <c r="B45" i="26"/>
  <c r="A45" i="26"/>
  <c r="J44" i="26"/>
  <c r="K44" i="26" s="1"/>
  <c r="H44" i="26"/>
  <c r="I44" i="26" s="1"/>
  <c r="F44" i="26"/>
  <c r="G44" i="26" s="1"/>
  <c r="D44" i="26"/>
  <c r="E44" i="26" s="1"/>
  <c r="C44" i="26"/>
  <c r="B44" i="26"/>
  <c r="A44" i="26"/>
  <c r="J43" i="26"/>
  <c r="K43" i="26" s="1"/>
  <c r="H43" i="26"/>
  <c r="I43" i="26" s="1"/>
  <c r="F43" i="26"/>
  <c r="G43" i="26" s="1"/>
  <c r="D43" i="26"/>
  <c r="E43" i="26" s="1"/>
  <c r="C43" i="26"/>
  <c r="B43" i="26"/>
  <c r="A43" i="26"/>
  <c r="J42" i="26"/>
  <c r="H42" i="26"/>
  <c r="F42" i="26"/>
  <c r="D42" i="26"/>
  <c r="C42" i="26"/>
  <c r="B42" i="26"/>
  <c r="A42" i="26"/>
  <c r="J41" i="26"/>
  <c r="K41" i="26" s="1"/>
  <c r="H41" i="26"/>
  <c r="I41" i="26" s="1"/>
  <c r="F41" i="26"/>
  <c r="G41" i="26" s="1"/>
  <c r="D41" i="26"/>
  <c r="E41" i="26" s="1"/>
  <c r="C41" i="26"/>
  <c r="B41" i="26"/>
  <c r="A41" i="26"/>
  <c r="J40" i="26"/>
  <c r="K40" i="26" s="1"/>
  <c r="H40" i="26"/>
  <c r="I40" i="26" s="1"/>
  <c r="F40" i="26"/>
  <c r="G40" i="26" s="1"/>
  <c r="D40" i="26"/>
  <c r="E40" i="26" s="1"/>
  <c r="C40" i="26"/>
  <c r="B40" i="26"/>
  <c r="A40" i="26"/>
  <c r="J39" i="26"/>
  <c r="K39" i="26" s="1"/>
  <c r="H39" i="26"/>
  <c r="I39" i="26" s="1"/>
  <c r="F39" i="26"/>
  <c r="G39" i="26" s="1"/>
  <c r="D39" i="26"/>
  <c r="E39" i="26" s="1"/>
  <c r="C39" i="26"/>
  <c r="B39" i="26"/>
  <c r="A39" i="26"/>
  <c r="J38" i="26"/>
  <c r="H38" i="26"/>
  <c r="F38" i="26"/>
  <c r="D38" i="26"/>
  <c r="C38" i="26"/>
  <c r="B38" i="26"/>
  <c r="A38" i="26"/>
  <c r="J37" i="26"/>
  <c r="K37" i="26" s="1"/>
  <c r="H37" i="26"/>
  <c r="I37" i="26" s="1"/>
  <c r="F37" i="26"/>
  <c r="G37" i="26" s="1"/>
  <c r="D37" i="26"/>
  <c r="E37" i="26" s="1"/>
  <c r="C37" i="26"/>
  <c r="B37" i="26"/>
  <c r="A37" i="26"/>
  <c r="J36" i="26"/>
  <c r="K36" i="26" s="1"/>
  <c r="H36" i="26"/>
  <c r="I36" i="26" s="1"/>
  <c r="F36" i="26"/>
  <c r="G36" i="26" s="1"/>
  <c r="D36" i="26"/>
  <c r="E36" i="26" s="1"/>
  <c r="C36" i="26"/>
  <c r="B36" i="26"/>
  <c r="A36" i="26"/>
  <c r="J35" i="26"/>
  <c r="K35" i="26" s="1"/>
  <c r="H35" i="26"/>
  <c r="I35" i="26" s="1"/>
  <c r="F35" i="26"/>
  <c r="G35" i="26" s="1"/>
  <c r="D35" i="26"/>
  <c r="E35" i="26" s="1"/>
  <c r="C35" i="26"/>
  <c r="B35" i="26"/>
  <c r="A35" i="26"/>
  <c r="J34" i="26"/>
  <c r="H34" i="26"/>
  <c r="F34" i="26"/>
  <c r="D34" i="26"/>
  <c r="C34" i="26"/>
  <c r="B34" i="26"/>
  <c r="A34" i="26"/>
  <c r="J33" i="26"/>
  <c r="K33" i="26" s="1"/>
  <c r="H33" i="26"/>
  <c r="I33" i="26" s="1"/>
  <c r="F33" i="26"/>
  <c r="G33" i="26" s="1"/>
  <c r="D33" i="26"/>
  <c r="E33" i="26" s="1"/>
  <c r="C33" i="26"/>
  <c r="B33" i="26"/>
  <c r="A33" i="26"/>
  <c r="J32" i="26"/>
  <c r="K32" i="26" s="1"/>
  <c r="H32" i="26"/>
  <c r="I32" i="26" s="1"/>
  <c r="F32" i="26"/>
  <c r="G32" i="26" s="1"/>
  <c r="D32" i="26"/>
  <c r="E32" i="26" s="1"/>
  <c r="C32" i="26"/>
  <c r="B32" i="26"/>
  <c r="A32" i="26"/>
  <c r="J31" i="26"/>
  <c r="K31" i="26" s="1"/>
  <c r="H31" i="26"/>
  <c r="I31" i="26" s="1"/>
  <c r="F31" i="26"/>
  <c r="G31" i="26" s="1"/>
  <c r="D31" i="26"/>
  <c r="E31" i="26" s="1"/>
  <c r="C31" i="26"/>
  <c r="B31" i="26"/>
  <c r="A31" i="26"/>
  <c r="J30" i="26"/>
  <c r="H30" i="26"/>
  <c r="F30" i="26"/>
  <c r="D30" i="26"/>
  <c r="C30" i="26"/>
  <c r="B30" i="26"/>
  <c r="A30" i="26"/>
  <c r="J29" i="26"/>
  <c r="K29" i="26" s="1"/>
  <c r="H29" i="26"/>
  <c r="I29" i="26" s="1"/>
  <c r="F29" i="26"/>
  <c r="G29" i="26" s="1"/>
  <c r="D29" i="26"/>
  <c r="E29" i="26" s="1"/>
  <c r="C29" i="26"/>
  <c r="B29" i="26"/>
  <c r="A29" i="26"/>
  <c r="J28" i="26"/>
  <c r="K28" i="26" s="1"/>
  <c r="H28" i="26"/>
  <c r="I28" i="26" s="1"/>
  <c r="F28" i="26"/>
  <c r="G28" i="26" s="1"/>
  <c r="D28" i="26"/>
  <c r="E28" i="26" s="1"/>
  <c r="C28" i="26"/>
  <c r="B28" i="26"/>
  <c r="A28" i="26"/>
  <c r="J27" i="26"/>
  <c r="K27" i="26" s="1"/>
  <c r="H27" i="26"/>
  <c r="I27" i="26" s="1"/>
  <c r="F27" i="26"/>
  <c r="G27" i="26" s="1"/>
  <c r="D27" i="26"/>
  <c r="E27" i="26" s="1"/>
  <c r="C27" i="26"/>
  <c r="B27" i="26"/>
  <c r="A27" i="26"/>
  <c r="J26" i="26"/>
  <c r="H26" i="26"/>
  <c r="F26" i="26"/>
  <c r="D26" i="26"/>
  <c r="C26" i="26"/>
  <c r="B26" i="26"/>
  <c r="A26" i="26"/>
  <c r="J25" i="26"/>
  <c r="K25" i="26" s="1"/>
  <c r="H25" i="26"/>
  <c r="I25" i="26" s="1"/>
  <c r="F25" i="26"/>
  <c r="G25" i="26" s="1"/>
  <c r="D25" i="26"/>
  <c r="E25" i="26" s="1"/>
  <c r="C25" i="26"/>
  <c r="B25" i="26"/>
  <c r="A25" i="26"/>
  <c r="J24" i="26"/>
  <c r="K24" i="26" s="1"/>
  <c r="H24" i="26"/>
  <c r="I24" i="26" s="1"/>
  <c r="F24" i="26"/>
  <c r="G24" i="26" s="1"/>
  <c r="D24" i="26"/>
  <c r="E24" i="26" s="1"/>
  <c r="C24" i="26"/>
  <c r="B24" i="26"/>
  <c r="A24" i="26"/>
  <c r="J23" i="26"/>
  <c r="K23" i="26" s="1"/>
  <c r="H23" i="26"/>
  <c r="I23" i="26" s="1"/>
  <c r="F23" i="26"/>
  <c r="G23" i="26" s="1"/>
  <c r="D23" i="26"/>
  <c r="E23" i="26" s="1"/>
  <c r="C23" i="26"/>
  <c r="B23" i="26"/>
  <c r="A23" i="26"/>
  <c r="J22" i="26"/>
  <c r="H22" i="26"/>
  <c r="F22" i="26"/>
  <c r="D22" i="26"/>
  <c r="C22" i="26"/>
  <c r="B22" i="26"/>
  <c r="A22" i="26"/>
  <c r="J21" i="26"/>
  <c r="K21" i="26" s="1"/>
  <c r="H21" i="26"/>
  <c r="I21" i="26" s="1"/>
  <c r="F21" i="26"/>
  <c r="G21" i="26" s="1"/>
  <c r="D21" i="26"/>
  <c r="E21" i="26" s="1"/>
  <c r="C21" i="26"/>
  <c r="B21" i="26"/>
  <c r="A21" i="26"/>
  <c r="J20" i="26"/>
  <c r="K20" i="26" s="1"/>
  <c r="H20" i="26"/>
  <c r="I20" i="26" s="1"/>
  <c r="F20" i="26"/>
  <c r="G20" i="26" s="1"/>
  <c r="D20" i="26"/>
  <c r="E20" i="26" s="1"/>
  <c r="C20" i="26"/>
  <c r="B20" i="26"/>
  <c r="A20" i="26"/>
  <c r="J19" i="26"/>
  <c r="K19" i="26" s="1"/>
  <c r="H19" i="26"/>
  <c r="I19" i="26" s="1"/>
  <c r="F19" i="26"/>
  <c r="G19" i="26" s="1"/>
  <c r="D19" i="26"/>
  <c r="E19" i="26" s="1"/>
  <c r="C19" i="26"/>
  <c r="B19" i="26"/>
  <c r="A19" i="26"/>
  <c r="J18" i="26"/>
  <c r="H18" i="26"/>
  <c r="F18" i="26"/>
  <c r="D18" i="26"/>
  <c r="C18" i="26"/>
  <c r="B18" i="26"/>
  <c r="A18" i="26"/>
  <c r="J17" i="26"/>
  <c r="K17" i="26" s="1"/>
  <c r="H17" i="26"/>
  <c r="I17" i="26" s="1"/>
  <c r="F17" i="26"/>
  <c r="G17" i="26" s="1"/>
  <c r="D17" i="26"/>
  <c r="E17" i="26" s="1"/>
  <c r="C17" i="26"/>
  <c r="B17" i="26"/>
  <c r="A17" i="26"/>
  <c r="J16" i="26"/>
  <c r="K16" i="26" s="1"/>
  <c r="H16" i="26"/>
  <c r="I16" i="26" s="1"/>
  <c r="F16" i="26"/>
  <c r="G16" i="26" s="1"/>
  <c r="D16" i="26"/>
  <c r="E16" i="26" s="1"/>
  <c r="C16" i="26"/>
  <c r="B16" i="26"/>
  <c r="A16" i="26"/>
  <c r="J15" i="26"/>
  <c r="K15" i="26" s="1"/>
  <c r="H15" i="26"/>
  <c r="I15" i="26" s="1"/>
  <c r="F15" i="26"/>
  <c r="G15" i="26" s="1"/>
  <c r="D15" i="26"/>
  <c r="E15" i="26" s="1"/>
  <c r="C15" i="26"/>
  <c r="B15" i="26"/>
  <c r="A15" i="26"/>
  <c r="J14" i="26"/>
  <c r="H14" i="26"/>
  <c r="F14" i="26"/>
  <c r="D14" i="26"/>
  <c r="C14" i="26"/>
  <c r="B14" i="26"/>
  <c r="A14" i="26"/>
  <c r="J13" i="26"/>
  <c r="K13" i="26" s="1"/>
  <c r="H13" i="26"/>
  <c r="I13" i="26" s="1"/>
  <c r="F13" i="26"/>
  <c r="G13" i="26" s="1"/>
  <c r="D13" i="26"/>
  <c r="E13" i="26" s="1"/>
  <c r="C13" i="26"/>
  <c r="B13" i="26"/>
  <c r="A13" i="26"/>
  <c r="J12" i="26"/>
  <c r="K12" i="26" s="1"/>
  <c r="H12" i="26"/>
  <c r="I12" i="26" s="1"/>
  <c r="F12" i="26"/>
  <c r="G12" i="26" s="1"/>
  <c r="D12" i="26"/>
  <c r="E12" i="26" s="1"/>
  <c r="C12" i="26"/>
  <c r="B12" i="26"/>
  <c r="A12" i="26"/>
  <c r="J11" i="26"/>
  <c r="K11" i="26" s="1"/>
  <c r="H11" i="26"/>
  <c r="I11" i="26" s="1"/>
  <c r="F11" i="26"/>
  <c r="G11" i="26" s="1"/>
  <c r="D11" i="26"/>
  <c r="E11" i="26" s="1"/>
  <c r="C11" i="26"/>
  <c r="B11" i="26"/>
  <c r="A11" i="26"/>
  <c r="J10" i="26"/>
  <c r="H10" i="26"/>
  <c r="F10" i="26"/>
  <c r="D10" i="26"/>
  <c r="C10" i="26"/>
  <c r="B10" i="26"/>
  <c r="A10" i="26"/>
  <c r="J9" i="26"/>
  <c r="K9" i="26" s="1"/>
  <c r="H9" i="26"/>
  <c r="I9" i="26" s="1"/>
  <c r="F9" i="26"/>
  <c r="G9" i="26" s="1"/>
  <c r="D9" i="26"/>
  <c r="E9" i="26" s="1"/>
  <c r="C9" i="26"/>
  <c r="B9" i="26"/>
  <c r="A9" i="26"/>
  <c r="J8" i="26"/>
  <c r="K8" i="26" s="1"/>
  <c r="H8" i="26"/>
  <c r="I8" i="26" s="1"/>
  <c r="F8" i="26"/>
  <c r="G8" i="26" s="1"/>
  <c r="D8" i="26"/>
  <c r="E8" i="26" s="1"/>
  <c r="C8" i="26"/>
  <c r="B8" i="26"/>
  <c r="A8" i="26"/>
  <c r="J7" i="26"/>
  <c r="K7" i="26" s="1"/>
  <c r="H7" i="26"/>
  <c r="I7" i="26" s="1"/>
  <c r="F7" i="26"/>
  <c r="G7" i="26" s="1"/>
  <c r="D7" i="26"/>
  <c r="E7" i="26" s="1"/>
  <c r="C7" i="26"/>
  <c r="B7" i="26"/>
  <c r="A7" i="26"/>
  <c r="J6" i="26"/>
  <c r="H6" i="26"/>
  <c r="F6" i="26"/>
  <c r="D6" i="26"/>
  <c r="C6" i="26"/>
  <c r="B6" i="26"/>
  <c r="A6" i="26"/>
  <c r="J5" i="26"/>
  <c r="K5" i="26" s="1"/>
  <c r="H5" i="26"/>
  <c r="I5" i="26" s="1"/>
  <c r="F5" i="26"/>
  <c r="G5" i="26" s="1"/>
  <c r="D5" i="26"/>
  <c r="E5" i="26" s="1"/>
  <c r="C5" i="26"/>
  <c r="B5" i="26"/>
  <c r="A5" i="26"/>
  <c r="J4" i="26"/>
  <c r="K4" i="26" s="1"/>
  <c r="H4" i="26"/>
  <c r="I4" i="26" s="1"/>
  <c r="F4" i="26"/>
  <c r="G4" i="26" s="1"/>
  <c r="D4" i="26"/>
  <c r="E4" i="26" s="1"/>
  <c r="C4" i="26"/>
  <c r="B4" i="26"/>
  <c r="A4" i="26"/>
  <c r="J3" i="26"/>
  <c r="K3" i="26" s="1"/>
  <c r="H3" i="26"/>
  <c r="I3" i="26" s="1"/>
  <c r="F3" i="26"/>
  <c r="G3" i="26" s="1"/>
  <c r="D3" i="26"/>
  <c r="E3" i="26" s="1"/>
  <c r="C3" i="26"/>
  <c r="B3" i="26"/>
  <c r="A3" i="26"/>
  <c r="J2" i="26"/>
  <c r="H2" i="26"/>
  <c r="F2" i="26"/>
  <c r="D2" i="26"/>
  <c r="C2" i="26"/>
  <c r="B2" i="26"/>
  <c r="A2" i="26"/>
  <c r="AD9" i="16" l="1"/>
  <c r="AC9" i="16"/>
  <c r="G2" i="26"/>
  <c r="E43" i="23" s="1"/>
  <c r="F19" i="25" s="1"/>
  <c r="G6" i="26"/>
  <c r="F43" i="23" s="1"/>
  <c r="G19" i="25" s="1"/>
  <c r="K6" i="26"/>
  <c r="F95" i="23" s="1"/>
  <c r="G10" i="26"/>
  <c r="G43" i="23" s="1"/>
  <c r="K10" i="26"/>
  <c r="G94" i="23" s="1"/>
  <c r="H37" i="16" s="1"/>
  <c r="G14" i="26"/>
  <c r="H43" i="23" s="1"/>
  <c r="K14" i="26"/>
  <c r="H95" i="23" s="1"/>
  <c r="G18" i="26"/>
  <c r="I43" i="23" s="1"/>
  <c r="K18" i="26"/>
  <c r="I94" i="23" s="1"/>
  <c r="J37" i="16" s="1"/>
  <c r="G22" i="26"/>
  <c r="J43" i="23" s="1"/>
  <c r="K22" i="26"/>
  <c r="J95" i="23" s="1"/>
  <c r="G26" i="26"/>
  <c r="K43" i="23" s="1"/>
  <c r="K26" i="26"/>
  <c r="K95" i="23" s="1"/>
  <c r="G30" i="26"/>
  <c r="L43" i="23" s="1"/>
  <c r="K30" i="26"/>
  <c r="L95" i="23" s="1"/>
  <c r="G34" i="26"/>
  <c r="M43" i="23" s="1"/>
  <c r="K34" i="26"/>
  <c r="M95" i="23" s="1"/>
  <c r="G38" i="26"/>
  <c r="N43" i="23" s="1"/>
  <c r="K38" i="26"/>
  <c r="N95" i="23" s="1"/>
  <c r="G42" i="26"/>
  <c r="O43" i="23" s="1"/>
  <c r="K42" i="26"/>
  <c r="O95" i="23" s="1"/>
  <c r="G46" i="26"/>
  <c r="P43" i="23" s="1"/>
  <c r="K46" i="26"/>
  <c r="P95" i="23" s="1"/>
  <c r="G50" i="26"/>
  <c r="Q43" i="23" s="1"/>
  <c r="K50" i="26"/>
  <c r="Q95" i="23" s="1"/>
  <c r="G54" i="26"/>
  <c r="R43" i="23" s="1"/>
  <c r="K54" i="26"/>
  <c r="R95" i="23" s="1"/>
  <c r="G58" i="26"/>
  <c r="S43" i="23" s="1"/>
  <c r="K58" i="26"/>
  <c r="S95" i="23" s="1"/>
  <c r="G62" i="26"/>
  <c r="T43" i="23" s="1"/>
  <c r="K62" i="26"/>
  <c r="T95" i="23" s="1"/>
  <c r="G66" i="26"/>
  <c r="U43" i="23" s="1"/>
  <c r="K66" i="26"/>
  <c r="U95" i="23" s="1"/>
  <c r="I70" i="26"/>
  <c r="V83" i="23" s="1"/>
  <c r="E74" i="26"/>
  <c r="W23" i="23" s="1"/>
  <c r="I74" i="26"/>
  <c r="W83" i="23" s="1"/>
  <c r="E78" i="26"/>
  <c r="X23" i="23" s="1"/>
  <c r="I78" i="26"/>
  <c r="X83" i="23" s="1"/>
  <c r="E86" i="26"/>
  <c r="Z23" i="23" s="1"/>
  <c r="I86" i="26"/>
  <c r="Z83" i="23" s="1"/>
  <c r="E90" i="26"/>
  <c r="AA23" i="23" s="1"/>
  <c r="I90" i="26"/>
  <c r="AA83" i="23" s="1"/>
  <c r="E94" i="26"/>
  <c r="AB23" i="23" s="1"/>
  <c r="I94" i="26"/>
  <c r="AB83" i="23" s="1"/>
  <c r="E98" i="26"/>
  <c r="AC23" i="23" s="1"/>
  <c r="I98" i="26"/>
  <c r="AC83" i="23" s="1"/>
  <c r="E2" i="26"/>
  <c r="E23" i="23" s="1"/>
  <c r="F16" i="25" s="1"/>
  <c r="I2" i="26"/>
  <c r="E83" i="23" s="1"/>
  <c r="E6" i="26"/>
  <c r="F23" i="23" s="1"/>
  <c r="G16" i="25" s="1"/>
  <c r="I6" i="26"/>
  <c r="F83" i="23" s="1"/>
  <c r="E10" i="26"/>
  <c r="G23" i="23" s="1"/>
  <c r="I10" i="26"/>
  <c r="G83" i="23" s="1"/>
  <c r="E14" i="26"/>
  <c r="H23" i="23" s="1"/>
  <c r="I14" i="26"/>
  <c r="H83" i="23" s="1"/>
  <c r="E18" i="26"/>
  <c r="I23" i="23" s="1"/>
  <c r="I18" i="26"/>
  <c r="I83" i="23" s="1"/>
  <c r="E22" i="26"/>
  <c r="J23" i="23" s="1"/>
  <c r="I22" i="26"/>
  <c r="J83" i="23" s="1"/>
  <c r="E26" i="26"/>
  <c r="K23" i="23" s="1"/>
  <c r="I26" i="26"/>
  <c r="K83" i="23" s="1"/>
  <c r="E30" i="26"/>
  <c r="L23" i="23" s="1"/>
  <c r="I30" i="26"/>
  <c r="L83" i="23" s="1"/>
  <c r="E34" i="26"/>
  <c r="M23" i="23" s="1"/>
  <c r="I34" i="26"/>
  <c r="M83" i="23" s="1"/>
  <c r="E38" i="26"/>
  <c r="N23" i="23" s="1"/>
  <c r="I38" i="26"/>
  <c r="N83" i="23" s="1"/>
  <c r="E42" i="26"/>
  <c r="O23" i="23" s="1"/>
  <c r="I42" i="26"/>
  <c r="O83" i="23" s="1"/>
  <c r="E46" i="26"/>
  <c r="P23" i="23" s="1"/>
  <c r="I46" i="26"/>
  <c r="P83" i="23" s="1"/>
  <c r="E50" i="26"/>
  <c r="Q23" i="23" s="1"/>
  <c r="I50" i="26"/>
  <c r="Q83" i="23" s="1"/>
  <c r="E54" i="26"/>
  <c r="R23" i="23" s="1"/>
  <c r="I54" i="26"/>
  <c r="R83" i="23" s="1"/>
  <c r="E58" i="26"/>
  <c r="S23" i="23" s="1"/>
  <c r="I58" i="26"/>
  <c r="S83" i="23" s="1"/>
  <c r="E62" i="26"/>
  <c r="T23" i="23" s="1"/>
  <c r="I62" i="26"/>
  <c r="T83" i="23" s="1"/>
  <c r="E66" i="26"/>
  <c r="U23" i="23" s="1"/>
  <c r="I66" i="26"/>
  <c r="U83" i="23" s="1"/>
  <c r="V23" i="23"/>
  <c r="V22" i="23"/>
  <c r="W9" i="30" s="1"/>
  <c r="G70" i="26"/>
  <c r="V43" i="23" s="1"/>
  <c r="K70" i="26"/>
  <c r="V95" i="23" s="1"/>
  <c r="G74" i="26"/>
  <c r="W43" i="23" s="1"/>
  <c r="K74" i="26"/>
  <c r="W95" i="23" s="1"/>
  <c r="G78" i="26"/>
  <c r="X43" i="23" s="1"/>
  <c r="K78" i="26"/>
  <c r="X95" i="23" s="1"/>
  <c r="G86" i="26"/>
  <c r="Z43" i="23" s="1"/>
  <c r="K86" i="26"/>
  <c r="Z95" i="23" s="1"/>
  <c r="G90" i="26"/>
  <c r="AA43" i="23" s="1"/>
  <c r="K90" i="26"/>
  <c r="AA95" i="23" s="1"/>
  <c r="G94" i="26"/>
  <c r="AB43" i="23" s="1"/>
  <c r="K94" i="26"/>
  <c r="AB95" i="23" s="1"/>
  <c r="G98" i="26"/>
  <c r="AC43" i="23" s="1"/>
  <c r="K98" i="26"/>
  <c r="AC95" i="23" s="1"/>
  <c r="G85" i="26"/>
  <c r="Y42" i="23" s="1"/>
  <c r="Z16" i="30" s="1"/>
  <c r="K85" i="26"/>
  <c r="Y95" i="23" s="1"/>
  <c r="E85" i="26"/>
  <c r="Y22" i="23" s="1"/>
  <c r="Z9" i="30" s="1"/>
  <c r="I85" i="26"/>
  <c r="Y82" i="23" s="1"/>
  <c r="F105" i="26"/>
  <c r="I133" i="23" s="1"/>
  <c r="J105" i="26"/>
  <c r="I164" i="23" s="1"/>
  <c r="K2" i="26"/>
  <c r="D105" i="26"/>
  <c r="I129" i="23" s="1"/>
  <c r="H105" i="26"/>
  <c r="I160" i="23" s="1"/>
  <c r="I124" i="23"/>
  <c r="G124" i="23" s="1"/>
  <c r="I116" i="23"/>
  <c r="G116" i="23" s="1"/>
  <c r="I114" i="23"/>
  <c r="E7" i="16" l="1"/>
  <c r="E7" i="25"/>
  <c r="J94" i="23"/>
  <c r="K37" i="16" s="1"/>
  <c r="J42" i="23"/>
  <c r="K16" i="30" s="1"/>
  <c r="K42" i="23"/>
  <c r="L16" i="30" s="1"/>
  <c r="K94" i="23"/>
  <c r="L37" i="16" s="1"/>
  <c r="AA22" i="23"/>
  <c r="AB9" i="30" s="1"/>
  <c r="U42" i="23"/>
  <c r="V16" i="30" s="1"/>
  <c r="M94" i="23"/>
  <c r="N37" i="16" s="1"/>
  <c r="S94" i="23"/>
  <c r="T37" i="16" s="1"/>
  <c r="I105" i="26"/>
  <c r="H160" i="23" s="1"/>
  <c r="L94" i="23"/>
  <c r="M37" i="16" s="1"/>
  <c r="I42" i="23"/>
  <c r="J16" i="30" s="1"/>
  <c r="K105" i="26"/>
  <c r="H164" i="23" s="1"/>
  <c r="G164" i="23" s="1"/>
  <c r="H94" i="23"/>
  <c r="I37" i="16" s="1"/>
  <c r="H42" i="23"/>
  <c r="I16" i="30" s="1"/>
  <c r="E105" i="26"/>
  <c r="H129" i="23" s="1"/>
  <c r="G129" i="23" s="1"/>
  <c r="E16" i="25" s="1"/>
  <c r="Y23" i="23"/>
  <c r="M82" i="23"/>
  <c r="M22" i="23"/>
  <c r="N9" i="30" s="1"/>
  <c r="L82" i="23"/>
  <c r="K22" i="23"/>
  <c r="L9" i="30" s="1"/>
  <c r="I82" i="23"/>
  <c r="L22" i="23"/>
  <c r="M9" i="30" s="1"/>
  <c r="J82" i="23"/>
  <c r="J22" i="23"/>
  <c r="K9" i="30" s="1"/>
  <c r="I22" i="23"/>
  <c r="J9" i="30" s="1"/>
  <c r="AB82" i="23"/>
  <c r="G42" i="23"/>
  <c r="H16" i="30" s="1"/>
  <c r="X82" i="23"/>
  <c r="Y94" i="23"/>
  <c r="Z37" i="16" s="1"/>
  <c r="AB42" i="23"/>
  <c r="AC16" i="30" s="1"/>
  <c r="U22" i="23"/>
  <c r="V9" i="30" s="1"/>
  <c r="P94" i="23"/>
  <c r="Q37" i="16" s="1"/>
  <c r="O42" i="23"/>
  <c r="P16" i="30" s="1"/>
  <c r="F42" i="23"/>
  <c r="G16" i="30" s="1"/>
  <c r="Y83" i="23"/>
  <c r="Z42" i="23"/>
  <c r="AA16" i="30" s="1"/>
  <c r="Q22" i="23"/>
  <c r="R9" i="30" s="1"/>
  <c r="E22" i="23"/>
  <c r="F9" i="30" s="1"/>
  <c r="AB22" i="23"/>
  <c r="AC9" i="30" s="1"/>
  <c r="T94" i="23"/>
  <c r="U37" i="16" s="1"/>
  <c r="S42" i="23"/>
  <c r="T16" i="30" s="1"/>
  <c r="R94" i="23"/>
  <c r="S37" i="16" s="1"/>
  <c r="N94" i="23"/>
  <c r="O37" i="16" s="1"/>
  <c r="N42" i="23"/>
  <c r="O16" i="30" s="1"/>
  <c r="Y43" i="23"/>
  <c r="AC94" i="23"/>
  <c r="AD37" i="16" s="1"/>
  <c r="AC42" i="23"/>
  <c r="AD16" i="30" s="1"/>
  <c r="AA42" i="23"/>
  <c r="AB16" i="30" s="1"/>
  <c r="W42" i="23"/>
  <c r="X16" i="30" s="1"/>
  <c r="S22" i="23"/>
  <c r="T9" i="30" s="1"/>
  <c r="O22" i="23"/>
  <c r="P9" i="30" s="1"/>
  <c r="G22" i="23"/>
  <c r="H9" i="30" s="1"/>
  <c r="AA82" i="23"/>
  <c r="Z22" i="23"/>
  <c r="AA9" i="30" s="1"/>
  <c r="W22" i="23"/>
  <c r="X9" i="30" s="1"/>
  <c r="M42" i="23"/>
  <c r="N16" i="30" s="1"/>
  <c r="F94" i="23"/>
  <c r="G37" i="16" s="1"/>
  <c r="AA94" i="23"/>
  <c r="AB37" i="16" s="1"/>
  <c r="X94" i="23"/>
  <c r="Y37" i="16" s="1"/>
  <c r="X42" i="23"/>
  <c r="Y16" i="30" s="1"/>
  <c r="V94" i="23"/>
  <c r="W37" i="16" s="1"/>
  <c r="V42" i="23"/>
  <c r="W16" i="30" s="1"/>
  <c r="T82" i="23"/>
  <c r="T22" i="23"/>
  <c r="U9" i="30" s="1"/>
  <c r="R82" i="23"/>
  <c r="R22" i="23"/>
  <c r="S9" i="30" s="1"/>
  <c r="P82" i="23"/>
  <c r="P22" i="23"/>
  <c r="Q9" i="30" s="1"/>
  <c r="N82" i="23"/>
  <c r="N22" i="23"/>
  <c r="O9" i="30" s="1"/>
  <c r="H82" i="23"/>
  <c r="H22" i="23"/>
  <c r="I9" i="30" s="1"/>
  <c r="F82" i="23"/>
  <c r="F22" i="23"/>
  <c r="G9" i="30" s="1"/>
  <c r="AC82" i="23"/>
  <c r="AC22" i="23"/>
  <c r="AD9" i="30" s="1"/>
  <c r="X22" i="23"/>
  <c r="Y9" i="30" s="1"/>
  <c r="V82" i="23"/>
  <c r="U94" i="23"/>
  <c r="V37" i="16" s="1"/>
  <c r="R42" i="23"/>
  <c r="S16" i="30" s="1"/>
  <c r="Q94" i="23"/>
  <c r="R37" i="16" s="1"/>
  <c r="P42" i="23"/>
  <c r="Q16" i="30" s="1"/>
  <c r="O94" i="23"/>
  <c r="P37" i="16" s="1"/>
  <c r="I95" i="23"/>
  <c r="G95" i="23"/>
  <c r="E42" i="23"/>
  <c r="F16" i="30" s="1"/>
  <c r="G105" i="26"/>
  <c r="H133" i="23" s="1"/>
  <c r="G133" i="23" s="1"/>
  <c r="E19" i="25" s="1"/>
  <c r="AB94" i="23"/>
  <c r="AC37" i="16" s="1"/>
  <c r="Z94" i="23"/>
  <c r="AA37" i="16" s="1"/>
  <c r="W94" i="23"/>
  <c r="X37" i="16" s="1"/>
  <c r="U82" i="23"/>
  <c r="S82" i="23"/>
  <c r="Q82" i="23"/>
  <c r="O82" i="23"/>
  <c r="K82" i="23"/>
  <c r="G82" i="23"/>
  <c r="E82" i="23"/>
  <c r="Z82" i="23"/>
  <c r="W82" i="23"/>
  <c r="T42" i="23"/>
  <c r="U16" i="30" s="1"/>
  <c r="Q42" i="23"/>
  <c r="R16" i="30" s="1"/>
  <c r="L42" i="23"/>
  <c r="M16" i="30" s="1"/>
  <c r="E94" i="23"/>
  <c r="F37" i="16" s="1"/>
  <c r="E95" i="23"/>
  <c r="G160"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E19" i="16" l="1"/>
  <c r="E16" i="30"/>
  <c r="E16" i="16"/>
  <c r="E9" i="30"/>
  <c r="L164" i="23"/>
  <c r="E37" i="25" s="1"/>
  <c r="K164" i="23"/>
  <c r="E37" i="16" s="1"/>
  <c r="AD28" i="25" l="1"/>
  <c r="AC28" i="25"/>
  <c r="AB28" i="25"/>
  <c r="AA28" i="25"/>
  <c r="Z28" i="25"/>
  <c r="Y28" i="25"/>
  <c r="X28" i="16"/>
  <c r="W28" i="16"/>
  <c r="U28" i="25"/>
  <c r="T28" i="25"/>
  <c r="S28" i="25"/>
  <c r="P28" i="16"/>
  <c r="O28" i="16"/>
  <c r="N28" i="25"/>
  <c r="M28" i="16"/>
  <c r="L28" i="16"/>
  <c r="J28" i="25"/>
  <c r="I28" i="25"/>
  <c r="H28" i="16"/>
  <c r="G28" i="16"/>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AB68" i="23"/>
  <c r="AB70" i="23" s="1"/>
  <c r="AC25" i="25" s="1"/>
  <c r="S67" i="23"/>
  <c r="P66" i="23"/>
  <c r="Q24" i="25" s="1"/>
  <c r="O67" i="23"/>
  <c r="O69" i="23" s="1"/>
  <c r="P25" i="16" s="1"/>
  <c r="L67" i="23"/>
  <c r="L69" i="23" s="1"/>
  <c r="M25" i="16" s="1"/>
  <c r="K68" i="23"/>
  <c r="K70" i="23" s="1"/>
  <c r="L25" i="25" s="1"/>
  <c r="AD19" i="25"/>
  <c r="AC19" i="25"/>
  <c r="AB19" i="25"/>
  <c r="AA19" i="25"/>
  <c r="Z19" i="25"/>
  <c r="Y19" i="25"/>
  <c r="X19" i="25"/>
  <c r="U19" i="25"/>
  <c r="T19" i="25"/>
  <c r="S19" i="25"/>
  <c r="R19" i="25"/>
  <c r="Q19" i="25"/>
  <c r="P19" i="25"/>
  <c r="O19" i="25"/>
  <c r="N19" i="25"/>
  <c r="M19" i="25"/>
  <c r="L19" i="25"/>
  <c r="K19" i="25"/>
  <c r="J19" i="25"/>
  <c r="I19" i="25"/>
  <c r="H19" i="25"/>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AD16" i="25"/>
  <c r="AC16" i="25"/>
  <c r="AB16" i="25"/>
  <c r="AA16" i="25"/>
  <c r="Z16" i="25"/>
  <c r="Y16" i="25"/>
  <c r="X16" i="25"/>
  <c r="W16" i="25"/>
  <c r="V16" i="25"/>
  <c r="U16" i="25"/>
  <c r="T16" i="25"/>
  <c r="S16" i="25"/>
  <c r="R16" i="25"/>
  <c r="Q16" i="25"/>
  <c r="P16" i="25"/>
  <c r="O16" i="25"/>
  <c r="N16" i="25"/>
  <c r="M16" i="25"/>
  <c r="L16" i="25"/>
  <c r="K16" i="25"/>
  <c r="J16" i="25"/>
  <c r="I16" i="25"/>
  <c r="H16" i="25"/>
  <c r="AD16" i="16"/>
  <c r="AC16" i="16"/>
  <c r="AB16" i="16"/>
  <c r="AA16" i="16"/>
  <c r="Z16" i="16"/>
  <c r="Y16" i="16"/>
  <c r="X16" i="16"/>
  <c r="W16" i="16"/>
  <c r="V16" i="16"/>
  <c r="U16" i="16"/>
  <c r="T16" i="16"/>
  <c r="S16" i="16"/>
  <c r="R16" i="16"/>
  <c r="Q16" i="16"/>
  <c r="P16" i="16"/>
  <c r="O16" i="16"/>
  <c r="N16" i="16"/>
  <c r="L16" i="16"/>
  <c r="K16" i="16"/>
  <c r="J16" i="16"/>
  <c r="I16" i="16"/>
  <c r="H16" i="16"/>
  <c r="G16" i="16"/>
  <c r="F16" i="16"/>
  <c r="AD11" i="25"/>
  <c r="AC11" i="25"/>
  <c r="AB11" i="25"/>
  <c r="AA11" i="25"/>
  <c r="Z11" i="25"/>
  <c r="Y11" i="25"/>
  <c r="X11" i="25"/>
  <c r="W11" i="25"/>
  <c r="V11" i="25"/>
  <c r="U11" i="25"/>
  <c r="T11" i="25"/>
  <c r="S11" i="25"/>
  <c r="R11" i="25"/>
  <c r="Q11" i="25"/>
  <c r="P11" i="25"/>
  <c r="O11" i="25"/>
  <c r="N11" i="25"/>
  <c r="M11" i="25"/>
  <c r="L11" i="25"/>
  <c r="K11" i="25"/>
  <c r="J11" i="25"/>
  <c r="I11" i="25"/>
  <c r="H11" i="25"/>
  <c r="AD6" i="25"/>
  <c r="AC6" i="25"/>
  <c r="AB6" i="25"/>
  <c r="AA6" i="25"/>
  <c r="Z6" i="25"/>
  <c r="Y6" i="25"/>
  <c r="X6" i="25"/>
  <c r="W6" i="25"/>
  <c r="V6" i="25"/>
  <c r="U6" i="25"/>
  <c r="T6" i="25"/>
  <c r="S6" i="25"/>
  <c r="R6" i="25"/>
  <c r="Q6" i="25"/>
  <c r="P6" i="25"/>
  <c r="O6" i="25"/>
  <c r="N6" i="25"/>
  <c r="M6" i="25"/>
  <c r="L6" i="25"/>
  <c r="K6" i="25"/>
  <c r="J6" i="25"/>
  <c r="I6" i="25"/>
  <c r="H6" i="25"/>
  <c r="G6" i="25"/>
  <c r="F6" i="25"/>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O6" i="16"/>
  <c r="AC6" i="16"/>
  <c r="AD6" i="16"/>
  <c r="AB6" i="16"/>
  <c r="AA6" i="16"/>
  <c r="Z6" i="16"/>
  <c r="Y6" i="16"/>
  <c r="X6" i="16"/>
  <c r="W6" i="16"/>
  <c r="V6" i="16"/>
  <c r="U6" i="16"/>
  <c r="S6" i="16"/>
  <c r="R6" i="16"/>
  <c r="Q6" i="16"/>
  <c r="N6" i="16"/>
  <c r="M6" i="16"/>
  <c r="L6" i="16"/>
  <c r="K6" i="16"/>
  <c r="J6" i="16"/>
  <c r="I6" i="16"/>
  <c r="H6" i="16"/>
  <c r="G6" i="16"/>
  <c r="F6" i="16"/>
  <c r="AD37" i="25"/>
  <c r="AC37" i="25"/>
  <c r="AB37" i="25"/>
  <c r="AA37" i="25"/>
  <c r="Z37" i="25"/>
  <c r="Y37" i="25"/>
  <c r="X37" i="25"/>
  <c r="W37" i="25"/>
  <c r="V37" i="25"/>
  <c r="U37" i="25"/>
  <c r="T37" i="25"/>
  <c r="S37" i="25"/>
  <c r="R37" i="25"/>
  <c r="Q37" i="25"/>
  <c r="P37" i="25"/>
  <c r="O37" i="25"/>
  <c r="N37" i="25"/>
  <c r="M37" i="25"/>
  <c r="L37" i="25"/>
  <c r="K37" i="25"/>
  <c r="J37" i="25"/>
  <c r="I37" i="25"/>
  <c r="H37" i="25"/>
  <c r="G37" i="25"/>
  <c r="F37" i="25"/>
  <c r="W19" i="25"/>
  <c r="V19" i="25"/>
  <c r="M16" i="16"/>
  <c r="F6" i="23"/>
  <c r="G6" i="23" s="1"/>
  <c r="H6" i="23" s="1"/>
  <c r="I6" i="23" s="1"/>
  <c r="J6" i="23" s="1"/>
  <c r="K6" i="23" s="1"/>
  <c r="L6" i="23" s="1"/>
  <c r="M6" i="23" s="1"/>
  <c r="N6" i="23" s="1"/>
  <c r="O6" i="23" s="1"/>
  <c r="P6" i="23" s="1"/>
  <c r="Q6" i="23" s="1"/>
  <c r="R6" i="23" s="1"/>
  <c r="S6" i="23" s="1"/>
  <c r="T6" i="23" s="1"/>
  <c r="U6" i="23" s="1"/>
  <c r="V6" i="23" s="1"/>
  <c r="W6" i="23" s="1"/>
  <c r="X6" i="23" s="1"/>
  <c r="Y6" i="23" s="1"/>
  <c r="Z6" i="23" s="1"/>
  <c r="AA6" i="23" s="1"/>
  <c r="AB6" i="23" s="1"/>
  <c r="AC6" i="23" s="1"/>
  <c r="F7" i="23"/>
  <c r="G7" i="23" s="1"/>
  <c r="H7" i="23" s="1"/>
  <c r="I7" i="23" s="1"/>
  <c r="J7" i="23" s="1"/>
  <c r="K7" i="23" s="1"/>
  <c r="L7" i="23" s="1"/>
  <c r="M7" i="23" s="1"/>
  <c r="N7" i="23" s="1"/>
  <c r="O7" i="23" s="1"/>
  <c r="P7" i="23" s="1"/>
  <c r="Q7" i="23" s="1"/>
  <c r="R7" i="23" s="1"/>
  <c r="S7" i="23" s="1"/>
  <c r="T7" i="23" s="1"/>
  <c r="U7" i="23" s="1"/>
  <c r="V7" i="23" s="1"/>
  <c r="W7" i="23" s="1"/>
  <c r="X7" i="23" s="1"/>
  <c r="Y7" i="23" s="1"/>
  <c r="Z7" i="23" s="1"/>
  <c r="AA7" i="23" s="1"/>
  <c r="AB7" i="23" s="1"/>
  <c r="AC7" i="23" s="1"/>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E63" i="23"/>
  <c r="J6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E87" i="23"/>
  <c r="F87" i="23"/>
  <c r="G87" i="23"/>
  <c r="H87" i="23"/>
  <c r="I87" i="23"/>
  <c r="J87" i="23"/>
  <c r="K87" i="23"/>
  <c r="L87" i="23"/>
  <c r="M87" i="23"/>
  <c r="N87" i="23"/>
  <c r="O87" i="23"/>
  <c r="P87" i="23"/>
  <c r="Q87" i="23"/>
  <c r="R87" i="23"/>
  <c r="S87" i="23"/>
  <c r="T87" i="23"/>
  <c r="U87" i="23"/>
  <c r="V87" i="23"/>
  <c r="W87" i="23"/>
  <c r="X87" i="23"/>
  <c r="Y87" i="23"/>
  <c r="Z87" i="23"/>
  <c r="AA87" i="23"/>
  <c r="AB87" i="23"/>
  <c r="AC87" i="23"/>
  <c r="E88" i="23"/>
  <c r="F88" i="23"/>
  <c r="G88" i="23"/>
  <c r="H88" i="23"/>
  <c r="I88" i="23"/>
  <c r="J88" i="23"/>
  <c r="K88" i="23"/>
  <c r="L88" i="23"/>
  <c r="M88" i="23"/>
  <c r="N88" i="23"/>
  <c r="O88" i="23"/>
  <c r="P88" i="23"/>
  <c r="Q88" i="23"/>
  <c r="R88" i="23"/>
  <c r="S88" i="23"/>
  <c r="T88" i="23"/>
  <c r="U88" i="23"/>
  <c r="V88" i="23"/>
  <c r="W88" i="23"/>
  <c r="X88" i="23"/>
  <c r="Y88" i="23"/>
  <c r="Z88" i="23"/>
  <c r="AA88" i="23"/>
  <c r="AB88" i="23"/>
  <c r="AC88" i="23"/>
  <c r="Z28" i="16"/>
  <c r="X28" i="25"/>
  <c r="AB28" i="16"/>
  <c r="AD28" i="16"/>
  <c r="M28" i="25"/>
  <c r="E11" i="25" l="1"/>
  <c r="E11" i="16"/>
  <c r="F16" i="23"/>
  <c r="F21" i="23" s="1"/>
  <c r="G15" i="25" s="1"/>
  <c r="F13" i="23"/>
  <c r="H16" i="23"/>
  <c r="H21" i="23" s="1"/>
  <c r="I15" i="25" s="1"/>
  <c r="H13" i="23"/>
  <c r="J16" i="23"/>
  <c r="J18" i="23" s="1"/>
  <c r="J13" i="23"/>
  <c r="L16" i="23"/>
  <c r="L18" i="23" s="1"/>
  <c r="L13" i="23"/>
  <c r="N16" i="23"/>
  <c r="N13" i="23"/>
  <c r="P16" i="23"/>
  <c r="P21" i="23" s="1"/>
  <c r="Q15" i="25" s="1"/>
  <c r="P13" i="23"/>
  <c r="R13" i="23"/>
  <c r="R16" i="23"/>
  <c r="R21" i="23" s="1"/>
  <c r="S15" i="25" s="1"/>
  <c r="T16" i="23"/>
  <c r="T21" i="23" s="1"/>
  <c r="U15" i="25" s="1"/>
  <c r="T13" i="23"/>
  <c r="V16" i="23"/>
  <c r="V13" i="23"/>
  <c r="X13" i="23"/>
  <c r="X16" i="23"/>
  <c r="X20" i="23" s="1"/>
  <c r="Z16" i="23"/>
  <c r="Z20" i="23" s="1"/>
  <c r="Z13" i="23"/>
  <c r="AB13" i="23"/>
  <c r="AB16" i="23"/>
  <c r="AB18" i="23" s="1"/>
  <c r="E16" i="23"/>
  <c r="E20" i="23" s="1"/>
  <c r="E13" i="23"/>
  <c r="G16" i="23"/>
  <c r="G20" i="23" s="1"/>
  <c r="G13" i="23"/>
  <c r="I16" i="23"/>
  <c r="I21" i="23" s="1"/>
  <c r="J15" i="25" s="1"/>
  <c r="I13" i="23"/>
  <c r="K16" i="23"/>
  <c r="K20" i="23" s="1"/>
  <c r="K13" i="23"/>
  <c r="M16" i="23"/>
  <c r="M18" i="23" s="1"/>
  <c r="M13" i="23"/>
  <c r="O16" i="23"/>
  <c r="O21" i="23" s="1"/>
  <c r="P15" i="25" s="1"/>
  <c r="O13" i="23"/>
  <c r="Q16" i="23"/>
  <c r="Q20" i="23" s="1"/>
  <c r="Q13" i="23"/>
  <c r="S16" i="23"/>
  <c r="S18" i="23" s="1"/>
  <c r="S13" i="23"/>
  <c r="U16" i="23"/>
  <c r="U20" i="23" s="1"/>
  <c r="U13" i="23"/>
  <c r="W16" i="23"/>
  <c r="W18" i="23" s="1"/>
  <c r="W13" i="23"/>
  <c r="Y16" i="23"/>
  <c r="Y13" i="23"/>
  <c r="AA16" i="23"/>
  <c r="AA20" i="23" s="1"/>
  <c r="AA13" i="23"/>
  <c r="AC16" i="23"/>
  <c r="AC18" i="23" s="1"/>
  <c r="AC13" i="23"/>
  <c r="AB63" i="23"/>
  <c r="AB64" i="23" s="1"/>
  <c r="Z63" i="23"/>
  <c r="Z64" i="23" s="1"/>
  <c r="X63" i="23"/>
  <c r="X64" i="23" s="1"/>
  <c r="V63" i="23"/>
  <c r="V64" i="23" s="1"/>
  <c r="T63" i="23"/>
  <c r="T64" i="23" s="1"/>
  <c r="R63" i="23"/>
  <c r="R64" i="23" s="1"/>
  <c r="P63" i="23"/>
  <c r="P64" i="23" s="1"/>
  <c r="N63" i="23"/>
  <c r="N64" i="23" s="1"/>
  <c r="L63" i="23"/>
  <c r="L64" i="23" s="1"/>
  <c r="H63" i="23"/>
  <c r="H64" i="23" s="1"/>
  <c r="F63" i="23"/>
  <c r="F64" i="23" s="1"/>
  <c r="AC63" i="23"/>
  <c r="AC64" i="23" s="1"/>
  <c r="AA63" i="23"/>
  <c r="AA64" i="23" s="1"/>
  <c r="Y63" i="23"/>
  <c r="Y64" i="23" s="1"/>
  <c r="W63" i="23"/>
  <c r="W64" i="23" s="1"/>
  <c r="U63" i="23"/>
  <c r="U64" i="23" s="1"/>
  <c r="S63" i="23"/>
  <c r="S64" i="23" s="1"/>
  <c r="Q63" i="23"/>
  <c r="Q64" i="23" s="1"/>
  <c r="O63" i="23"/>
  <c r="O64" i="23" s="1"/>
  <c r="M63" i="23"/>
  <c r="M64" i="23" s="1"/>
  <c r="K63" i="23"/>
  <c r="K64" i="23" s="1"/>
  <c r="I63" i="23"/>
  <c r="I64" i="23" s="1"/>
  <c r="G63" i="23"/>
  <c r="G64" i="23" s="1"/>
  <c r="E64" i="23"/>
  <c r="H140" i="23"/>
  <c r="J64" i="23"/>
  <c r="AB78" i="23"/>
  <c r="Z78" i="23"/>
  <c r="X78" i="23"/>
  <c r="V78" i="23"/>
  <c r="T78" i="23"/>
  <c r="R78" i="23"/>
  <c r="P78" i="23"/>
  <c r="N78" i="23"/>
  <c r="L78" i="23"/>
  <c r="J78" i="23"/>
  <c r="H78" i="23"/>
  <c r="F78" i="23"/>
  <c r="F102" i="23"/>
  <c r="G27" i="16" s="1"/>
  <c r="F103" i="23"/>
  <c r="G27" i="25" s="1"/>
  <c r="H102" i="23"/>
  <c r="I27" i="16" s="1"/>
  <c r="H103" i="23"/>
  <c r="I27" i="25" s="1"/>
  <c r="J102" i="23"/>
  <c r="K27" i="16" s="1"/>
  <c r="J103" i="23"/>
  <c r="K27" i="25" s="1"/>
  <c r="L102" i="23"/>
  <c r="M27" i="16" s="1"/>
  <c r="L103" i="23"/>
  <c r="M27" i="25" s="1"/>
  <c r="N102" i="23"/>
  <c r="O27" i="16" s="1"/>
  <c r="N103" i="23"/>
  <c r="O27" i="25" s="1"/>
  <c r="P102" i="23"/>
  <c r="Q27" i="16" s="1"/>
  <c r="P103" i="23"/>
  <c r="Q27" i="25" s="1"/>
  <c r="R102" i="23"/>
  <c r="S27" i="16" s="1"/>
  <c r="R103" i="23"/>
  <c r="S27" i="25" s="1"/>
  <c r="T102" i="23"/>
  <c r="U27" i="16" s="1"/>
  <c r="T103" i="23"/>
  <c r="U27" i="25" s="1"/>
  <c r="V102" i="23"/>
  <c r="W27" i="16" s="1"/>
  <c r="V103" i="23"/>
  <c r="W27" i="25" s="1"/>
  <c r="X102" i="23"/>
  <c r="Y27" i="16" s="1"/>
  <c r="X103" i="23"/>
  <c r="Y27" i="25" s="1"/>
  <c r="Z102" i="23"/>
  <c r="AA27" i="16" s="1"/>
  <c r="Z103" i="23"/>
  <c r="AA27" i="25" s="1"/>
  <c r="AB102" i="23"/>
  <c r="AC27" i="16" s="1"/>
  <c r="AB103" i="23"/>
  <c r="AC27" i="25" s="1"/>
  <c r="AC78" i="23"/>
  <c r="AA78" i="23"/>
  <c r="Y78" i="23"/>
  <c r="W78" i="23"/>
  <c r="U78" i="23"/>
  <c r="S78" i="23"/>
  <c r="Q78" i="23"/>
  <c r="O78" i="23"/>
  <c r="M78" i="23"/>
  <c r="K78" i="23"/>
  <c r="I78" i="23"/>
  <c r="G78" i="23"/>
  <c r="E78" i="23"/>
  <c r="E103" i="23"/>
  <c r="F27" i="25" s="1"/>
  <c r="E102" i="23"/>
  <c r="F27" i="16" s="1"/>
  <c r="G102" i="23"/>
  <c r="H27" i="16" s="1"/>
  <c r="G103" i="23"/>
  <c r="H27" i="25" s="1"/>
  <c r="I102" i="23"/>
  <c r="J27" i="16" s="1"/>
  <c r="I103" i="23"/>
  <c r="J27" i="25" s="1"/>
  <c r="K102" i="23"/>
  <c r="L27" i="16" s="1"/>
  <c r="K103" i="23"/>
  <c r="L27" i="25" s="1"/>
  <c r="M102" i="23"/>
  <c r="N27" i="16" s="1"/>
  <c r="M103" i="23"/>
  <c r="N27" i="25" s="1"/>
  <c r="O102" i="23"/>
  <c r="P27" i="16" s="1"/>
  <c r="O103" i="23"/>
  <c r="P27" i="25" s="1"/>
  <c r="Q102" i="23"/>
  <c r="R27" i="16" s="1"/>
  <c r="Q103" i="23"/>
  <c r="R27" i="25" s="1"/>
  <c r="S102" i="23"/>
  <c r="T27" i="16" s="1"/>
  <c r="S103" i="23"/>
  <c r="T27" i="25" s="1"/>
  <c r="U102" i="23"/>
  <c r="V27" i="16" s="1"/>
  <c r="U103" i="23"/>
  <c r="V27" i="25" s="1"/>
  <c r="W102" i="23"/>
  <c r="X27" i="16" s="1"/>
  <c r="W103" i="23"/>
  <c r="X27" i="25" s="1"/>
  <c r="Y102" i="23"/>
  <c r="Z27" i="16" s="1"/>
  <c r="Y103" i="23"/>
  <c r="Z27" i="25" s="1"/>
  <c r="AA102" i="23"/>
  <c r="AB27" i="16" s="1"/>
  <c r="AA103" i="23"/>
  <c r="AB27" i="25" s="1"/>
  <c r="AC102" i="23"/>
  <c r="AD27" i="16" s="1"/>
  <c r="AC103" i="23"/>
  <c r="AD27" i="25" s="1"/>
  <c r="V40" i="23"/>
  <c r="AC40" i="23"/>
  <c r="Y41" i="23"/>
  <c r="Q41" i="23"/>
  <c r="M40" i="23"/>
  <c r="I39" i="23"/>
  <c r="E39" i="23"/>
  <c r="I99" i="23"/>
  <c r="F99" i="23"/>
  <c r="Z99" i="23"/>
  <c r="E99" i="23"/>
  <c r="H144" i="23"/>
  <c r="I144" i="23"/>
  <c r="F28" i="25"/>
  <c r="I146" i="23"/>
  <c r="S65" i="23"/>
  <c r="T24" i="16" s="1"/>
  <c r="I142" i="23"/>
  <c r="I162" i="23"/>
  <c r="H131" i="23"/>
  <c r="H162" i="23"/>
  <c r="L40" i="23"/>
  <c r="H127" i="23"/>
  <c r="I158" i="23"/>
  <c r="F68" i="23"/>
  <c r="F70" i="23" s="1"/>
  <c r="G25" i="25" s="1"/>
  <c r="J65" i="23"/>
  <c r="K24" i="16" s="1"/>
  <c r="N67" i="23"/>
  <c r="N69" i="23" s="1"/>
  <c r="O25" i="16" s="1"/>
  <c r="R68" i="23"/>
  <c r="R70" i="23" s="1"/>
  <c r="S25" i="25" s="1"/>
  <c r="V68" i="23"/>
  <c r="V70" i="23" s="1"/>
  <c r="W25" i="25" s="1"/>
  <c r="H142" i="23"/>
  <c r="H158" i="23"/>
  <c r="O90" i="23"/>
  <c r="K89" i="23"/>
  <c r="H77" i="23"/>
  <c r="I28" i="16"/>
  <c r="AB39" i="23"/>
  <c r="AC14" i="30" s="1"/>
  <c r="X40" i="23"/>
  <c r="P40" i="23"/>
  <c r="H41" i="23"/>
  <c r="F39" i="23"/>
  <c r="J39" i="23"/>
  <c r="I65" i="23"/>
  <c r="J24" i="16" s="1"/>
  <c r="M67" i="23"/>
  <c r="M69" i="23" s="1"/>
  <c r="N25" i="16" s="1"/>
  <c r="U68" i="23"/>
  <c r="U70" i="23" s="1"/>
  <c r="V25" i="25" s="1"/>
  <c r="Y66" i="23"/>
  <c r="Z24" i="25" s="1"/>
  <c r="AC65" i="23"/>
  <c r="AD24" i="16" s="1"/>
  <c r="P68" i="23"/>
  <c r="P70" i="23" s="1"/>
  <c r="Q25" i="25" s="1"/>
  <c r="L68" i="23"/>
  <c r="L70" i="23" s="1"/>
  <c r="M25" i="25" s="1"/>
  <c r="P67" i="23"/>
  <c r="P69" i="23" s="1"/>
  <c r="Q25" i="16" s="1"/>
  <c r="T68" i="23"/>
  <c r="T70" i="23" s="1"/>
  <c r="U25" i="25" s="1"/>
  <c r="X67" i="23"/>
  <c r="X69" i="23" s="1"/>
  <c r="Y25" i="16" s="1"/>
  <c r="AB67" i="23"/>
  <c r="AB69" i="23" s="1"/>
  <c r="AC25" i="16" s="1"/>
  <c r="G68" i="23"/>
  <c r="G70" i="23" s="1"/>
  <c r="H25" i="25" s="1"/>
  <c r="O66" i="23"/>
  <c r="P24" i="25" s="1"/>
  <c r="S66" i="23"/>
  <c r="T24" i="25" s="1"/>
  <c r="W66" i="23"/>
  <c r="X24" i="25" s="1"/>
  <c r="G99" i="23"/>
  <c r="T28" i="16"/>
  <c r="G92" i="23"/>
  <c r="P28" i="25"/>
  <c r="AA67" i="23"/>
  <c r="AA69" i="23" s="1"/>
  <c r="AB25" i="16" s="1"/>
  <c r="T89" i="23"/>
  <c r="Q77" i="23"/>
  <c r="O40" i="23"/>
  <c r="AC92" i="23"/>
  <c r="Q91" i="23"/>
  <c r="I92" i="23"/>
  <c r="T76" i="23"/>
  <c r="S28" i="16"/>
  <c r="N68" i="23"/>
  <c r="N70" i="23" s="1"/>
  <c r="O25" i="25" s="1"/>
  <c r="V66" i="23"/>
  <c r="W24" i="25" s="1"/>
  <c r="R66" i="23"/>
  <c r="S24" i="25" s="1"/>
  <c r="J99" i="23"/>
  <c r="L28" i="25"/>
  <c r="AA28" i="16"/>
  <c r="V65" i="23"/>
  <c r="W24" i="16" s="1"/>
  <c r="Y65" i="23"/>
  <c r="Z24" i="16" s="1"/>
  <c r="Q90" i="23"/>
  <c r="AA76" i="23"/>
  <c r="L77" i="23"/>
  <c r="V76" i="23"/>
  <c r="V20" i="23"/>
  <c r="N21" i="23"/>
  <c r="O15" i="25" s="1"/>
  <c r="V99" i="23"/>
  <c r="G89" i="23"/>
  <c r="J66" i="23"/>
  <c r="K24" i="25" s="1"/>
  <c r="F65" i="23"/>
  <c r="G24" i="16" s="1"/>
  <c r="P77" i="23"/>
  <c r="W28" i="25"/>
  <c r="AA41" i="23"/>
  <c r="W39" i="23"/>
  <c r="E65" i="23"/>
  <c r="F24" i="16" s="1"/>
  <c r="Q66" i="23"/>
  <c r="R24" i="25" s="1"/>
  <c r="Y67" i="23"/>
  <c r="Y69" i="23" s="1"/>
  <c r="Z25" i="16" s="1"/>
  <c r="Y89" i="23"/>
  <c r="U91" i="23"/>
  <c r="Q89" i="23"/>
  <c r="M91" i="23"/>
  <c r="I91" i="23"/>
  <c r="V77" i="23"/>
  <c r="J77" i="23"/>
  <c r="X76" i="23"/>
  <c r="H76" i="23"/>
  <c r="O91" i="23"/>
  <c r="AA91" i="23"/>
  <c r="W90" i="23"/>
  <c r="K91" i="23"/>
  <c r="Z76" i="23"/>
  <c r="I90" i="23"/>
  <c r="U92" i="23"/>
  <c r="K90" i="23"/>
  <c r="T91" i="23"/>
  <c r="P92" i="23"/>
  <c r="L89" i="23"/>
  <c r="AA77" i="23"/>
  <c r="S77" i="23"/>
  <c r="Y77" i="23"/>
  <c r="E76" i="23"/>
  <c r="P76" i="23"/>
  <c r="M92" i="23"/>
  <c r="K92" i="23"/>
  <c r="Y92" i="23"/>
  <c r="W91" i="23"/>
  <c r="N39" i="23"/>
  <c r="R39" i="23"/>
  <c r="S14" i="30" s="1"/>
  <c r="H68" i="23"/>
  <c r="H70" i="23" s="1"/>
  <c r="I25" i="25" s="1"/>
  <c r="P65" i="23"/>
  <c r="Q24" i="16" s="1"/>
  <c r="X65" i="23"/>
  <c r="Y24" i="16" s="1"/>
  <c r="U90" i="23"/>
  <c r="Y90" i="23"/>
  <c r="O92" i="23"/>
  <c r="M39" i="23"/>
  <c r="Q28" i="25"/>
  <c r="Q28" i="16"/>
  <c r="S68" i="23"/>
  <c r="S70" i="23" s="1"/>
  <c r="T25" i="25" s="1"/>
  <c r="J28" i="16"/>
  <c r="AC28" i="16"/>
  <c r="Y28" i="16"/>
  <c r="S69" i="23"/>
  <c r="T25" i="16" s="1"/>
  <c r="O65" i="23"/>
  <c r="P24" i="16" s="1"/>
  <c r="Q67" i="23"/>
  <c r="Q69" i="23" s="1"/>
  <c r="R25" i="16" s="1"/>
  <c r="AA66" i="23"/>
  <c r="AB24" i="25" s="1"/>
  <c r="W67" i="23"/>
  <c r="W69" i="23" s="1"/>
  <c r="X25" i="16" s="1"/>
  <c r="Y68" i="23"/>
  <c r="Y70" i="23" s="1"/>
  <c r="Z25" i="25" s="1"/>
  <c r="H65" i="23"/>
  <c r="I24" i="16" s="1"/>
  <c r="X68" i="23"/>
  <c r="X70" i="23" s="1"/>
  <c r="Y25" i="25" s="1"/>
  <c r="K67" i="23"/>
  <c r="K69" i="23" s="1"/>
  <c r="L25" i="16" s="1"/>
  <c r="K65" i="23"/>
  <c r="L24" i="16" s="1"/>
  <c r="AB66" i="23"/>
  <c r="AC24" i="25" s="1"/>
  <c r="T65" i="23"/>
  <c r="U24" i="16" s="1"/>
  <c r="E67" i="23"/>
  <c r="E69" i="23" s="1"/>
  <c r="F25" i="16" s="1"/>
  <c r="E68" i="23"/>
  <c r="E70" i="23" s="1"/>
  <c r="F25" i="25" s="1"/>
  <c r="I67" i="23"/>
  <c r="I69" i="23" s="1"/>
  <c r="J25" i="16" s="1"/>
  <c r="I66" i="23"/>
  <c r="J24" i="25" s="1"/>
  <c r="U65" i="23"/>
  <c r="V24" i="16" s="1"/>
  <c r="U66" i="23"/>
  <c r="V24" i="25" s="1"/>
  <c r="U67" i="23"/>
  <c r="U69" i="23" s="1"/>
  <c r="V25" i="16" s="1"/>
  <c r="AC68" i="23"/>
  <c r="AC70" i="23" s="1"/>
  <c r="AD25" i="25" s="1"/>
  <c r="AC67" i="23"/>
  <c r="AC69" i="23" s="1"/>
  <c r="AD25" i="16" s="1"/>
  <c r="AC66" i="23"/>
  <c r="AD24" i="25" s="1"/>
  <c r="L66" i="23"/>
  <c r="M24" i="25" s="1"/>
  <c r="L65" i="23"/>
  <c r="M24" i="16" s="1"/>
  <c r="T66" i="23"/>
  <c r="U24" i="25" s="1"/>
  <c r="K28" i="25"/>
  <c r="K28" i="16"/>
  <c r="R28" i="25"/>
  <c r="R28" i="16"/>
  <c r="V28" i="25"/>
  <c r="V28" i="16"/>
  <c r="N28" i="16"/>
  <c r="O28" i="25"/>
  <c r="I68" i="23"/>
  <c r="I70" i="23" s="1"/>
  <c r="J25" i="25" s="1"/>
  <c r="AB65" i="23"/>
  <c r="AC24" i="16" s="1"/>
  <c r="H67" i="23"/>
  <c r="H69" i="23" s="1"/>
  <c r="I25" i="16" s="1"/>
  <c r="O68" i="23"/>
  <c r="O70" i="23" s="1"/>
  <c r="P25" i="25" s="1"/>
  <c r="E66" i="23"/>
  <c r="F24" i="25" s="1"/>
  <c r="AC91" i="23"/>
  <c r="M89" i="23"/>
  <c r="S40" i="23"/>
  <c r="AC89" i="23"/>
  <c r="AC90" i="23"/>
  <c r="V90" i="23"/>
  <c r="R90" i="23"/>
  <c r="N92" i="23"/>
  <c r="J90" i="23"/>
  <c r="F89" i="23"/>
  <c r="AB90" i="23"/>
  <c r="X91" i="23"/>
  <c r="T90" i="23"/>
  <c r="L91" i="23"/>
  <c r="H90" i="23"/>
  <c r="Q76" i="23"/>
  <c r="S76" i="23"/>
  <c r="K77" i="23"/>
  <c r="G76" i="23"/>
  <c r="Z40" i="23"/>
  <c r="AA65" i="23"/>
  <c r="AB24" i="16" s="1"/>
  <c r="N99" i="23"/>
  <c r="R99" i="23"/>
  <c r="AB77" i="23"/>
  <c r="G41" i="23"/>
  <c r="G67" i="23"/>
  <c r="G69" i="23" s="1"/>
  <c r="H25" i="16" s="1"/>
  <c r="AA90" i="23"/>
  <c r="W92" i="23"/>
  <c r="S92" i="23"/>
  <c r="G91" i="23"/>
  <c r="Y91" i="23"/>
  <c r="Q92" i="23"/>
  <c r="E89" i="23"/>
  <c r="X77" i="23"/>
  <c r="K76" i="23"/>
  <c r="F91" i="23"/>
  <c r="V41" i="23"/>
  <c r="X89" i="23"/>
  <c r="R89" i="23"/>
  <c r="AB91" i="23"/>
  <c r="F66" i="23"/>
  <c r="G24" i="25" s="1"/>
  <c r="M99" i="23"/>
  <c r="Q99" i="23"/>
  <c r="U99" i="23"/>
  <c r="Y99" i="23"/>
  <c r="K66" i="23"/>
  <c r="L24" i="25" s="1"/>
  <c r="AB89" i="23"/>
  <c r="X90" i="23"/>
  <c r="Z91" i="23"/>
  <c r="Z89" i="23"/>
  <c r="Z92" i="23"/>
  <c r="V91" i="23"/>
  <c r="V92" i="23"/>
  <c r="V89" i="23"/>
  <c r="R92" i="23"/>
  <c r="R91" i="23"/>
  <c r="N89" i="23"/>
  <c r="N90" i="23"/>
  <c r="J91" i="23"/>
  <c r="J92" i="23"/>
  <c r="J89" i="23"/>
  <c r="F90" i="23"/>
  <c r="F92" i="23"/>
  <c r="P91" i="23"/>
  <c r="P90" i="23"/>
  <c r="L92" i="23"/>
  <c r="L90" i="23"/>
  <c r="H89" i="23"/>
  <c r="H91" i="23"/>
  <c r="AC76" i="23"/>
  <c r="Y76" i="23"/>
  <c r="U76" i="23"/>
  <c r="M77" i="23"/>
  <c r="M76" i="23"/>
  <c r="I77" i="23"/>
  <c r="I76" i="23"/>
  <c r="E77" i="23"/>
  <c r="W77" i="23"/>
  <c r="W76" i="23"/>
  <c r="O76" i="23"/>
  <c r="F67" i="23"/>
  <c r="F69" i="23" s="1"/>
  <c r="G25" i="16" s="1"/>
  <c r="J68" i="23"/>
  <c r="J70" i="23" s="1"/>
  <c r="K25" i="25" s="1"/>
  <c r="M68" i="23"/>
  <c r="M70" i="23" s="1"/>
  <c r="N25" i="25" s="1"/>
  <c r="M65" i="23"/>
  <c r="N24" i="16" s="1"/>
  <c r="M66" i="23"/>
  <c r="N24" i="25" s="1"/>
  <c r="Q68" i="23"/>
  <c r="Q70" i="23" s="1"/>
  <c r="R25" i="25" s="1"/>
  <c r="Q65" i="23"/>
  <c r="R24" i="16" s="1"/>
  <c r="N66" i="23"/>
  <c r="O24" i="25" s="1"/>
  <c r="Z68" i="23"/>
  <c r="Z70" i="23" s="1"/>
  <c r="AA25" i="25" s="1"/>
  <c r="Z65" i="23"/>
  <c r="AA24" i="16" s="1"/>
  <c r="AC99" i="23"/>
  <c r="U28" i="16"/>
  <c r="R65" i="23"/>
  <c r="S24" i="16" s="1"/>
  <c r="N65" i="23"/>
  <c r="O24" i="16" s="1"/>
  <c r="Z67" i="23"/>
  <c r="Z69" i="23" s="1"/>
  <c r="AA25" i="16" s="1"/>
  <c r="V67" i="23"/>
  <c r="V69" i="23" s="1"/>
  <c r="W25" i="16" s="1"/>
  <c r="R67" i="23"/>
  <c r="R69" i="23" s="1"/>
  <c r="S25" i="16" s="1"/>
  <c r="AA68" i="23"/>
  <c r="AA70" i="23" s="1"/>
  <c r="AB25" i="25" s="1"/>
  <c r="S89" i="23"/>
  <c r="S91" i="23"/>
  <c r="Z77" i="23"/>
  <c r="R77" i="23"/>
  <c r="R76" i="23"/>
  <c r="N76" i="23"/>
  <c r="N77" i="23"/>
  <c r="J76" i="23"/>
  <c r="F76" i="23"/>
  <c r="F77" i="23"/>
  <c r="G65" i="23"/>
  <c r="H24" i="16" s="1"/>
  <c r="G66" i="23"/>
  <c r="H24" i="25" s="1"/>
  <c r="W65" i="23"/>
  <c r="X24" i="16" s="1"/>
  <c r="W68" i="23"/>
  <c r="W70" i="23" s="1"/>
  <c r="X25" i="25" s="1"/>
  <c r="AB92" i="23"/>
  <c r="P89" i="23"/>
  <c r="H92" i="23"/>
  <c r="N91" i="23"/>
  <c r="O77" i="23"/>
  <c r="T67" i="23"/>
  <c r="T69" i="23" s="1"/>
  <c r="U25" i="16" s="1"/>
  <c r="K99" i="23"/>
  <c r="O99" i="23"/>
  <c r="S99" i="23"/>
  <c r="W99" i="23"/>
  <c r="AA99" i="23"/>
  <c r="U89" i="23"/>
  <c r="M90" i="23"/>
  <c r="I89" i="23"/>
  <c r="E92" i="23"/>
  <c r="H99" i="23"/>
  <c r="L99" i="23"/>
  <c r="P99" i="23"/>
  <c r="T99" i="23"/>
  <c r="X99" i="23"/>
  <c r="AB99" i="23"/>
  <c r="Y39" i="23"/>
  <c r="Z14" i="30" s="1"/>
  <c r="H28" i="25"/>
  <c r="G28" i="25"/>
  <c r="F28" i="16"/>
  <c r="AA89" i="23"/>
  <c r="G90" i="23"/>
  <c r="E91" i="23"/>
  <c r="AC77" i="23"/>
  <c r="Z90" i="23"/>
  <c r="X92" i="23"/>
  <c r="T92" i="23"/>
  <c r="O89" i="23"/>
  <c r="AB76" i="23"/>
  <c r="T77" i="23"/>
  <c r="H66" i="23"/>
  <c r="I24" i="25" s="1"/>
  <c r="X66" i="23"/>
  <c r="Y24" i="25" s="1"/>
  <c r="Z66" i="23"/>
  <c r="AA24" i="25" s="1"/>
  <c r="E90" i="23"/>
  <c r="S90" i="23"/>
  <c r="W89" i="23"/>
  <c r="U77" i="23"/>
  <c r="AA92" i="23"/>
  <c r="L76" i="23"/>
  <c r="G77" i="23"/>
  <c r="U39" i="23"/>
  <c r="V14" i="30" s="1"/>
  <c r="K40" i="23"/>
  <c r="J67" i="23"/>
  <c r="T40" i="23"/>
  <c r="G14" i="30" l="1"/>
  <c r="G17" i="25"/>
  <c r="F14" i="30"/>
  <c r="F17" i="25"/>
  <c r="U18" i="16"/>
  <c r="U15" i="30"/>
  <c r="W18" i="25"/>
  <c r="F15" i="16"/>
  <c r="F8" i="30"/>
  <c r="R15" i="16"/>
  <c r="R8" i="30"/>
  <c r="H18" i="25"/>
  <c r="T18" i="16"/>
  <c r="T15" i="30"/>
  <c r="N7" i="30"/>
  <c r="N14" i="25"/>
  <c r="Y15" i="16"/>
  <c r="Y8" i="30"/>
  <c r="AB18" i="25"/>
  <c r="K7" i="30"/>
  <c r="K14" i="25"/>
  <c r="AA15" i="16"/>
  <c r="AA8" i="30"/>
  <c r="P18" i="16"/>
  <c r="P15" i="30"/>
  <c r="Q18" i="16"/>
  <c r="Q15" i="30"/>
  <c r="T7" i="30"/>
  <c r="T14" i="25"/>
  <c r="J17" i="16"/>
  <c r="J14" i="30"/>
  <c r="R18" i="25"/>
  <c r="AD18" i="16"/>
  <c r="AD15" i="30"/>
  <c r="O127" i="23"/>
  <c r="L18" i="16"/>
  <c r="L15" i="30"/>
  <c r="M7" i="30"/>
  <c r="M14" i="25"/>
  <c r="AB15" i="16"/>
  <c r="AB8" i="30"/>
  <c r="L15" i="16"/>
  <c r="L8" i="30"/>
  <c r="V15" i="16"/>
  <c r="V8" i="30"/>
  <c r="AA18" i="16"/>
  <c r="AA15" i="30"/>
  <c r="N17" i="25"/>
  <c r="N14" i="30"/>
  <c r="AD7" i="30"/>
  <c r="AD14" i="25"/>
  <c r="O17" i="16"/>
  <c r="O14" i="30"/>
  <c r="AC7" i="30"/>
  <c r="AC14" i="25"/>
  <c r="X17" i="25"/>
  <c r="X14" i="30"/>
  <c r="W15" i="16"/>
  <c r="W8" i="30"/>
  <c r="K17" i="16"/>
  <c r="K14" i="30"/>
  <c r="I18" i="25"/>
  <c r="Y18" i="16"/>
  <c r="Y15" i="30"/>
  <c r="H15" i="16"/>
  <c r="H8" i="30"/>
  <c r="X7" i="30"/>
  <c r="X14" i="25"/>
  <c r="M18" i="16"/>
  <c r="M15" i="30"/>
  <c r="P131" i="23"/>
  <c r="Q131" i="23"/>
  <c r="N131" i="23"/>
  <c r="N18" i="16"/>
  <c r="N15" i="30"/>
  <c r="Z18" i="25"/>
  <c r="W18" i="16"/>
  <c r="W15" i="30"/>
  <c r="AC19" i="23"/>
  <c r="AC14" i="23"/>
  <c r="AC15" i="23"/>
  <c r="AA19" i="23"/>
  <c r="AA14" i="23"/>
  <c r="AA15" i="23"/>
  <c r="Y19" i="23"/>
  <c r="Y14" i="23"/>
  <c r="Y15" i="23"/>
  <c r="W19" i="23"/>
  <c r="W14" i="23"/>
  <c r="W15" i="23"/>
  <c r="U19" i="23"/>
  <c r="U14" i="23"/>
  <c r="U15" i="23"/>
  <c r="S19" i="23"/>
  <c r="S14" i="23"/>
  <c r="S15" i="23"/>
  <c r="Q19" i="23"/>
  <c r="Q14" i="23"/>
  <c r="Q15" i="23"/>
  <c r="O19" i="23"/>
  <c r="O14" i="23"/>
  <c r="O15" i="23"/>
  <c r="M19" i="23"/>
  <c r="M14" i="23"/>
  <c r="M15" i="23"/>
  <c r="K19" i="23"/>
  <c r="K14" i="23"/>
  <c r="K15" i="23"/>
  <c r="I19" i="23"/>
  <c r="I14" i="23"/>
  <c r="I15" i="23"/>
  <c r="G19" i="23"/>
  <c r="G14" i="23"/>
  <c r="G15" i="23"/>
  <c r="E15" i="23"/>
  <c r="E14" i="23"/>
  <c r="E19" i="23"/>
  <c r="Z14" i="23"/>
  <c r="Z15" i="23"/>
  <c r="Z19" i="23"/>
  <c r="V14" i="23"/>
  <c r="V15" i="23"/>
  <c r="V19" i="23"/>
  <c r="T14" i="23"/>
  <c r="T15" i="23"/>
  <c r="T19" i="23"/>
  <c r="P14" i="23"/>
  <c r="P15" i="23"/>
  <c r="P19" i="23"/>
  <c r="N14" i="23"/>
  <c r="N15" i="23"/>
  <c r="N19" i="23"/>
  <c r="L14" i="23"/>
  <c r="L15" i="23"/>
  <c r="L19" i="23"/>
  <c r="J14" i="23"/>
  <c r="J15" i="23"/>
  <c r="J19" i="23"/>
  <c r="H14" i="23"/>
  <c r="H15" i="23"/>
  <c r="H19" i="23"/>
  <c r="F14" i="23"/>
  <c r="F15" i="23"/>
  <c r="F19" i="23"/>
  <c r="AB14" i="23"/>
  <c r="AB15" i="23"/>
  <c r="AB19" i="23"/>
  <c r="X14" i="23"/>
  <c r="X15" i="23"/>
  <c r="X19" i="23"/>
  <c r="R14" i="23"/>
  <c r="R15" i="23"/>
  <c r="R19" i="23"/>
  <c r="V21" i="23"/>
  <c r="W15" i="25" s="1"/>
  <c r="AB40" i="23"/>
  <c r="N20" i="23"/>
  <c r="AC39" i="23"/>
  <c r="I41" i="23"/>
  <c r="Q39" i="23"/>
  <c r="I140" i="23"/>
  <c r="G140" i="23" s="1"/>
  <c r="V39" i="23"/>
  <c r="H39" i="23"/>
  <c r="W20" i="23"/>
  <c r="Y18" i="23"/>
  <c r="AB100" i="23"/>
  <c r="AC26" i="16" s="1"/>
  <c r="AB101" i="23"/>
  <c r="AC26" i="25" s="1"/>
  <c r="T100" i="23"/>
  <c r="U26" i="16" s="1"/>
  <c r="T101" i="23"/>
  <c r="U26" i="25" s="1"/>
  <c r="L100" i="23"/>
  <c r="M26" i="16" s="1"/>
  <c r="L101" i="23"/>
  <c r="M26" i="25" s="1"/>
  <c r="AA101" i="23"/>
  <c r="AB26" i="25" s="1"/>
  <c r="AA100" i="23"/>
  <c r="AB26" i="16" s="1"/>
  <c r="S101" i="23"/>
  <c r="T26" i="25" s="1"/>
  <c r="S100" i="23"/>
  <c r="T26" i="16" s="1"/>
  <c r="K101" i="23"/>
  <c r="L26" i="25" s="1"/>
  <c r="K100" i="23"/>
  <c r="L26" i="16" s="1"/>
  <c r="AC101" i="23"/>
  <c r="AD26" i="25" s="1"/>
  <c r="AC100" i="23"/>
  <c r="AD26" i="16" s="1"/>
  <c r="U101" i="23"/>
  <c r="V26" i="25" s="1"/>
  <c r="U100" i="23"/>
  <c r="V26" i="16" s="1"/>
  <c r="M101" i="23"/>
  <c r="N26" i="25" s="1"/>
  <c r="M100" i="23"/>
  <c r="N26" i="16" s="1"/>
  <c r="R100" i="23"/>
  <c r="S26" i="16" s="1"/>
  <c r="R101" i="23"/>
  <c r="S26" i="25" s="1"/>
  <c r="J100" i="23"/>
  <c r="K26" i="16" s="1"/>
  <c r="J101" i="23"/>
  <c r="K26" i="25" s="1"/>
  <c r="E101" i="23"/>
  <c r="F26" i="25" s="1"/>
  <c r="E100" i="23"/>
  <c r="F26" i="16" s="1"/>
  <c r="F100" i="23"/>
  <c r="G26" i="16" s="1"/>
  <c r="F101" i="23"/>
  <c r="G26" i="25" s="1"/>
  <c r="X100" i="23"/>
  <c r="Y26" i="16" s="1"/>
  <c r="X101" i="23"/>
  <c r="Y26" i="25" s="1"/>
  <c r="P100" i="23"/>
  <c r="Q26" i="16" s="1"/>
  <c r="P101" i="23"/>
  <c r="Q26" i="25" s="1"/>
  <c r="H100" i="23"/>
  <c r="I26" i="16" s="1"/>
  <c r="H101" i="23"/>
  <c r="I26" i="25" s="1"/>
  <c r="W101" i="23"/>
  <c r="X26" i="25" s="1"/>
  <c r="W100" i="23"/>
  <c r="X26" i="16" s="1"/>
  <c r="O101" i="23"/>
  <c r="P26" i="25" s="1"/>
  <c r="O100" i="23"/>
  <c r="P26" i="16" s="1"/>
  <c r="Y101" i="23"/>
  <c r="Z26" i="25" s="1"/>
  <c r="Y100" i="23"/>
  <c r="Z26" i="16" s="1"/>
  <c r="Q101" i="23"/>
  <c r="R26" i="25" s="1"/>
  <c r="Q100" i="23"/>
  <c r="R26" i="16" s="1"/>
  <c r="N100" i="23"/>
  <c r="O26" i="16" s="1"/>
  <c r="N101" i="23"/>
  <c r="O26" i="25" s="1"/>
  <c r="V100" i="23"/>
  <c r="W26" i="16" s="1"/>
  <c r="V101" i="23"/>
  <c r="W26" i="25" s="1"/>
  <c r="G101" i="23"/>
  <c r="H26" i="25" s="1"/>
  <c r="G100" i="23"/>
  <c r="H26" i="16" s="1"/>
  <c r="Z100" i="23"/>
  <c r="AA26" i="16" s="1"/>
  <c r="Z101" i="23"/>
  <c r="AA26" i="25" s="1"/>
  <c r="I101" i="23"/>
  <c r="J26" i="25" s="1"/>
  <c r="I100" i="23"/>
  <c r="J26" i="16" s="1"/>
  <c r="E18" i="23"/>
  <c r="F14" i="25" s="1"/>
  <c r="F18" i="23"/>
  <c r="G14" i="25" s="1"/>
  <c r="H18" i="23"/>
  <c r="N18" i="23"/>
  <c r="P18" i="23"/>
  <c r="R18" i="23"/>
  <c r="T18" i="23"/>
  <c r="V18" i="23"/>
  <c r="X18" i="23"/>
  <c r="Z18" i="23"/>
  <c r="G18" i="23"/>
  <c r="I18" i="23"/>
  <c r="K18" i="23"/>
  <c r="O18" i="23"/>
  <c r="Q18" i="23"/>
  <c r="U18" i="23"/>
  <c r="V14" i="16" s="1"/>
  <c r="AA18" i="23"/>
  <c r="T14" i="16"/>
  <c r="H14" i="16"/>
  <c r="O17" i="25"/>
  <c r="Q40" i="23"/>
  <c r="AC41" i="23"/>
  <c r="I40" i="23"/>
  <c r="AB41" i="23"/>
  <c r="G79" i="23"/>
  <c r="H36" i="16" s="1"/>
  <c r="G80" i="23"/>
  <c r="H36" i="25" s="1"/>
  <c r="K79" i="23"/>
  <c r="L36" i="16" s="1"/>
  <c r="K80" i="23"/>
  <c r="L36" i="25" s="1"/>
  <c r="O79" i="23"/>
  <c r="P36" i="16" s="1"/>
  <c r="O80" i="23"/>
  <c r="P36" i="25" s="1"/>
  <c r="S79" i="23"/>
  <c r="T36" i="16" s="1"/>
  <c r="S80" i="23"/>
  <c r="T36" i="25" s="1"/>
  <c r="W79" i="23"/>
  <c r="X36" i="16" s="1"/>
  <c r="W80" i="23"/>
  <c r="X36" i="25" s="1"/>
  <c r="AA79" i="23"/>
  <c r="AB36" i="16" s="1"/>
  <c r="AA80" i="23"/>
  <c r="AB36" i="25" s="1"/>
  <c r="F79" i="23"/>
  <c r="G36" i="16" s="1"/>
  <c r="F80" i="23"/>
  <c r="G36" i="25" s="1"/>
  <c r="J79" i="23"/>
  <c r="K36" i="16" s="1"/>
  <c r="J80" i="23"/>
  <c r="K36" i="25" s="1"/>
  <c r="N79" i="23"/>
  <c r="O36" i="16" s="1"/>
  <c r="N80" i="23"/>
  <c r="O36" i="25" s="1"/>
  <c r="R79" i="23"/>
  <c r="S36" i="16" s="1"/>
  <c r="R80" i="23"/>
  <c r="S36" i="25" s="1"/>
  <c r="V79" i="23"/>
  <c r="W36" i="16" s="1"/>
  <c r="V80" i="23"/>
  <c r="W36" i="25" s="1"/>
  <c r="Z79" i="23"/>
  <c r="AA36" i="16" s="1"/>
  <c r="Z80" i="23"/>
  <c r="AA36" i="25" s="1"/>
  <c r="E80" i="23"/>
  <c r="F36" i="25" s="1"/>
  <c r="E79" i="23"/>
  <c r="F36" i="16" s="1"/>
  <c r="I79" i="23"/>
  <c r="J36" i="16" s="1"/>
  <c r="I80" i="23"/>
  <c r="J36" i="25" s="1"/>
  <c r="M79" i="23"/>
  <c r="N36" i="16" s="1"/>
  <c r="M80" i="23"/>
  <c r="N36" i="25" s="1"/>
  <c r="Q79" i="23"/>
  <c r="R36" i="16" s="1"/>
  <c r="Q80" i="23"/>
  <c r="R36" i="25" s="1"/>
  <c r="U79" i="23"/>
  <c r="V36" i="16" s="1"/>
  <c r="U80" i="23"/>
  <c r="V36" i="25" s="1"/>
  <c r="Y79" i="23"/>
  <c r="Z36" i="16" s="1"/>
  <c r="Y80" i="23"/>
  <c r="Z36" i="25" s="1"/>
  <c r="AC79" i="23"/>
  <c r="AD36" i="16" s="1"/>
  <c r="AC80" i="23"/>
  <c r="AD36" i="25" s="1"/>
  <c r="H79" i="23"/>
  <c r="I36" i="16" s="1"/>
  <c r="H80" i="23"/>
  <c r="I36" i="25" s="1"/>
  <c r="L79" i="23"/>
  <c r="M36" i="16" s="1"/>
  <c r="L80" i="23"/>
  <c r="M36" i="25" s="1"/>
  <c r="P79" i="23"/>
  <c r="Q36" i="16" s="1"/>
  <c r="P80" i="23"/>
  <c r="Q36" i="25" s="1"/>
  <c r="T79" i="23"/>
  <c r="U36" i="16" s="1"/>
  <c r="T80" i="23"/>
  <c r="U36" i="25" s="1"/>
  <c r="X79" i="23"/>
  <c r="Y36" i="16" s="1"/>
  <c r="X80" i="23"/>
  <c r="Y36" i="25" s="1"/>
  <c r="AB79" i="23"/>
  <c r="AC36" i="16" s="1"/>
  <c r="AB80" i="23"/>
  <c r="AC36" i="25" s="1"/>
  <c r="E41" i="23"/>
  <c r="F18" i="25" s="1"/>
  <c r="J40" i="23"/>
  <c r="H40" i="23"/>
  <c r="J20" i="23"/>
  <c r="G21" i="23"/>
  <c r="H15" i="25" s="1"/>
  <c r="E40" i="23"/>
  <c r="X14" i="16"/>
  <c r="X41" i="23"/>
  <c r="J21" i="23"/>
  <c r="K15" i="25" s="1"/>
  <c r="Y40" i="23"/>
  <c r="W21" i="23"/>
  <c r="X15" i="25" s="1"/>
  <c r="X39" i="23"/>
  <c r="H20" i="23"/>
  <c r="M41" i="23"/>
  <c r="L144" i="23"/>
  <c r="E27" i="25" s="1"/>
  <c r="G144" i="23"/>
  <c r="E26" i="25" s="1"/>
  <c r="K144" i="23"/>
  <c r="E27" i="16" s="1"/>
  <c r="E21" i="23"/>
  <c r="F15" i="25" s="1"/>
  <c r="I127" i="23"/>
  <c r="L39" i="23"/>
  <c r="J41" i="23"/>
  <c r="I131" i="23"/>
  <c r="L158" i="23"/>
  <c r="K158" i="23"/>
  <c r="G158" i="23"/>
  <c r="E36" i="25" s="1"/>
  <c r="G142" i="23"/>
  <c r="E24" i="25" s="1"/>
  <c r="L142" i="23"/>
  <c r="E25" i="25" s="1"/>
  <c r="K142" i="23"/>
  <c r="E25" i="16" s="1"/>
  <c r="L41" i="23"/>
  <c r="P39" i="23"/>
  <c r="J17" i="25"/>
  <c r="O39" i="23"/>
  <c r="T20" i="23"/>
  <c r="O41" i="23"/>
  <c r="S21" i="23"/>
  <c r="T15" i="25" s="1"/>
  <c r="S20" i="23"/>
  <c r="G162" i="23"/>
  <c r="F41" i="23"/>
  <c r="G18" i="25" s="1"/>
  <c r="P41" i="23"/>
  <c r="N41" i="23"/>
  <c r="N40" i="23"/>
  <c r="F40" i="23"/>
  <c r="Z21" i="23"/>
  <c r="AA15" i="25" s="1"/>
  <c r="W40" i="23"/>
  <c r="G17" i="16"/>
  <c r="F20" i="23"/>
  <c r="AA39" i="23"/>
  <c r="AA40" i="23"/>
  <c r="S39" i="23"/>
  <c r="S41" i="23"/>
  <c r="Y21" i="23"/>
  <c r="Z15" i="25" s="1"/>
  <c r="X21" i="23"/>
  <c r="Y15" i="25" s="1"/>
  <c r="Y20" i="23"/>
  <c r="M21" i="23"/>
  <c r="N15" i="25" s="1"/>
  <c r="R41" i="23"/>
  <c r="AB21" i="23"/>
  <c r="AC15" i="25" s="1"/>
  <c r="AB20" i="23"/>
  <c r="U21" i="23"/>
  <c r="V15" i="25" s="1"/>
  <c r="AD14" i="16"/>
  <c r="AC14" i="16"/>
  <c r="Q21" i="23"/>
  <c r="R15" i="25" s="1"/>
  <c r="K21" i="23"/>
  <c r="L15" i="25" s="1"/>
  <c r="AC21" i="23"/>
  <c r="AD15" i="25" s="1"/>
  <c r="AC20" i="23"/>
  <c r="P20" i="23"/>
  <c r="Z41" i="23"/>
  <c r="Z39" i="23"/>
  <c r="R20" i="23"/>
  <c r="R40" i="23"/>
  <c r="W41" i="23"/>
  <c r="M20" i="23"/>
  <c r="G39" i="23"/>
  <c r="N17" i="16"/>
  <c r="G40" i="23"/>
  <c r="I20" i="23"/>
  <c r="T41" i="23"/>
  <c r="AA21" i="23"/>
  <c r="AB15" i="25" s="1"/>
  <c r="O20" i="23"/>
  <c r="X17" i="16"/>
  <c r="U40" i="23"/>
  <c r="U41" i="23"/>
  <c r="K17" i="25"/>
  <c r="AC17" i="16"/>
  <c r="AC17" i="25"/>
  <c r="Z17" i="16"/>
  <c r="Z17" i="25"/>
  <c r="F17" i="16"/>
  <c r="K39" i="23"/>
  <c r="J69" i="23"/>
  <c r="K25" i="16" s="1"/>
  <c r="K41" i="23"/>
  <c r="L21" i="23"/>
  <c r="M15" i="25" s="1"/>
  <c r="L20" i="23"/>
  <c r="T39" i="23"/>
  <c r="S17" i="25"/>
  <c r="S17" i="16"/>
  <c r="V17" i="25"/>
  <c r="V17" i="16"/>
  <c r="L18" i="25" l="1"/>
  <c r="L17" i="25"/>
  <c r="L14" i="30"/>
  <c r="U17" i="25"/>
  <c r="U14" i="30"/>
  <c r="V18" i="16"/>
  <c r="V15" i="30"/>
  <c r="P15" i="16"/>
  <c r="P8" i="30"/>
  <c r="U18" i="25"/>
  <c r="H18" i="16"/>
  <c r="H15" i="30"/>
  <c r="H17" i="16"/>
  <c r="H14" i="30"/>
  <c r="X18" i="25"/>
  <c r="S15" i="16"/>
  <c r="S8" i="30"/>
  <c r="AA18" i="25"/>
  <c r="AD15" i="16"/>
  <c r="AD8" i="30"/>
  <c r="T18" i="25"/>
  <c r="AB18" i="16"/>
  <c r="AB15" i="30"/>
  <c r="G15" i="16"/>
  <c r="G8" i="30"/>
  <c r="G18" i="16"/>
  <c r="G15" i="30"/>
  <c r="O18" i="25"/>
  <c r="T15" i="16"/>
  <c r="T8" i="30"/>
  <c r="P18" i="25"/>
  <c r="P17" i="25"/>
  <c r="P14" i="30"/>
  <c r="Q17" i="25"/>
  <c r="Q14" i="30"/>
  <c r="M17" i="25"/>
  <c r="M14" i="30"/>
  <c r="N18" i="25"/>
  <c r="Y17" i="25"/>
  <c r="Y14" i="30"/>
  <c r="Z18" i="16"/>
  <c r="Z15" i="30"/>
  <c r="Y18" i="25"/>
  <c r="F18" i="16"/>
  <c r="F15" i="30"/>
  <c r="K15" i="16"/>
  <c r="K8" i="30"/>
  <c r="K18" i="16"/>
  <c r="K15" i="30"/>
  <c r="AC18" i="25"/>
  <c r="AD18" i="25"/>
  <c r="V7" i="30"/>
  <c r="V14" i="25"/>
  <c r="P7" i="30"/>
  <c r="P14" i="25"/>
  <c r="J7" i="30"/>
  <c r="J14" i="25"/>
  <c r="AA7" i="30"/>
  <c r="AA14" i="25"/>
  <c r="W14" i="16"/>
  <c r="W7" i="30"/>
  <c r="W14" i="25"/>
  <c r="S7" i="30"/>
  <c r="S14" i="25"/>
  <c r="O14" i="16"/>
  <c r="O7" i="30"/>
  <c r="O14" i="25"/>
  <c r="G7" i="30"/>
  <c r="Z14" i="16"/>
  <c r="Z7" i="30"/>
  <c r="Z14" i="25"/>
  <c r="I17" i="16"/>
  <c r="I14" i="30"/>
  <c r="J18" i="25"/>
  <c r="O15" i="16"/>
  <c r="O8" i="30"/>
  <c r="Y5" i="30"/>
  <c r="Y6" i="30"/>
  <c r="G5" i="30"/>
  <c r="G6" i="30"/>
  <c r="K5" i="30"/>
  <c r="K6" i="30"/>
  <c r="O5" i="30"/>
  <c r="O6" i="30"/>
  <c r="U5" i="30"/>
  <c r="U6" i="30"/>
  <c r="AA5" i="30"/>
  <c r="AA6" i="30"/>
  <c r="F6" i="30"/>
  <c r="H5" i="30"/>
  <c r="J6" i="30"/>
  <c r="L5" i="30"/>
  <c r="N6" i="30"/>
  <c r="P5" i="30"/>
  <c r="R6" i="30"/>
  <c r="T5" i="30"/>
  <c r="V6" i="30"/>
  <c r="X5" i="30"/>
  <c r="Z6" i="30"/>
  <c r="AB5" i="30"/>
  <c r="AD6" i="30"/>
  <c r="E12" i="30"/>
  <c r="E13" i="30"/>
  <c r="M15" i="16"/>
  <c r="M8" i="30"/>
  <c r="V18" i="25"/>
  <c r="J15" i="16"/>
  <c r="J8" i="30"/>
  <c r="N15" i="16"/>
  <c r="N8" i="30"/>
  <c r="S18" i="16"/>
  <c r="S15" i="30"/>
  <c r="AA17" i="16"/>
  <c r="AA14" i="30"/>
  <c r="Q15" i="16"/>
  <c r="Q8" i="30"/>
  <c r="AC15" i="16"/>
  <c r="AC8" i="30"/>
  <c r="S18" i="25"/>
  <c r="Z15" i="16"/>
  <c r="Z8" i="30"/>
  <c r="T17" i="16"/>
  <c r="T14" i="30"/>
  <c r="AB17" i="25"/>
  <c r="AB14" i="30"/>
  <c r="X18" i="16"/>
  <c r="X15" i="30"/>
  <c r="O18" i="16"/>
  <c r="O15" i="30"/>
  <c r="Q18" i="25"/>
  <c r="U15" i="16"/>
  <c r="U8" i="30"/>
  <c r="M18" i="25"/>
  <c r="K18" i="25"/>
  <c r="I15" i="16"/>
  <c r="I8" i="30"/>
  <c r="I18" i="16"/>
  <c r="I15" i="30"/>
  <c r="J18" i="16"/>
  <c r="J15" i="30"/>
  <c r="R18" i="16"/>
  <c r="R15" i="30"/>
  <c r="AB7" i="30"/>
  <c r="AB14" i="25"/>
  <c r="R7" i="30"/>
  <c r="R14" i="25"/>
  <c r="L14" i="16"/>
  <c r="L7" i="30"/>
  <c r="L14" i="25"/>
  <c r="H7" i="30"/>
  <c r="H14" i="25"/>
  <c r="Y7" i="30"/>
  <c r="Y14" i="25"/>
  <c r="U14" i="16"/>
  <c r="U7" i="30"/>
  <c r="U14" i="25"/>
  <c r="Q7" i="30"/>
  <c r="Q14" i="25"/>
  <c r="I14" i="16"/>
  <c r="I7" i="30"/>
  <c r="I14" i="25"/>
  <c r="F7" i="30"/>
  <c r="X15" i="16"/>
  <c r="X8" i="30"/>
  <c r="W17" i="25"/>
  <c r="W14" i="30"/>
  <c r="R17" i="25"/>
  <c r="R14" i="30"/>
  <c r="AD17" i="25"/>
  <c r="AD14" i="30"/>
  <c r="AC18" i="16"/>
  <c r="AC15" i="30"/>
  <c r="S5" i="30"/>
  <c r="S6" i="30"/>
  <c r="AC5" i="30"/>
  <c r="AC6" i="30"/>
  <c r="I5" i="30"/>
  <c r="I6" i="30"/>
  <c r="M5" i="30"/>
  <c r="M6" i="30"/>
  <c r="Q5" i="30"/>
  <c r="Q6" i="30"/>
  <c r="W5" i="30"/>
  <c r="W6" i="30"/>
  <c r="F5" i="30"/>
  <c r="H6" i="30"/>
  <c r="J5" i="30"/>
  <c r="L6" i="30"/>
  <c r="N5" i="30"/>
  <c r="P6" i="30"/>
  <c r="R5" i="30"/>
  <c r="T6" i="30"/>
  <c r="V5" i="30"/>
  <c r="X6" i="30"/>
  <c r="Z5" i="30"/>
  <c r="AB6" i="30"/>
  <c r="AD5" i="30"/>
  <c r="N127" i="23"/>
  <c r="P127" i="23"/>
  <c r="Q127" i="23"/>
  <c r="W17" i="16"/>
  <c r="R17" i="16"/>
  <c r="Y17" i="16"/>
  <c r="AD17" i="16"/>
  <c r="I17" i="25"/>
  <c r="M17" i="16"/>
  <c r="N14" i="16"/>
  <c r="K14" i="16"/>
  <c r="AB17" i="16"/>
  <c r="P17" i="16"/>
  <c r="E26" i="16"/>
  <c r="L131" i="23"/>
  <c r="E18" i="25" s="1"/>
  <c r="K131" i="23"/>
  <c r="E36" i="16"/>
  <c r="E24" i="16"/>
  <c r="L127" i="23"/>
  <c r="E15" i="25" s="1"/>
  <c r="G127" i="23"/>
  <c r="E14" i="25" s="1"/>
  <c r="K127" i="23"/>
  <c r="G131" i="23"/>
  <c r="Q17" i="16"/>
  <c r="T17" i="25"/>
  <c r="G14" i="16"/>
  <c r="Y14" i="16"/>
  <c r="AA17" i="25"/>
  <c r="R14" i="16"/>
  <c r="AA14" i="16"/>
  <c r="S14" i="16"/>
  <c r="Q14" i="16"/>
  <c r="H17" i="25"/>
  <c r="F14" i="16"/>
  <c r="J14" i="16"/>
  <c r="P14" i="16"/>
  <c r="AB14" i="16"/>
  <c r="L17" i="16"/>
  <c r="U17" i="16"/>
  <c r="M14" i="16"/>
  <c r="E14" i="30" l="1"/>
  <c r="E17" i="25"/>
  <c r="E7" i="30"/>
  <c r="E18" i="16"/>
  <c r="E15" i="30"/>
  <c r="E6" i="30"/>
  <c r="E15" i="16"/>
  <c r="E8" i="30"/>
  <c r="E5" i="30"/>
  <c r="E17" i="16"/>
  <c r="E14" i="16"/>
</calcChain>
</file>

<file path=xl/sharedStrings.xml><?xml version="1.0" encoding="utf-8"?>
<sst xmlns="http://schemas.openxmlformats.org/spreadsheetml/2006/main" count="2051" uniqueCount="718">
  <si>
    <t>Blaenau Gwent</t>
  </si>
  <si>
    <t>Brecon Beacons National Park</t>
  </si>
  <si>
    <t xml:space="preserve">Bridgend </t>
  </si>
  <si>
    <t>Caerphilly</t>
  </si>
  <si>
    <t>Cardiff</t>
  </si>
  <si>
    <t>Carmarthenshire</t>
  </si>
  <si>
    <t>Ceredigion</t>
  </si>
  <si>
    <t>Conwy</t>
  </si>
  <si>
    <t>Denbighshire</t>
  </si>
  <si>
    <t>Flintshire</t>
  </si>
  <si>
    <t>Gwynedd</t>
  </si>
  <si>
    <t>Merthyr Tydfil</t>
  </si>
  <si>
    <t>Monmouthshire</t>
  </si>
  <si>
    <t>Neath Port Talbot</t>
  </si>
  <si>
    <t>Newport</t>
  </si>
  <si>
    <t>Pembrokeshire</t>
  </si>
  <si>
    <t>Pembrokeshire Coast National Park</t>
  </si>
  <si>
    <t>Powys</t>
  </si>
  <si>
    <t>Rhondda Cynon Taf</t>
  </si>
  <si>
    <t>Snowdonia National Park</t>
  </si>
  <si>
    <t>Swansea</t>
  </si>
  <si>
    <t>Torfaen</t>
  </si>
  <si>
    <t>Vale of Glamorgan</t>
  </si>
  <si>
    <t>Wrexham</t>
  </si>
  <si>
    <t xml:space="preserve">Does the local planning authority have an officer on duty to provide advice to members of the public? </t>
  </si>
  <si>
    <t>Efficiency</t>
  </si>
  <si>
    <t>Quality</t>
  </si>
  <si>
    <t>Engagement</t>
  </si>
  <si>
    <t>Enforcement</t>
  </si>
  <si>
    <t>Is there a current Development Plan in place that is within the plan period?</t>
  </si>
  <si>
    <t>Yes</t>
  </si>
  <si>
    <t>No</t>
  </si>
  <si>
    <t>N/A</t>
  </si>
  <si>
    <t>Authority</t>
  </si>
  <si>
    <t>Quarter</t>
  </si>
  <si>
    <t>Year</t>
  </si>
  <si>
    <t>RecdMajDw</t>
  </si>
  <si>
    <t>RecdMajOff</t>
  </si>
  <si>
    <t>RecdMajInd</t>
  </si>
  <si>
    <t>RecdMajRet</t>
  </si>
  <si>
    <t>RecdMajMin</t>
  </si>
  <si>
    <t>RecdMajWas</t>
  </si>
  <si>
    <t>RecdMajOth</t>
  </si>
  <si>
    <t>RecdMajGen</t>
  </si>
  <si>
    <t>RecdMinDw</t>
  </si>
  <si>
    <t>RecdMinOff</t>
  </si>
  <si>
    <t>RecdMinInd</t>
  </si>
  <si>
    <t>RecdMinRet</t>
  </si>
  <si>
    <t>RecdMinOth</t>
  </si>
  <si>
    <t>RecdMinGen</t>
  </si>
  <si>
    <t>RecdMinHou</t>
  </si>
  <si>
    <t>RecdOthVar</t>
  </si>
  <si>
    <t>RecdOthDis</t>
  </si>
  <si>
    <t>RecdOthAdv</t>
  </si>
  <si>
    <t>RecdOthLBC</t>
  </si>
  <si>
    <t>RecdOthOth</t>
  </si>
  <si>
    <t>RecdTot</t>
  </si>
  <si>
    <t>AppdMajDw</t>
  </si>
  <si>
    <t>AppdMajOff</t>
  </si>
  <si>
    <t>AppdMajInd</t>
  </si>
  <si>
    <t>AppdMajRet</t>
  </si>
  <si>
    <t>AppdMajMin</t>
  </si>
  <si>
    <t>AppdMajWas</t>
  </si>
  <si>
    <t>AppdMajOth</t>
  </si>
  <si>
    <t>AppdMajGen</t>
  </si>
  <si>
    <t>AppdMinDw</t>
  </si>
  <si>
    <t>AppdMinOff</t>
  </si>
  <si>
    <t>AppdMinInd</t>
  </si>
  <si>
    <t>AppdMinRet</t>
  </si>
  <si>
    <t>AppdMinOth</t>
  </si>
  <si>
    <t>AppdMinGen</t>
  </si>
  <si>
    <t>AppdMinHou</t>
  </si>
  <si>
    <t>AppdOthVar</t>
  </si>
  <si>
    <t>AppdOthAdv</t>
  </si>
  <si>
    <t>AppdOthLBC</t>
  </si>
  <si>
    <t>AppdOthOth</t>
  </si>
  <si>
    <t>AppdTot</t>
  </si>
  <si>
    <t>RefdMajDw</t>
  </si>
  <si>
    <t>RefdMajOff</t>
  </si>
  <si>
    <t>RefdMajInd</t>
  </si>
  <si>
    <t>RefdMajRet</t>
  </si>
  <si>
    <t>RefdMajMin</t>
  </si>
  <si>
    <t>RefdMajWas</t>
  </si>
  <si>
    <t>RefdMajOth</t>
  </si>
  <si>
    <t>RefdMajGen</t>
  </si>
  <si>
    <t>RefdMinDw</t>
  </si>
  <si>
    <t>RefdMinOff</t>
  </si>
  <si>
    <t>RefdMinInd</t>
  </si>
  <si>
    <t>RefdMinRet</t>
  </si>
  <si>
    <t>RefdMinOth</t>
  </si>
  <si>
    <t>RefdMinGen</t>
  </si>
  <si>
    <t>RefdMinHou</t>
  </si>
  <si>
    <t>RefdOthVar</t>
  </si>
  <si>
    <t>RefdOthAdv</t>
  </si>
  <si>
    <t>RefdOthLBC</t>
  </si>
  <si>
    <t>RefdOthOth</t>
  </si>
  <si>
    <t>RefdTot</t>
  </si>
  <si>
    <t>DtrmMajDw</t>
  </si>
  <si>
    <t>DtrmMajOff</t>
  </si>
  <si>
    <t>DtrmMajInd</t>
  </si>
  <si>
    <t>DtrmMajRet</t>
  </si>
  <si>
    <t>DtrmMajMin</t>
  </si>
  <si>
    <t>DtrmMajWas</t>
  </si>
  <si>
    <t>DtrmMajOth</t>
  </si>
  <si>
    <t>DtrmMajGen</t>
  </si>
  <si>
    <t>DtrmMinDw</t>
  </si>
  <si>
    <t>DtrmMinOff</t>
  </si>
  <si>
    <t>DtrmMinInd</t>
  </si>
  <si>
    <t>DtrmMinRet</t>
  </si>
  <si>
    <t>DtrmMinOth</t>
  </si>
  <si>
    <t>DtrmMinGen</t>
  </si>
  <si>
    <t>DtrmMinHou</t>
  </si>
  <si>
    <t>DtrmOthVar</t>
  </si>
  <si>
    <t>DtrmOthDis</t>
  </si>
  <si>
    <t>DtrmOthAdv</t>
  </si>
  <si>
    <t>DtrmOthLBC</t>
  </si>
  <si>
    <t>DtrmOthOth</t>
  </si>
  <si>
    <t>DtrmTot</t>
  </si>
  <si>
    <t>NonEIAUndr8MajDw</t>
  </si>
  <si>
    <t>NonEIAUndr8MajOff</t>
  </si>
  <si>
    <t>NonEIAUndr8MajInd</t>
  </si>
  <si>
    <t>NonEIAUndr8MajRet</t>
  </si>
  <si>
    <t>NonEIAUndr8MajMin</t>
  </si>
  <si>
    <t>NonEIAUndr8MajWas</t>
  </si>
  <si>
    <t>NonEIAUndr8MajOth</t>
  </si>
  <si>
    <t>NonEIAUndr8MajGen</t>
  </si>
  <si>
    <t>NonEIAUndr8MinDw</t>
  </si>
  <si>
    <t>NonEIAUndr8MinOff</t>
  </si>
  <si>
    <t>NonEIAUndr8MinInd</t>
  </si>
  <si>
    <t>NonEIAUndr8MinRet</t>
  </si>
  <si>
    <t>NonEIAUndr8MinOth</t>
  </si>
  <si>
    <t>NonEIAUndr8MinGen</t>
  </si>
  <si>
    <t>NonEIAUndr8MinHou</t>
  </si>
  <si>
    <t>NonEIAUndr8MOthVar</t>
  </si>
  <si>
    <t>NonEIAUndr8OthDis</t>
  </si>
  <si>
    <t>NonEIAUndr8OthAdv</t>
  </si>
  <si>
    <t>NonEIAUndr8OthLBC</t>
  </si>
  <si>
    <t>NonEIAUndr8OthOth</t>
  </si>
  <si>
    <t>NonEIAUndr8Tot</t>
  </si>
  <si>
    <t>NonEIAOvr8MajDw</t>
  </si>
  <si>
    <t>NonEIAOvr8MajOff</t>
  </si>
  <si>
    <t>NonEIAOvr8MajInd</t>
  </si>
  <si>
    <t>NonEIAOvr8MajRet</t>
  </si>
  <si>
    <t>NonEIAOvr8MajMin</t>
  </si>
  <si>
    <t>NonEIAOvr8MajWas</t>
  </si>
  <si>
    <t>NonEIAOvr8MajOth</t>
  </si>
  <si>
    <t>NonEIAOvr8MajGen</t>
  </si>
  <si>
    <t>NonEIAOvr8MinDw</t>
  </si>
  <si>
    <t>NonEIAOvr8MinOff</t>
  </si>
  <si>
    <t>NonEIAOvr8MinInd</t>
  </si>
  <si>
    <t>NonEIAOvr8MinRet</t>
  </si>
  <si>
    <t>NonEIAOvr8MinOth</t>
  </si>
  <si>
    <t>NonEIAOvr8MinGen</t>
  </si>
  <si>
    <t>NonEIAOvr8MinHou</t>
  </si>
  <si>
    <t>NonEIAOvr8OthVar</t>
  </si>
  <si>
    <t>NonEIAOvr8OthDis</t>
  </si>
  <si>
    <t>NonEIAOvr8OthAdv</t>
  </si>
  <si>
    <t>NonEIAOvr8OthLBC</t>
  </si>
  <si>
    <t>NonEIAOvr8OthOth</t>
  </si>
  <si>
    <t>NonEIAOvr8Tot</t>
  </si>
  <si>
    <t>EIAUndr16MajDw</t>
  </si>
  <si>
    <t>EIAUndr16MajOff</t>
  </si>
  <si>
    <t>EIAUndr16MajInd</t>
  </si>
  <si>
    <t>EIAUndr16MajRet</t>
  </si>
  <si>
    <t>EIAUndr16MajMin</t>
  </si>
  <si>
    <t>EIAUndr16MajWas</t>
  </si>
  <si>
    <t>EIAUndr16MajOth</t>
  </si>
  <si>
    <t>EIAUndr16MajGen</t>
  </si>
  <si>
    <t>EIAUndr16MinDw</t>
  </si>
  <si>
    <t>EIAUndr16MinOff</t>
  </si>
  <si>
    <t>EIAUndr16MinInd</t>
  </si>
  <si>
    <t>EIAUndr16MinRet</t>
  </si>
  <si>
    <t>EIAUndr16MinOth</t>
  </si>
  <si>
    <t>EIAUndr16MinGen</t>
  </si>
  <si>
    <t>EIAUndr16MinHou</t>
  </si>
  <si>
    <t>EIAUndr16MOthVar</t>
  </si>
  <si>
    <t>EIAUndr16OthOth</t>
  </si>
  <si>
    <t>EIAUndr16Tot</t>
  </si>
  <si>
    <t>EIAOvr16MajDw</t>
  </si>
  <si>
    <t>EIAOvr16MajOff</t>
  </si>
  <si>
    <t>EIAOvr16MajInd</t>
  </si>
  <si>
    <t>EIAOvr16MajRet</t>
  </si>
  <si>
    <t>EIAOvr16MajMin</t>
  </si>
  <si>
    <t>EIAOvr16MajWas</t>
  </si>
  <si>
    <t>EIAOvr16MajOth</t>
  </si>
  <si>
    <t>EIAOvr16MajGen</t>
  </si>
  <si>
    <t>EIAOvr16MinDw</t>
  </si>
  <si>
    <t>EIAOvr16MinOff</t>
  </si>
  <si>
    <t>EIAOvr16MinInd</t>
  </si>
  <si>
    <t>EIAOvr16MinRet</t>
  </si>
  <si>
    <t>EIAOvr16MinOth</t>
  </si>
  <si>
    <t>EIAOvr16MinGen</t>
  </si>
  <si>
    <t>EIAOvr16MinHou</t>
  </si>
  <si>
    <t>EIAOvr16MOthVar</t>
  </si>
  <si>
    <t>EIAOvr16OthOth</t>
  </si>
  <si>
    <t>EIAOvr16Tot</t>
  </si>
  <si>
    <t>TotCrdFwd</t>
  </si>
  <si>
    <t>TotRecd</t>
  </si>
  <si>
    <t>TotDet</t>
  </si>
  <si>
    <t>TotWdrn</t>
  </si>
  <si>
    <t>TotTsfrd</t>
  </si>
  <si>
    <t>TotobeCFwd</t>
  </si>
  <si>
    <t>GrntContOffr</t>
  </si>
  <si>
    <t>RefContOffr</t>
  </si>
  <si>
    <t>TotContOffr</t>
  </si>
  <si>
    <t>Blaenau Gwent CBC</t>
  </si>
  <si>
    <t>Brecon Beacons NPA</t>
  </si>
  <si>
    <t>Caerphilly CBC</t>
  </si>
  <si>
    <t>Cardiff CC</t>
  </si>
  <si>
    <t>Carmarthenshire CC</t>
  </si>
  <si>
    <t>Ceredigion CC</t>
  </si>
  <si>
    <t>Conwy CBC</t>
  </si>
  <si>
    <t>Denbighshire CC</t>
  </si>
  <si>
    <t>Flintshire CC</t>
  </si>
  <si>
    <t>Gwynedd CC</t>
  </si>
  <si>
    <t>Isle of Anglesey</t>
  </si>
  <si>
    <t>Merthyr Tydfil CBC</t>
  </si>
  <si>
    <t>Monmouthshire CC</t>
  </si>
  <si>
    <t>Neath Port Talbot CBC</t>
  </si>
  <si>
    <t>Newport CC</t>
  </si>
  <si>
    <t>Pembrokeshire Coast NPA</t>
  </si>
  <si>
    <t>Powys CC</t>
  </si>
  <si>
    <t>Swansea CC</t>
  </si>
  <si>
    <t>Vale of Glamorgan CBC</t>
  </si>
  <si>
    <t>Bridgend</t>
  </si>
  <si>
    <t>Appeals Allowed</t>
  </si>
  <si>
    <t>Appeals Dismissed</t>
  </si>
  <si>
    <t>Total Appeals Decided</t>
  </si>
  <si>
    <t>Carmarthen</t>
  </si>
  <si>
    <t>Flint</t>
  </si>
  <si>
    <t>Monmouth</t>
  </si>
  <si>
    <t>Pembrokeshire CC</t>
  </si>
  <si>
    <t>LPA</t>
  </si>
  <si>
    <t>Bridgend CBC</t>
  </si>
  <si>
    <t>Isle of Anglesey CC</t>
  </si>
  <si>
    <t>Snowdonia NPA</t>
  </si>
  <si>
    <t>Torfaen CBC</t>
  </si>
  <si>
    <t>Wrexham CBC</t>
  </si>
  <si>
    <t>MEASURE</t>
  </si>
  <si>
    <t>Parc Cenedlaethol Bannau Brycheiniog</t>
  </si>
  <si>
    <t>Pen-y-bont ar Ogwr</t>
  </si>
  <si>
    <t>Caerffili</t>
  </si>
  <si>
    <t>Caerdydd</t>
  </si>
  <si>
    <t>Sir Gaerfyrddin</t>
  </si>
  <si>
    <t>Sir Ddinbych</t>
  </si>
  <si>
    <t>Sir y Fflint</t>
  </si>
  <si>
    <t>Ynys Môn</t>
  </si>
  <si>
    <t>Sir Fynwy</t>
  </si>
  <si>
    <t>Castell-nedd Port Talbot</t>
  </si>
  <si>
    <t>Casnewydd</t>
  </si>
  <si>
    <t>Sir Benfro</t>
  </si>
  <si>
    <t>Parc Cenedlaethol Arfordir Sir Benfro</t>
  </si>
  <si>
    <t>Parc Cenedlaethol Eryri</t>
  </si>
  <si>
    <t>Abertawe</t>
  </si>
  <si>
    <t>Bro Morgannwg</t>
  </si>
  <si>
    <t>Wrecsam</t>
  </si>
  <si>
    <t>Ie</t>
  </si>
  <si>
    <t>Na</t>
  </si>
  <si>
    <t>Annual Monitoring Reports  produced following LDP adoption</t>
  </si>
  <si>
    <t>The local planning authority's current housing land supply in years</t>
  </si>
  <si>
    <t>Percentage of enforcement cases investigated (determined whether a breach of planning control has occurred and, if so, resolved whether or not enforcement action is expedient) within 84 days</t>
  </si>
  <si>
    <t>Percentage of enforcement cases where enforcement action is taken or a retrospective application received within 180 days from the start of the case (in those cases where it was expedient to enforce)?</t>
  </si>
  <si>
    <t>Q2</t>
  </si>
  <si>
    <t>Q3</t>
  </si>
  <si>
    <t>Rhondda Cynon Taf CBC</t>
  </si>
  <si>
    <t>Q4</t>
  </si>
  <si>
    <t>Does the local planning authority’s web site have an online register of planning applications, which members of the public can access, track their progress (and view their content)?</t>
  </si>
  <si>
    <t>Average time taken to take enforcement action</t>
  </si>
  <si>
    <t>Average time taken to investigate enforcement cases</t>
  </si>
  <si>
    <t>Does the local planning authority allow members of the public to address the Planning Committee?</t>
  </si>
  <si>
    <t>GOOD</t>
  </si>
  <si>
    <t>IMPROVE</t>
  </si>
  <si>
    <t>FAIR</t>
  </si>
  <si>
    <t>13-17</t>
  </si>
  <si>
    <t>18+</t>
  </si>
  <si>
    <t>&lt;12</t>
  </si>
  <si>
    <t>&lt;60</t>
  </si>
  <si>
    <t>55.1-65.9</t>
  </si>
  <si>
    <t>Average time taken to determine "major" applications in days</t>
  </si>
  <si>
    <t>60.1-79.9</t>
  </si>
  <si>
    <t>Plan making</t>
  </si>
  <si>
    <t>Partial</t>
  </si>
  <si>
    <t>Part- ial</t>
  </si>
  <si>
    <t>Average time taken to determine all applications in days</t>
  </si>
  <si>
    <t>Percentage of appeals dismissed</t>
  </si>
  <si>
    <t>LDP preparation deviation from the dates specified in the original Delivery Agreement, in months</t>
  </si>
  <si>
    <t>Percentage of "major" applications determined within time periods required</t>
  </si>
  <si>
    <t>Percentage of all applications determined within time periods required</t>
  </si>
  <si>
    <t>Q1</t>
  </si>
  <si>
    <t>Percentage of Member made decisions against officer advice</t>
  </si>
  <si>
    <t>Applications for costs at Section 78 appeal upheld in the reporting period</t>
  </si>
  <si>
    <t>Appeals Received</t>
  </si>
  <si>
    <t>Rhannol</t>
  </si>
  <si>
    <t>Rhan-nol</t>
  </si>
  <si>
    <t>DDA</t>
  </si>
  <si>
    <t>TEG</t>
  </si>
  <si>
    <t>GWELLA</t>
  </si>
  <si>
    <t>DANGOSYDD</t>
  </si>
  <si>
    <t>Gwneud Cynlluniau</t>
  </si>
  <si>
    <t>Adroddiadau Monitro Blynyddol wedi'u cynhyrchu yn dilyn mabwysiadu'r CDLl</t>
  </si>
  <si>
    <t>Cyflenwad tir ar gyfer tai'r awdurdod cynllunio lleol ar hyn o bryd mewn blynyddoedd</t>
  </si>
  <si>
    <t>Effeithlonrwydd</t>
  </si>
  <si>
    <t>Canran y ceisiadau "mawr" a gafodd eu pennu o fewn cyfnodau amser gofynnol</t>
  </si>
  <si>
    <t>Amser ar gyfartaledd a gymerir i benderfynu ar geisiadau "mawr" mewn diwrnodau</t>
  </si>
  <si>
    <t>Canran yr holl geisiadau a benderfynwyd o fewn y cyfnodau amser gofynnol</t>
  </si>
  <si>
    <t>Amser ar gyfartaledd a gymerwyd i benderfynu ar yr holl geisiadau mewn diwrnodau</t>
  </si>
  <si>
    <t>Ansawdd</t>
  </si>
  <si>
    <t>Canran yr apeliadau a gafodd eu gwrthod</t>
  </si>
  <si>
    <t>Ceisiadau am gostau mewn apêl  Adran 78 a gafodd eu cadarnhau yn y cyfnod adrodd</t>
  </si>
  <si>
    <t>Ymgysylltu</t>
  </si>
  <si>
    <t>A yw'r awdurdod cynllunio lleol yn caniatáu i aelodau'r cyhoedd annerch y Pwyllgor Cynllunio?</t>
  </si>
  <si>
    <t xml:space="preserve">A oes gan yr awdurdod cynllunio lleol swyddog ar ddyletswydd i roi cyngor i aelodau'r cyhoedd? </t>
  </si>
  <si>
    <t>Gorfodi</t>
  </si>
  <si>
    <t>Canran yr achosion gorfodi a gafodd eu hymchwilio (penderfynwyd a oedd torri rheolau cynllunio wedi digwydd ac, os felly, penderfynwyd a oedd camau gorfodi yn addas) o fewn 84 diwrnod</t>
  </si>
  <si>
    <t>A oes Cynllun Datblygu cyfredol sydd o fewn cyfnod y cynllun?</t>
  </si>
  <si>
    <t>Canran y penderfyniadau a wnaed gan Aelodau yn groes i gyngor swyddogion</t>
  </si>
  <si>
    <t>A oes gan wefan yr awdurdod cynllunio lleol gofrestr ar-lein o geisiadau cynllunio sydd ar gael i aelodau'r cyhoedd olrhain cynnydd y ceisiadau (a gweld eu cynnwys)?</t>
  </si>
  <si>
    <t>RecdNMA</t>
  </si>
  <si>
    <t>AppdNMA</t>
  </si>
  <si>
    <t>RefdNMA</t>
  </si>
  <si>
    <t>DtrmNMA</t>
  </si>
  <si>
    <t>NMAunder28</t>
  </si>
  <si>
    <t>NMAOvr28</t>
  </si>
  <si>
    <t>PPAInMajDw</t>
  </si>
  <si>
    <t>PPAInMajOff</t>
  </si>
  <si>
    <t>PPAInMajInd</t>
  </si>
  <si>
    <t>PPAInMajRet</t>
  </si>
  <si>
    <t>PPAInMajMin</t>
  </si>
  <si>
    <t>PPAInMajWas</t>
  </si>
  <si>
    <t>PPAInMajOth</t>
  </si>
  <si>
    <t>PPAInMajGen</t>
  </si>
  <si>
    <t>PPAInMinDw</t>
  </si>
  <si>
    <t>PPAInMinOff</t>
  </si>
  <si>
    <t>PPAInMinInd</t>
  </si>
  <si>
    <t>PPAInMinRet</t>
  </si>
  <si>
    <t>PPAInMinOth</t>
  </si>
  <si>
    <t>PPAInMinGen</t>
  </si>
  <si>
    <t>PPAInMinHou</t>
  </si>
  <si>
    <t>PPAOutMajDw</t>
  </si>
  <si>
    <t>PPAOutMajOff</t>
  </si>
  <si>
    <t>PPAOutMajInd</t>
  </si>
  <si>
    <t>PPAOutMajRet</t>
  </si>
  <si>
    <t>PPAOutMajMin</t>
  </si>
  <si>
    <t>PPAOutMajWas</t>
  </si>
  <si>
    <t>PPAOutMajOth</t>
  </si>
  <si>
    <t>PPAOutMajGen</t>
  </si>
  <si>
    <t>PPAOutMinDw</t>
  </si>
  <si>
    <t>PPAOutMinOff</t>
  </si>
  <si>
    <t>PPAOutMinInd</t>
  </si>
  <si>
    <t>PPAOutMinRet</t>
  </si>
  <si>
    <t>PPAOutMinOth</t>
  </si>
  <si>
    <t>PPAOutMinGen</t>
  </si>
  <si>
    <t>PPAOutMinHou</t>
  </si>
  <si>
    <t>AvgTimeMaj</t>
  </si>
  <si>
    <t>AvgTimeAll</t>
  </si>
  <si>
    <t>DetCttee</t>
  </si>
  <si>
    <t>DetDel</t>
  </si>
  <si>
    <t>DetTot</t>
  </si>
  <si>
    <t>EnfInvUndr84</t>
  </si>
  <si>
    <t>EnfInvOvr84</t>
  </si>
  <si>
    <t>TotEnfInv</t>
  </si>
  <si>
    <t>EnfRslvUndr180</t>
  </si>
  <si>
    <t>EnfRslvOvr180</t>
  </si>
  <si>
    <t>TotEnfRslv</t>
  </si>
  <si>
    <t>TimeEnfInv</t>
  </si>
  <si>
    <t>TimeInfrslv</t>
  </si>
  <si>
    <t>CN:CU</t>
  </si>
  <si>
    <t>Major - Non EIA within 8 weeks</t>
  </si>
  <si>
    <t>Major - EIA within 16 weeks</t>
  </si>
  <si>
    <t>Major - within PPA</t>
  </si>
  <si>
    <t>Major - total</t>
  </si>
  <si>
    <t>Major - % within time periods required</t>
  </si>
  <si>
    <t>Major "on time" total</t>
  </si>
  <si>
    <t>Major within time periods required</t>
  </si>
  <si>
    <t>All - Non EIA within 8 weeks</t>
  </si>
  <si>
    <t>All - EIA within 16 weeks</t>
  </si>
  <si>
    <t>All - within PPA</t>
  </si>
  <si>
    <t>All "on time" total</t>
  </si>
  <si>
    <t>All - total</t>
  </si>
  <si>
    <t>All - % within time periods required</t>
  </si>
  <si>
    <t>All within time periods required</t>
  </si>
  <si>
    <t>Decisions made by members</t>
  </si>
  <si>
    <t>Decisions made contrary to advice</t>
  </si>
  <si>
    <t>Percentage contrary to advice</t>
  </si>
  <si>
    <t>Major within time periods required - Welsh</t>
  </si>
  <si>
    <t>All within time periods required - Welsh</t>
  </si>
  <si>
    <t>Number contrary to advice</t>
  </si>
  <si>
    <t>Number contrary to advice - Welsh</t>
  </si>
  <si>
    <t>Percent in 84 days</t>
  </si>
  <si>
    <t>Total investigated</t>
  </si>
  <si>
    <t>total investigated in Under 84 days</t>
  </si>
  <si>
    <t>Total investigated in Over 84 days</t>
  </si>
  <si>
    <t>Total resolved</t>
  </si>
  <si>
    <t>total resolved in Under 180 days</t>
  </si>
  <si>
    <t>Total resolved in Over 180 days</t>
  </si>
  <si>
    <t>Percent in 180 days</t>
  </si>
  <si>
    <t>Investigated within 84 days</t>
  </si>
  <si>
    <t>Investigated within 84 days - Welsh</t>
  </si>
  <si>
    <t>Average time taken to determine "major" applications in days - Welsh</t>
  </si>
  <si>
    <t>Average time taken to determine all applications in days - Welsh</t>
  </si>
  <si>
    <t>DH</t>
  </si>
  <si>
    <t>FO</t>
  </si>
  <si>
    <t>FP:GD</t>
  </si>
  <si>
    <t>CM</t>
  </si>
  <si>
    <t>GU</t>
  </si>
  <si>
    <t>HG</t>
  </si>
  <si>
    <t>HB</t>
  </si>
  <si>
    <t>E</t>
  </si>
  <si>
    <t>F</t>
  </si>
  <si>
    <t>G</t>
  </si>
  <si>
    <t>H</t>
  </si>
  <si>
    <t>I</t>
  </si>
  <si>
    <t>J</t>
  </si>
  <si>
    <t>K</t>
  </si>
  <si>
    <t>L</t>
  </si>
  <si>
    <t>M</t>
  </si>
  <si>
    <t>N</t>
  </si>
  <si>
    <t>O</t>
  </si>
  <si>
    <t>P</t>
  </si>
  <si>
    <t>Q</t>
  </si>
  <si>
    <t>R</t>
  </si>
  <si>
    <t>S</t>
  </si>
  <si>
    <t>T</t>
  </si>
  <si>
    <t>U</t>
  </si>
  <si>
    <t>V</t>
  </si>
  <si>
    <t>W</t>
  </si>
  <si>
    <t>X</t>
  </si>
  <si>
    <t>Y</t>
  </si>
  <si>
    <t>Z</t>
  </si>
  <si>
    <t>AA</t>
  </si>
  <si>
    <t>AB</t>
  </si>
  <si>
    <t>AC</t>
  </si>
  <si>
    <t>Percent in 180 days - Welsh</t>
  </si>
  <si>
    <t>Housing land supply in years</t>
  </si>
  <si>
    <t>Source - JHLAS</t>
  </si>
  <si>
    <t xml:space="preserve">https://documents.hf.wales.gov.uk/id:A977805/document/versions/published </t>
  </si>
  <si>
    <t>Percentage contrary to advice - Welsh</t>
  </si>
  <si>
    <t>Denbigh</t>
  </si>
  <si>
    <t>Costs awarded against LPA at appeal</t>
  </si>
  <si>
    <t>&lt;55</t>
  </si>
  <si>
    <t>PLANNING PERFORMANCE FRAMEWORK DASHBOARD</t>
  </si>
  <si>
    <t>Vale of Glam</t>
  </si>
  <si>
    <t>Number of appeals</t>
  </si>
  <si>
    <t>Number of appeals dismissed</t>
  </si>
  <si>
    <t>Number of cases where costs awarded at appeal (manual)</t>
  </si>
  <si>
    <t>WALES AVERAGES</t>
  </si>
  <si>
    <t>WALES AVERAGE</t>
  </si>
  <si>
    <t>TOTAL RETURNS</t>
  </si>
  <si>
    <t>YES</t>
  </si>
  <si>
    <t>NO</t>
  </si>
  <si>
    <t>TOTAL MONTHS</t>
  </si>
  <si>
    <t>TOTAL YEARS</t>
  </si>
  <si>
    <t>Checksum</t>
  </si>
  <si>
    <t>Total - Major applications</t>
  </si>
  <si>
    <t>Total - All applications</t>
  </si>
  <si>
    <t>Total - Enforcement investigated</t>
  </si>
  <si>
    <t>Total - Enforcement Resolved</t>
  </si>
  <si>
    <t>TOTAL DAYS</t>
  </si>
  <si>
    <t>TOTAL DECISIONS</t>
  </si>
  <si>
    <t>TOTAL IN TIME</t>
  </si>
  <si>
    <t>DESC ENG</t>
  </si>
  <si>
    <t>DES WEL</t>
  </si>
  <si>
    <t>TOTAL CONTRARY</t>
  </si>
  <si>
    <t>TOTAL APPEALS</t>
  </si>
  <si>
    <t>TOTAL DISMISSED</t>
  </si>
  <si>
    <t>TOTAL LPAS</t>
  </si>
  <si>
    <t>TOTAL UPHELD</t>
  </si>
  <si>
    <t>PARTIAL</t>
  </si>
  <si>
    <t>WALES AVG ENG</t>
  </si>
  <si>
    <t>WALES AVG WEL</t>
  </si>
  <si>
    <t>TOTAL CASES</t>
  </si>
  <si>
    <t>Source - Plans Branch Biannual Monitoring Return - September 2015</t>
  </si>
  <si>
    <t>a=IF(SUM(DMQSData!GU2:GU5)&gt;0,(SUM(DMQSData!GU2:GU5))/3,"No Data")</t>
  </si>
  <si>
    <t>a=IF(SUM(DMQSData!GU6:GU9)&gt;0,(SUM(DMQSData!GU6:GU9))/3,"No Data")</t>
  </si>
  <si>
    <t>a=IF(SUM(DMQSData!GU10:GU13)&gt;0,(SUM(DMQSData!GU10:GU13))/3,"No Data")</t>
  </si>
  <si>
    <t>a=IF(SUM(DMQSData!GU14:GU17)&gt;0,(SUM(DMQSData!GU14:GU17))/3,"No Data")</t>
  </si>
  <si>
    <t>a=IF(SUM(DMQSData!GU18:GU21)&gt;0,(SUM(DMQSData!GU18:GU21))/3,"No Data")</t>
  </si>
  <si>
    <t>a=IF(SUM(DMQSData!GU22:GU25)&gt;0,(SUM(DMQSData!GU22:GU25))/3,"No Data")</t>
  </si>
  <si>
    <t>a=IF(SUM(DMQSData!GU26:GU29)&gt;0,(SUM(DMQSData!GU26:GU29))/3,"No Data")</t>
  </si>
  <si>
    <t>a=IF(SUM(DMQSData!GU30:GU33)&gt;0,(SUM(DMQSData!GU30:GU33))/3,"No Data")</t>
  </si>
  <si>
    <t>a=IF(SUM(DMQSData!GU34:GU37)&gt;0,(SUM(DMQSData!GU34:GU37))/3,"No Data")</t>
  </si>
  <si>
    <t>a=IF(SUM(DMQSData!GU38:GU41)&gt;0,(SUM(DMQSData!GU38:GU41))/3,"No Data")</t>
  </si>
  <si>
    <t>a=IF(SUM(DMQSData!GU42:GU45)&gt;0,(SUM(DMQSData!GU42:GU45))/3,"No Data")</t>
  </si>
  <si>
    <t>a=IF(SUM(DMQSData!GU46:GU49)&gt;0,(SUM(DMQSData!GU46:GU49))/3,"No Data")</t>
  </si>
  <si>
    <t>a=IF(SUM(DMQSData!GU50:GU53)&gt;0,(SUM(DMQSData!GU50:GU53))/3,"No Data")</t>
  </si>
  <si>
    <t>a=IF(SUM(DMQSData!GU54:GU57)&gt;0,(SUM(DMQSData!GU54:GU57))/3,"No Data")</t>
  </si>
  <si>
    <t>a=IF(SUM(DMQSData!GU58:GU61)&gt;0,(SUM(DMQSData!GU58:GU61))/3,"No Data")</t>
  </si>
  <si>
    <t>a=IF(SUM(DMQSData!GU62:GU65)&gt;0,(SUM(DMQSData!GU62:GU65))/3,"No Data")</t>
  </si>
  <si>
    <t>a=IF(SUM(DMQSData!GU66:GU69)&gt;0,(SUM(DMQSData!GU66:GU69))/3,"No Data")</t>
  </si>
  <si>
    <t>a=IF(SUM(DMQSData!GU70:GU73)&gt;0,(SUM(DMQSData!GU70:GU73))/3,"No Data")</t>
  </si>
  <si>
    <t>a=IF(SUM(DMQSData!GU74:GU77)&gt;0,(SUM(DMQSData!GU74:GU77))/3,"No Data")</t>
  </si>
  <si>
    <t>a=IF(SUM(DMQSData!GU78:GU81)&gt;0,(SUM(DMQSData!GU78:GU81))/3,"No Data")</t>
  </si>
  <si>
    <t>a=IF(SUM(DMQSData!GU82:GU85)&gt;0,(SUM(DMQSData!GU82:GU85))/3,"No Data")</t>
  </si>
  <si>
    <t>a=IF(SUM(DMQSData!GU86:GU89)&gt;0,(SUM(DMQSData!GU86:GU89))/3,"No Data")</t>
  </si>
  <si>
    <t>a=IF(SUM(DMQSData!GU90:GU93)&gt;0,(SUM(DMQSData!GU90:GU93))/3,"No Data")</t>
  </si>
  <si>
    <t>a=IF(SUM(DMQSData!GU94:GU97)&gt;0,(SUM(DMQSData!GU94:GU97))/3,"No Data")</t>
  </si>
  <si>
    <t>a=IF(SUM(DMQSData!GU98:GU101)&gt;0,(SUM(DMQSData!GU98:GU101))/3,"No Data")</t>
  </si>
  <si>
    <t>a=IF(SUM(Times!D2:D5)&gt;0,(SUM(Times!D2:D5))/3,"No Data")</t>
  </si>
  <si>
    <t>a=IF(SUM(Times!D6:D9)&gt;0,(SUM(Times!D6:D9))/3,"No Data")</t>
  </si>
  <si>
    <t>a=IF(SUM(Times!D10:D13)&gt;0,(SUM(Times!D10:D13))/3,"No Data")</t>
  </si>
  <si>
    <t>a=IF(SUM(Times!D14:D17)&gt;0,(SUM(Times!D14:D17))/3,"No Data")</t>
  </si>
  <si>
    <t>a=IF(SUM(Times!D18:D21)&gt;0,(SUM(Times!D18:D21))/3,"No Data")</t>
  </si>
  <si>
    <t>a=IF(SUM(Times!D22:D25)&gt;0,(SUM(Times!D22:D25))/3,"No Data")</t>
  </si>
  <si>
    <t>a=IF(SUM(Times!D26:D29)&gt;0,(SUM(Times!D26:D29))/3,"No Data")</t>
  </si>
  <si>
    <t>a=IF(SUM(Times!D30:D33)&gt;0,(SUM(Times!D30:D33))/3,"No Data")</t>
  </si>
  <si>
    <t>a=IF(SUM(Times!D34:D37)&gt;0,(SUM(Times!D34:D37))/3,"No Data")</t>
  </si>
  <si>
    <t>a=IF(SUM(Times!D38:D41)&gt;0,(SUM(Times!D38:D41))/3,"No Data")</t>
  </si>
  <si>
    <t>a=IF(SUM(Times!D42:D45)&gt;0,(SUM(Times!D42:D45))/3,"No Data")</t>
  </si>
  <si>
    <t>a=IF(SUM(Times!D46:D49)&gt;0,(SUM(Times!D46:D49))/3,"No Data")</t>
  </si>
  <si>
    <t>a=IF(SUM(Times!D50:D53)&gt;0,(SUM(Times!D50:D53))/3,"No Data")</t>
  </si>
  <si>
    <t>a=IF(SUM(Times!D54:D57)&gt;0,(SUM(Times!D54:D57))/3,"No Data")</t>
  </si>
  <si>
    <t>a=IF(SUM(Times!D58:D61)&gt;0,(SUM(Times!D58:D61))/3,"No Data")</t>
  </si>
  <si>
    <t>a=IF(SUM(Times!D62:D65)&gt;0,(SUM(Times!D62:D65))/3,"No Data")</t>
  </si>
  <si>
    <t>a=IF(SUM(Times!D66:D69)&gt;0,(SUM(Times!D66:D69))/3,"No Data")</t>
  </si>
  <si>
    <t>a=IF(SUM(Times!D70:D73)&gt;0,(SUM(Times!D70:D73))/3,"No Data")</t>
  </si>
  <si>
    <t>a=IF(SUM(Times!D74:D77)&gt;0,(SUM(Times!D74:D77))/3,"No Data")</t>
  </si>
  <si>
    <t>a=IF(SUM(Times!D78:D81)&gt;0,(SUM(Times!D78:D81))/3,"No Data")</t>
  </si>
  <si>
    <t>a=IF(SUM(Times!D82:D85)&gt;0,(SUM(Times!D82:D85))/3,"No Data")</t>
  </si>
  <si>
    <t>a=IF(SUM(Times!D86:D89)&gt;0,(SUM(Times!D86:D89))/3,"No Data")</t>
  </si>
  <si>
    <t>a=IF(SUM(Times!D90:D93)&gt;0,(SUM(Times!D90:D93))/3,"No Data")</t>
  </si>
  <si>
    <t>a=IF(SUM(Times!D94:D97)&gt;0,(SUM(Times!D94:D97))/3,"No Data")</t>
  </si>
  <si>
    <t>a=IF(SUM(Times!D98:D101)&gt;0,(SUM(Times!D98:D101))/3,"No Data")</t>
  </si>
  <si>
    <t>)&gt;0,</t>
  </si>
  <si>
    <t>)),"No Data")</t>
  </si>
  <si>
    <t>a=IF(SUM(Times!J</t>
  </si>
  <si>
    <t>:J</t>
  </si>
  <si>
    <t>(sum(Times!J</t>
  </si>
  <si>
    <t>)/sum(Times!K</t>
  </si>
  <si>
    <t>:K</t>
  </si>
  <si>
    <t>Version No</t>
  </si>
  <si>
    <t>Date Updated</t>
  </si>
  <si>
    <t>Version:</t>
  </si>
  <si>
    <t>Date:</t>
  </si>
  <si>
    <t>Fersiwn:</t>
  </si>
  <si>
    <t>Dyddiad:</t>
  </si>
  <si>
    <t>Percent Eng</t>
  </si>
  <si>
    <t>Percent Wel</t>
  </si>
  <si>
    <t>RecdPreapp</t>
  </si>
  <si>
    <t>DtrmPreapp</t>
  </si>
  <si>
    <t>PreappUndr21</t>
  </si>
  <si>
    <t>PreappOvr21</t>
  </si>
  <si>
    <t>PPAInNMA</t>
  </si>
  <si>
    <t>PPAOutNMA</t>
  </si>
  <si>
    <t>PPAInPreapp</t>
  </si>
  <si>
    <t>PPAOutPreapp</t>
  </si>
  <si>
    <t>Refs</t>
  </si>
  <si>
    <t>Pembroke</t>
  </si>
  <si>
    <t>PPAINOthRen</t>
  </si>
  <si>
    <t>PPAINOthDis</t>
  </si>
  <si>
    <t>PPAINOthAdv</t>
  </si>
  <si>
    <t>PPAINOthLBC</t>
  </si>
  <si>
    <t>PPAINOthOth</t>
  </si>
  <si>
    <t>PPAOutOthRen</t>
  </si>
  <si>
    <t>PPAOutOthDis</t>
  </si>
  <si>
    <t>PPAOutOthAdv</t>
  </si>
  <si>
    <t>PPAOutOthLBC</t>
  </si>
  <si>
    <t>PPAOutOthOth</t>
  </si>
  <si>
    <t>PPAInTot</t>
  </si>
  <si>
    <t>PPOutTot</t>
  </si>
  <si>
    <t>OnTimeTot</t>
  </si>
  <si>
    <t>Decisions made under delegated powers</t>
  </si>
  <si>
    <t>Percentage made under delegated powers</t>
  </si>
  <si>
    <t>TOTAL DELEGATED</t>
  </si>
  <si>
    <t>Percentage of decisions made under delegated powers</t>
  </si>
  <si>
    <t>&lt;5</t>
  </si>
  <si>
    <t>5-9</t>
  </si>
  <si>
    <t>&lt;67</t>
  </si>
  <si>
    <t>67-111</t>
  </si>
  <si>
    <t>112+</t>
  </si>
  <si>
    <t>9+</t>
  </si>
  <si>
    <t>2+</t>
  </si>
  <si>
    <t>5+</t>
  </si>
  <si>
    <t>80+</t>
  </si>
  <si>
    <t>66+</t>
  </si>
  <si>
    <t>Oes</t>
  </si>
  <si>
    <t>Nac oes</t>
  </si>
  <si>
    <t>Background</t>
  </si>
  <si>
    <t>Data sources</t>
  </si>
  <si>
    <t>The data for the Performance Framework comes from a variety of sources, in the main collected by Welsh Government on an either quarterly or annual basis.  These sources are:</t>
  </si>
  <si>
    <r>
      <rPr>
        <b/>
        <sz val="12"/>
        <rFont val="Arial"/>
        <family val="2"/>
      </rPr>
      <t>Indicators 1, 2 and 3</t>
    </r>
    <r>
      <rPr>
        <sz val="12"/>
        <rFont val="Arial"/>
        <family val="2"/>
      </rPr>
      <t xml:space="preserve"> - Plans Branch maintains a list of adopted LDPs and tracks the delay in progressing them compared to their original delivery agreements.  Plans Branch will also advise each November whether or not an Annual Monitoring Report has been received from each LPA which is required to submit it.  This information is transposed into the "LDPs" tab on the spreadsheet.</t>
    </r>
  </si>
  <si>
    <r>
      <rPr>
        <b/>
        <sz val="12"/>
        <rFont val="Arial"/>
        <family val="2"/>
      </rPr>
      <t>Indicator 4</t>
    </r>
    <r>
      <rPr>
        <sz val="12"/>
        <rFont val="Arial"/>
        <family val="2"/>
      </rPr>
      <t xml:space="preserve"> - Policy Branch is a copyist to each Local Planning Authority's annual Joint Housing Land Availability Study.  The Branch maintains an up to date record of the latest JHLAS figures on ishare and this is used to populate the "HLS" tab on the spreadsheet.</t>
    </r>
  </si>
  <si>
    <t>Calulating performance from the DM Quarterly Survey</t>
  </si>
  <si>
    <t>The DM Quarterly Survey collects a substantial amount of numerical information about planning applications and related consents.  It categorises them by type and scale, and asks about applications received and decided as well as the timescales for those decisions.  The data is accepted at face value as submitted by each Local Planning Authority and is transposed directly into a master datasheet.  The Performance Framework table uses the last four quarters' (one full year of) data to undertake calculations on performance against the indicators.  This is simply copied and pasted from the DMQS master datasheet into the "DQMSData" tab of the spreadsheet.</t>
  </si>
  <si>
    <t>EH:EO</t>
  </si>
  <si>
    <t>FR:FY</t>
  </si>
  <si>
    <t>BQ:BX</t>
  </si>
  <si>
    <r>
      <rPr>
        <b/>
        <sz val="12"/>
        <rFont val="Arial"/>
        <family val="2"/>
      </rPr>
      <t>Indicator 06</t>
    </r>
    <r>
      <rPr>
        <sz val="12"/>
        <rFont val="Arial"/>
        <family val="2"/>
      </rPr>
      <t xml:space="preserve"> - average time to determine major applications.  Column HL reports the average time taken by each quarter to determine major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</si>
  <si>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 05</t>
    </r>
    <r>
      <rPr>
        <sz val="12"/>
        <rFont val="Arial"/>
        <family val="2"/>
      </rPr>
      <t xml:space="preserve"> - Major applications determined "on time".   Columns CN to CU tell us the number of major non-EIA applications which were determiend within 8 weeks.  Columns EH to EO list the number of major applications which were subject to EIA and were determined within 16 weeks.  Columns FR to FY list the number of major applications which were determined outside of the statutory time period but within a timescale set out in a Planning Performance Agreement or Agreed Extension.  Adding these three sets of figures together gives us the number of applications detemrined "on time".  Columns BQ to BX tell us the total number of major applications determined in the reporting period.  Indicator 05 expresses the sum of the former as a percentage of the latter.</t>
    </r>
  </si>
  <si>
    <r>
      <rPr>
        <b/>
        <sz val="12"/>
        <rFont val="Arial"/>
        <family val="2"/>
      </rPr>
      <t>Indicator 07</t>
    </r>
    <r>
      <rPr>
        <sz val="12"/>
        <rFont val="Arial"/>
        <family val="2"/>
      </rPr>
      <t xml:space="preserve"> - All applications determined "on time".   Column DH tells us the number of all non-EIA applications which were determined within 8 weeks.  Columns EH to EX list the number of all applications which were subject to EIA and were determined within 16 weeks.  Column GL lists the number of all applications which were determined outside of the statutory time period but within a timescale set out in a Planning Performance Agreement or Agreed Extension.  Adding these three sets of figures together gives us the number of applications detemrined "on time".  Column CM tells us the total number of all applications determined in the reporting period.  Indicator 07 expresses the sum of the former as a percentage of the latter.</t>
    </r>
  </si>
  <si>
    <r>
      <rPr>
        <b/>
        <sz val="12"/>
        <rFont val="Arial"/>
        <family val="2"/>
      </rPr>
      <t>Indicator 08</t>
    </r>
    <r>
      <rPr>
        <sz val="12"/>
        <rFont val="Arial"/>
        <family val="2"/>
      </rPr>
      <t xml:space="preserve"> - average time to determine all applications.  Column HN reports the average time taken by each quarter to determine all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</si>
  <si>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Indicators 5-9 and 15-18</t>
    </r>
    <r>
      <rPr>
        <sz val="12"/>
        <rFont val="Arial"/>
        <family val="2"/>
      </rPr>
      <t xml:space="preserve"> - This information is sourced from the Development Management Quarterly Survey.  The most recent four quarters' data is copied from the Master Datasheet, held on iShare, and pasted into the "DMQSData" tab on the spreadsheet.  IT must be sorted by LPA name, then year, then quarter.  there must be four returns per LPA - if an LPA fails to submit a quarterly return in the reporting period it must show as a nil return or it will affect the reported performance of other LPAs.  Further detail on how performance against these indicators is calculated is set out below.  </t>
    </r>
  </si>
  <si>
    <r>
      <rPr>
        <b/>
        <sz val="12"/>
        <rFont val="Arial"/>
        <family val="2"/>
      </rPr>
      <t>Indicators 12-14</t>
    </r>
    <r>
      <rPr>
        <sz val="12"/>
        <rFont val="Arial"/>
        <family val="2"/>
      </rPr>
      <t xml:space="preserve"> - This is manually drawn from the most recently submitted Annual Performance Report of each Local Planning Authority.  This data has so far remained static since the introduction of the indicators.</t>
    </r>
  </si>
  <si>
    <t xml:space="preserve">Calculations on the data are undertaken on the "formulae" tab.  Understanding the formulae and how they are used to calculate performance depends on choosing the correct rows and columns of data to be used for calculations.  The formulae tab contains formulae which group four quarters' worth of data together for calculation purposes - this is visible in the way the formulae are written.  For example, Blaenau Gwent CBC's performance data is held on rows 2, 3, 4 and 5 of the DMQSData tab (if it has been sorted correctly).  Therefore any formulae relating to Blaenau Gwent must take data from row 2 through to row 5.  For a detailed example, the total number of applications determined is held in column CM on the DMQSData tab, so to work out the total number of applications Blaenau Gwent CBC determined for the period covered by this table, we must sum the content of cells CM2 to CM5. </t>
  </si>
  <si>
    <r>
      <rPr>
        <b/>
        <sz val="12"/>
        <rFont val="Arial"/>
        <family val="2"/>
      </rPr>
      <t>Indicator 09</t>
    </r>
    <r>
      <rPr>
        <sz val="12"/>
        <rFont val="Arial"/>
        <family val="2"/>
      </rPr>
      <t xml:space="preserve"> - Percentage of Member made decisions contrary to officer advice.  Column HZ reports the number of decisions made each quarter by the LPA, which were determined bythe Planning Committee, contrary to officer advice.  Column HT separately shows the total number of decisions made by Committee.  This indicator is the former expressed as a percentage of the latter.  The whole numbers of these are reported in the chart for comparison, as the sample size for these figures can be very small.</t>
    </r>
  </si>
  <si>
    <r>
      <rPr>
        <b/>
        <sz val="12"/>
        <rFont val="Arial"/>
        <family val="2"/>
      </rPr>
      <t>Indicator 15</t>
    </r>
    <r>
      <rPr>
        <sz val="12"/>
        <rFont val="Arial"/>
        <family val="2"/>
      </rPr>
      <t xml:space="preserve"> - Percentage of enforcement cases investigated within 84 days.  Column IA reports the number of cases investigated within 84 days and column IC reports the total number of cases.  The former is expressed as a percentage of the latter.</t>
    </r>
  </si>
  <si>
    <r>
      <rPr>
        <b/>
        <sz val="12"/>
        <rFont val="Arial"/>
        <family val="2"/>
      </rPr>
      <t>Indicator 17</t>
    </r>
    <r>
      <rPr>
        <sz val="12"/>
        <rFont val="Arial"/>
        <family val="2"/>
      </rPr>
      <t xml:space="preserve"> - Percentage of enforcement cases resolved within 180 days.  Column ID reports the number of cases resolved within 180 days and column IF reports the total number of cases.  The former is expressed as a percentage of the latter.</t>
    </r>
  </si>
  <si>
    <r>
      <rPr>
        <b/>
        <sz val="12"/>
        <rFont val="Arial"/>
        <family val="2"/>
      </rPr>
      <t>Indicator 16</t>
    </r>
    <r>
      <rPr>
        <sz val="12"/>
        <rFont val="Arial"/>
        <family val="2"/>
      </rPr>
      <t xml:space="preserve"> - average time to investigate enforcement cases.  Column IG reports the average time taken by each quarter to investigate enforcement cases.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</si>
  <si>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 18</t>
    </r>
    <r>
      <rPr>
        <sz val="12"/>
        <rFont val="Arial"/>
        <family val="2"/>
      </rPr>
      <t xml:space="preserve"> - average time to resolve enforcement cases.  Column IH reports the average time taken by each quarter to resolve enforcement cases.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</si>
  <si>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t>DM Quarterly Survey data accuracy</t>
  </si>
  <si>
    <t>The DM Quarterly Survey is a product of automatic and manual calculations undertaken by LPAs.  Where possible, back office ICT system auto-calculations are used to yield the figures in the DMQS.  However control over these and the ability to require a supplier to make changes, is a matter for each respective LPA and depends on their contract management approach.  In order to maintain consistency and avoid incurring public cost, we have attempted to keep data fields as stable as possible, however the data collected can change from time to time.  the DMQS Master survey sheet has a version control log embedded within it, which shows changes over time.   In-built validation checks within the survey form will identify gross errors, such as for example the total number of applications determined by time on table 2 not equalling the total number of applications listed as determined on table 1.  A gross error surface check is also undertaken on receipt of the survey forms.  The data as submitted is otherwise taken at face value.</t>
  </si>
  <si>
    <t>Definiton and interpretation indicators</t>
  </si>
  <si>
    <t>The DM Quarterly survey has its own definitions tab, ensuring consistency and accuracy of interpretation.  A separate indicators and targets definitons document for interpretation of the Performance Framework is hosted on the Performance framework pages of the Welsh Government website, and is subject to review as part of the annual indicator and targets review cycle.</t>
  </si>
  <si>
    <t>Performance Framework - Understanding the data and its sources
(for internal use only)</t>
  </si>
  <si>
    <t xml:space="preserve">The Planning Performance Framework Indicators originate from the Positive Planning Consulation, conducted by the Welsh Government in October 2013.  The indicators were further refined in partnershipo with the Planning Officers Society for Wales and the Welsh Local Government Association, and were adopted in November 2015.  Since then, the Performance Framework table has been published quarterly, showing performance of each Local Planning Authority in Wales against the indicators and any set targets.  welsh Government meets with the Planning Officers Society for Wales and the Welsh Local Govenrment Association each May, to review performance against the indicators and targets over the previous financial year and to consider any changes to indicators or targets.  Where performance banding exists, Excel "conditional formatting" rules have been applied to show colour banding of performance achieved. </t>
  </si>
  <si>
    <r>
      <rPr>
        <b/>
        <sz val="12"/>
        <rFont val="Arial"/>
        <family val="2"/>
      </rPr>
      <t>Indicators 10 and 11</t>
    </r>
    <r>
      <rPr>
        <sz val="12"/>
        <rFont val="Arial"/>
        <family val="2"/>
      </rPr>
      <t xml:space="preserve"> - This information is provided quarterly by the Planning Inspectorate (Wales).  It must be transposed into the "Appeals" tab on the spreadsheet.  For indicator 11, PINS Wales will provide a list of appeals cost cases; this must be manually checked to ensure that costs were awarded against the LPA (the list also shows costs awarded against appellant) before registering a costs case on the spreadhseet.  </t>
    </r>
  </si>
  <si>
    <t>Refusals contrary to advice</t>
  </si>
  <si>
    <t>Approved total</t>
  </si>
  <si>
    <t>Refused total</t>
  </si>
  <si>
    <t>10 of 22</t>
  </si>
  <si>
    <t>1 of 9</t>
  </si>
  <si>
    <t>0 of 2</t>
  </si>
  <si>
    <t>4 of 7</t>
  </si>
  <si>
    <t>8 of 10</t>
  </si>
  <si>
    <t>Listed Building Consents</t>
  </si>
  <si>
    <t>LBC - Non EIA within 8 weeks</t>
  </si>
  <si>
    <t>LBC - within PPA</t>
  </si>
  <si>
    <t>LBC "on time" total</t>
  </si>
  <si>
    <t>LBC - total</t>
  </si>
  <si>
    <t>LBC - % within time periods required</t>
  </si>
  <si>
    <t>LBC within time periods required</t>
  </si>
  <si>
    <t>LBC within time periods required - Welsh</t>
  </si>
  <si>
    <t>Average time taken to take positive enforcement action</t>
  </si>
  <si>
    <t>Amser ar gyfartaledd a gymerwyd i gymryd camau gorfodi cadarnhaol</t>
  </si>
  <si>
    <t>60+</t>
  </si>
  <si>
    <t>50.1-59.9</t>
  </si>
  <si>
    <t>&lt;50</t>
  </si>
  <si>
    <t>Percentage of Listed Building Consent applications determined within time periods required</t>
  </si>
  <si>
    <t>70.1-79.9</t>
  </si>
  <si>
    <t>&lt;70</t>
  </si>
  <si>
    <t>Canran yr  geisiadau Caniatâd Adeilad Rhestredig a benderfynwyd o fewn y cyfnodau amser gofynnol</t>
  </si>
  <si>
    <t>313 of 737</t>
  </si>
  <si>
    <t>3 of 8</t>
  </si>
  <si>
    <t>12 of 29</t>
  </si>
  <si>
    <t>11 of 42</t>
  </si>
  <si>
    <t>13 of 44</t>
  </si>
  <si>
    <t>8 of 51</t>
  </si>
  <si>
    <t>3 of 17</t>
  </si>
  <si>
    <t>9 of 32</t>
  </si>
  <si>
    <t>5 of 28</t>
  </si>
  <si>
    <t>11 of 45</t>
  </si>
  <si>
    <t>21 of 41</t>
  </si>
  <si>
    <t>11 of 15</t>
  </si>
  <si>
    <t>9 of 21</t>
  </si>
  <si>
    <t>7 of 33</t>
  </si>
  <si>
    <t>15 of 36</t>
  </si>
  <si>
    <t>33 of 58</t>
  </si>
  <si>
    <t>15 of 30</t>
  </si>
  <si>
    <t>20 of 41</t>
  </si>
  <si>
    <t>2 of 11</t>
  </si>
  <si>
    <t>26 of 46</t>
  </si>
  <si>
    <t>56 of 59</t>
  </si>
  <si>
    <t>20432 of 25534</t>
  </si>
  <si>
    <t>307 of 351</t>
  </si>
  <si>
    <t>538 of 591</t>
  </si>
  <si>
    <t>659 of 829</t>
  </si>
  <si>
    <t>737 of 1022</t>
  </si>
  <si>
    <t>2349 of 2980</t>
  </si>
  <si>
    <t>1065 of 1516</t>
  </si>
  <si>
    <t>630 of 914</t>
  </si>
  <si>
    <t>718 of 856</t>
  </si>
  <si>
    <t>649 of 903</t>
  </si>
  <si>
    <t>913 of 1189</t>
  </si>
  <si>
    <t>875 of 1040</t>
  </si>
  <si>
    <t>660 of 890</t>
  </si>
  <si>
    <t>363 of 374</t>
  </si>
  <si>
    <t>926 of 1122</t>
  </si>
  <si>
    <t>698 of 824</t>
  </si>
  <si>
    <t>833 of 1098</t>
  </si>
  <si>
    <t>839 of 1012</t>
  </si>
  <si>
    <t>409 of 531</t>
  </si>
  <si>
    <t>847 of 1198</t>
  </si>
  <si>
    <t>1065 of 1262</t>
  </si>
  <si>
    <t>358 of 505</t>
  </si>
  <si>
    <t>1637 of 1845</t>
  </si>
  <si>
    <t>468 of 564</t>
  </si>
  <si>
    <t>1112 of 1255</t>
  </si>
  <si>
    <t>777 of 863</t>
  </si>
  <si>
    <t>2017-18</t>
  </si>
  <si>
    <t>Percentage of "major" applications determined within statutory time periods</t>
  </si>
  <si>
    <t>Percentage of all applications determined within statutory time periods</t>
  </si>
  <si>
    <t>Major - within statutory time periods</t>
  </si>
  <si>
    <t>Major - within statutory time periods en</t>
  </si>
  <si>
    <t>Major - within statutory time periods we</t>
  </si>
  <si>
    <t>Major - % within statutory time periods</t>
  </si>
  <si>
    <t>All - % within statutory time periods</t>
  </si>
  <si>
    <t>TOTAL IN STAT PERIODS</t>
  </si>
  <si>
    <t>% IN STAT PERIODS</t>
  </si>
  <si>
    <t>MAJOR APPLICATIONS</t>
  </si>
  <si>
    <t>ALL APPLICATIONS</t>
  </si>
  <si>
    <t>LBC APPLICATIONS</t>
  </si>
  <si>
    <t>Percentage of LBC applications determined within statutory time periods</t>
  </si>
  <si>
    <t>COMPARISON OF PERFORMANCE AGAINST STATUTORY TIME PERIODS AND "ON TIME" INDICATORS</t>
  </si>
  <si>
    <t>3173818 &amp; 3179803, 3174390</t>
  </si>
  <si>
    <t>PLANNING PERFORMANCE FRAMEWORK TABLE - JULY 2017 TO JUNE 2018</t>
  </si>
  <si>
    <t>SIART Y FFRAMWAITH PERFFORMIAD CYNLLUNIO -  GORFENNAF 2017 I MEHEFIN 2018</t>
  </si>
  <si>
    <t>Time taken to commence formal review of an LDP following the triggering of Regulation 41, in months</t>
  </si>
  <si>
    <t>LDP review deviation from the dates specified in the original Delivery Agreement, in months</t>
  </si>
  <si>
    <t>LDP review deviation from the dates specified in the review Delivery Agreement, in months</t>
  </si>
  <si>
    <r>
      <t xml:space="preserve">LDP </t>
    </r>
    <r>
      <rPr>
        <b/>
        <u/>
        <sz val="12"/>
        <rFont val="Arial"/>
        <family val="2"/>
      </rPr>
      <t>preparation</t>
    </r>
    <r>
      <rPr>
        <b/>
        <sz val="12"/>
        <rFont val="Arial"/>
        <family val="2"/>
      </rPr>
      <t xml:space="preserve"> deviation from the dates specified in the original Delivery Agreement, in months</t>
    </r>
  </si>
  <si>
    <t>Y gwyriad, wrth baratoi CDLl, oddi wrth y dyddiadau a nodwyd yn y Cytundeb Cyflenwi gwreiddiol, mewn misoedd</t>
  </si>
  <si>
    <t>WALES AVERAGE/
TOTAL</t>
  </si>
  <si>
    <t>CYFARTALEDD/ CYFANSWM CYMRU</t>
  </si>
  <si>
    <t>&lt;100</t>
  </si>
  <si>
    <t>101-200</t>
  </si>
  <si>
    <t>200+</t>
  </si>
  <si>
    <t>&lt;3</t>
  </si>
  <si>
    <t>4+</t>
  </si>
  <si>
    <t>Statutory 4 year review date</t>
  </si>
  <si>
    <t>Date review commenced</t>
  </si>
  <si>
    <t>Difference in months</t>
  </si>
  <si>
    <t>Should have reviewed?</t>
  </si>
  <si>
    <t>Today</t>
  </si>
  <si>
    <t>3194444, 3197186</t>
  </si>
  <si>
    <t>3168960, 3192177</t>
  </si>
  <si>
    <t xml:space="preserve">Mewn misoedd, yr amser a gymerwyd i ddechrau adolygiad ffurfiol o CDLl yn dilyn sbarduno Rheoliad 41 </t>
  </si>
  <si>
    <t>Mewn misoedd, gwyriad o'r dyddiadau a bennir yn y Cytundeb Cyflawni gwreiddiol i adolygu'r CDLl</t>
  </si>
  <si>
    <r>
      <t xml:space="preserve">LDP </t>
    </r>
    <r>
      <rPr>
        <b/>
        <u/>
        <sz val="12"/>
        <rFont val="Arial"/>
        <family val="2"/>
      </rPr>
      <t>review</t>
    </r>
    <r>
      <rPr>
        <b/>
        <sz val="12"/>
        <rFont val="Arial"/>
        <family val="2"/>
      </rPr>
      <t xml:space="preserve"> deviation from the dates specified in the original Delivery Agreement, in months</t>
    </r>
  </si>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</sst>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5" x14ac:knownFonts="1">
    <font>
      <sz val="12"/>
      <name val="Arial"/>
    </font>
    <font>
      <b/>
      <sz val="12"/>
      <name val="Arial"/>
      <family val="2"/>
    </font>
    <font>
      <sz val="10"/>
      <name val="Arial"/>
      <family val="2"/>
    </font>
    <font>
      <sz val="12"/>
      <name val="Arial"/>
      <family val="2"/>
    </font>
    <font>
      <sz val="12"/>
      <name val="Arial"/>
      <family val="2"/>
    </font>
    <font>
      <sz val="10"/>
      <name val="Arial"/>
      <family val="2"/>
    </font>
    <font>
      <sz val="10"/>
      <color indexed="8"/>
      <name val="Arial"/>
      <family val="2"/>
    </font>
    <font>
      <b/>
      <sz val="10"/>
      <name val="Arial"/>
      <family val="2"/>
    </font>
    <font>
      <sz val="11"/>
      <color indexed="8"/>
      <name val="Calibri"/>
      <family val="2"/>
    </font>
    <font>
      <b/>
      <sz val="28"/>
      <name val="Arial"/>
      <family val="2"/>
    </font>
    <font>
      <sz val="10"/>
      <color indexed="8"/>
      <name val="MS Sans Serif"/>
      <family val="2"/>
    </font>
    <font>
      <b/>
      <sz val="11"/>
      <color indexed="8"/>
      <name val="Calibri"/>
      <family val="2"/>
    </font>
    <font>
      <u/>
      <sz val="10"/>
      <color indexed="12"/>
      <name val="Arial"/>
      <family val="2"/>
    </font>
    <font>
      <sz val="11"/>
      <color rgb="FF9C0006"/>
      <name val="Verdana"/>
      <family val="2"/>
    </font>
    <font>
      <b/>
      <sz val="12"/>
      <color theme="0"/>
      <name val="Arial"/>
      <family val="2"/>
    </font>
    <font>
      <u/>
      <sz val="12"/>
      <color theme="10"/>
      <name val="Arial"/>
      <family val="2"/>
    </font>
    <font>
      <sz val="11"/>
      <color theme="1"/>
      <name val="Verdana"/>
      <family val="2"/>
    </font>
    <font>
      <sz val="11"/>
      <color theme="1"/>
      <name val="Calibri"/>
      <family val="2"/>
    </font>
    <font>
      <sz val="10"/>
      <color theme="0"/>
      <name val="Arial"/>
      <family val="2"/>
    </font>
    <font>
      <sz val="12"/>
      <color rgb="FFFF0000"/>
      <name val="Arial"/>
      <family val="2"/>
    </font>
    <font>
      <sz val="10"/>
      <name val="MS Sans Serif"/>
      <family val="2"/>
    </font>
    <font>
      <sz val="28"/>
      <name val="Arial"/>
      <family val="2"/>
    </font>
    <font>
      <sz val="11"/>
      <name val="Verdan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name val="Arial"/>
      <family val="2"/>
    </font>
    <font>
      <b/>
      <sz val="14"/>
      <name val="Arial"/>
      <family val="2"/>
    </font>
    <font>
      <b/>
      <sz val="2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2"/>
      <color rgb="FF800080"/>
      <name val="Arial"/>
      <family val="2"/>
    </font>
    <font>
      <sz val="11"/>
      <color rgb="FF800080"/>
      <name val="Calibri"/>
      <family val="2"/>
    </font>
    <font>
      <b/>
      <sz val="12"/>
      <color rgb="FFFF0000"/>
      <name val="Arial"/>
      <family val="2"/>
    </font>
    <font>
      <b/>
      <sz val="11"/>
      <color rgb="FF996633"/>
      <name val="Calibri"/>
      <family val="2"/>
    </font>
    <font>
      <b/>
      <sz val="12"/>
      <color rgb="FFFFFFFF"/>
      <name val="Arial"/>
      <family val="2"/>
    </font>
    <font>
      <b/>
      <sz val="11"/>
      <color rgb="FFFFFFFF"/>
      <name val="Calibri"/>
      <family val="2"/>
    </font>
    <font>
      <i/>
      <sz val="12"/>
      <color rgb="FF808080"/>
      <name val="Arial"/>
      <family val="2"/>
    </font>
    <font>
      <i/>
      <sz val="11"/>
      <color rgb="FF808080"/>
      <name val="Calibri"/>
      <family val="2"/>
    </font>
    <font>
      <sz val="12"/>
      <color rgb="FF008000"/>
      <name val="Arial"/>
      <family val="2"/>
    </font>
    <font>
      <sz val="11"/>
      <color rgb="FF008000"/>
      <name val="Calibri"/>
      <family val="2"/>
    </font>
    <font>
      <b/>
      <sz val="15"/>
      <color rgb="FF333399"/>
      <name val="Arial"/>
      <family val="2"/>
    </font>
    <font>
      <b/>
      <sz val="15"/>
      <color rgb="FF333399"/>
      <name val="Calibri"/>
      <family val="2"/>
    </font>
    <font>
      <b/>
      <sz val="13"/>
      <color rgb="FF333399"/>
      <name val="Arial"/>
      <family val="2"/>
    </font>
    <font>
      <b/>
      <sz val="13"/>
      <color rgb="FF333399"/>
      <name val="Calibri"/>
      <family val="2"/>
    </font>
    <font>
      <b/>
      <sz val="11"/>
      <color rgb="FF333399"/>
      <name val="Arial"/>
      <family val="2"/>
    </font>
    <font>
      <b/>
      <sz val="11"/>
      <color rgb="FF333399"/>
      <name val="Calibri"/>
      <family val="2"/>
    </font>
    <font>
      <sz val="12"/>
      <color rgb="FF333399"/>
      <name val="Arial"/>
      <family val="2"/>
    </font>
    <font>
      <sz val="11"/>
      <color rgb="FF333399"/>
      <name val="Calibri"/>
      <family val="2"/>
    </font>
    <font>
      <sz val="11"/>
      <color rgb="FF996633"/>
      <name val="Calibri"/>
      <family val="2"/>
    </font>
    <font>
      <sz val="12"/>
      <color rgb="FF808000"/>
      <name val="Arial"/>
      <family val="2"/>
    </font>
    <font>
      <sz val="11"/>
      <color rgb="FF663300"/>
      <name val="Calibri"/>
      <family val="2"/>
    </font>
    <font>
      <b/>
      <sz val="12"/>
      <color rgb="FF424242"/>
      <name val="Arial"/>
      <family val="2"/>
    </font>
    <font>
      <b/>
      <sz val="11"/>
      <color rgb="FF424242"/>
      <name val="Calibri"/>
      <family val="2"/>
    </font>
    <font>
      <b/>
      <sz val="18"/>
      <color rgb="FF333399"/>
      <name val="Cambria"/>
      <family val="1"/>
    </font>
    <font>
      <b/>
      <sz val="12"/>
      <color rgb="FF000000"/>
      <name val="Arial"/>
      <family val="2"/>
    </font>
    <font>
      <b/>
      <sz val="11"/>
      <color rgb="FF000000"/>
      <name val="Calibri"/>
      <family val="2"/>
    </font>
    <font>
      <sz val="11"/>
      <color rgb="FFFF000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1"/>
      <color indexed="12"/>
      <name val="Verdana"/>
      <family val="2"/>
    </font>
    <font>
      <b/>
      <sz val="10"/>
      <color rgb="FFFF0000"/>
      <name val="MS Sans Serif"/>
      <family val="2"/>
    </font>
    <font>
      <b/>
      <sz val="14"/>
      <color theme="0"/>
      <name val="Arial"/>
      <family val="2"/>
    </font>
    <font>
      <b/>
      <u/>
      <sz val="12"/>
      <name val="Arial"/>
      <family val="2"/>
    </font>
  </fonts>
  <fills count="55">
    <fill>
      <patternFill patternType="none"/>
    </fill>
    <fill>
      <patternFill patternType="gray125"/>
    </fill>
    <fill>
      <patternFill patternType="solid">
        <fgColor indexed="22"/>
        <bgColor indexed="0"/>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2"/>
      </patternFill>
    </fill>
    <fill>
      <patternFill patternType="solid">
        <fgColor indexed="29"/>
      </patternFill>
    </fill>
    <fill>
      <patternFill patternType="solid">
        <fgColor indexed="47"/>
      </patternFill>
    </fill>
    <fill>
      <patternFill patternType="solid">
        <fgColor indexed="26"/>
      </patternFill>
    </fill>
    <fill>
      <patternFill patternType="solid">
        <fgColor indexed="43"/>
      </patternFill>
    </fill>
    <fill>
      <patternFill patternType="solid">
        <fgColor indexed="27"/>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rgb="FFA6CAF0"/>
        <bgColor rgb="FFA6CAF0"/>
      </patternFill>
    </fill>
    <fill>
      <patternFill patternType="solid">
        <fgColor rgb="FFC0C0C0"/>
        <bgColor rgb="FFC0C0C0"/>
      </patternFill>
    </fill>
    <fill>
      <patternFill patternType="solid">
        <fgColor rgb="FFFF8080"/>
        <bgColor rgb="FFFF8080"/>
      </patternFill>
    </fill>
    <fill>
      <patternFill patternType="solid">
        <fgColor rgb="FFE3E3E3"/>
        <bgColor rgb="FFE3E3E3"/>
      </patternFill>
    </fill>
    <fill>
      <patternFill patternType="solid">
        <fgColor rgb="FFFFFFC0"/>
        <bgColor rgb="FFFFFFC0"/>
      </patternFill>
    </fill>
    <fill>
      <patternFill patternType="solid">
        <fgColor rgb="FFFFFF99"/>
        <bgColor rgb="FFFFFF99"/>
      </patternFill>
    </fill>
    <fill>
      <patternFill patternType="solid">
        <fgColor rgb="FFA0E0E0"/>
        <bgColor rgb="FFA0E0E0"/>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CCCC"/>
        <bgColor rgb="FF33CCCC"/>
      </patternFill>
    </fill>
    <fill>
      <patternFill patternType="solid">
        <fgColor rgb="FF3333CC"/>
        <bgColor rgb="FF3333CC"/>
      </patternFill>
    </fill>
    <fill>
      <patternFill patternType="solid">
        <fgColor rgb="FFFF0000"/>
        <bgColor rgb="FFFF0000"/>
      </patternFill>
    </fill>
    <fill>
      <patternFill patternType="solid">
        <fgColor rgb="FF336666"/>
        <bgColor rgb="FF336666"/>
      </patternFill>
    </fill>
    <fill>
      <patternFill patternType="solid">
        <fgColor rgb="FF666699"/>
        <bgColor rgb="FF666699"/>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C00000"/>
        <bgColor indexed="64"/>
      </patternFill>
    </fill>
    <fill>
      <patternFill patternType="solid">
        <fgColor theme="6" tint="-0.499984740745262"/>
        <bgColor indexed="64"/>
      </patternFill>
    </fill>
    <fill>
      <patternFill patternType="solid">
        <fgColor rgb="FFFFC000"/>
        <bgColor indexed="64"/>
      </patternFill>
    </fill>
  </fills>
  <borders count="74">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22"/>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33CCCC"/>
      </bottom>
      <diagonal/>
    </border>
    <border>
      <left/>
      <right/>
      <top/>
      <bottom style="thick">
        <color rgb="FFA0E0E0"/>
      </bottom>
      <diagonal/>
    </border>
    <border>
      <left/>
      <right/>
      <top/>
      <bottom style="thick">
        <color rgb="FFC0C0C0"/>
      </bottom>
      <diagonal/>
    </border>
    <border>
      <left/>
      <right/>
      <top/>
      <bottom style="medium">
        <color rgb="FFA0E0E0"/>
      </bottom>
      <diagonal/>
    </border>
    <border>
      <left/>
      <right/>
      <top/>
      <bottom style="medium">
        <color rgb="FFC0C0C0"/>
      </bottom>
      <diagonal/>
    </border>
    <border>
      <left/>
      <right/>
      <top/>
      <bottom style="double">
        <color rgb="FFFF000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right/>
      <top style="thin">
        <color rgb="FF33CCCC"/>
      </top>
      <bottom style="double">
        <color rgb="FF33CCCC"/>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s>
  <cellStyleXfs count="679">
    <xf numFmtId="0" fontId="0" fillId="0" borderId="0"/>
    <xf numFmtId="0" fontId="13"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16" fillId="0" borderId="0"/>
    <xf numFmtId="0" fontId="6" fillId="0" borderId="0"/>
    <xf numFmtId="0" fontId="22" fillId="0" borderId="0"/>
    <xf numFmtId="0" fontId="3" fillId="0" borderId="0"/>
    <xf numFmtId="0" fontId="23" fillId="8"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8" fillId="13" borderId="0" applyNumberFormat="0" applyBorder="0" applyAlignment="0" applyProtection="0"/>
    <xf numFmtId="0" fontId="23" fillId="11"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8"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3" borderId="0" applyNumberFormat="0" applyBorder="0" applyAlignment="0" applyProtection="0"/>
    <xf numFmtId="0" fontId="8" fillId="13"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4" fillId="14" borderId="0" applyNumberFormat="0" applyBorder="0" applyAlignment="0" applyProtection="0"/>
    <xf numFmtId="0" fontId="39" fillId="9" borderId="0" applyNumberFormat="0" applyBorder="0" applyAlignment="0" applyProtection="0"/>
    <xf numFmtId="0" fontId="24" fillId="16" borderId="0" applyNumberFormat="0" applyBorder="0" applyAlignment="0" applyProtection="0"/>
    <xf numFmtId="0" fontId="39" fillId="11" borderId="0" applyNumberFormat="0" applyBorder="0" applyAlignment="0" applyProtection="0"/>
    <xf numFmtId="0" fontId="24" fillId="17" borderId="0" applyNumberFormat="0" applyBorder="0" applyAlignment="0" applyProtection="0"/>
    <xf numFmtId="0" fontId="39" fillId="11" borderId="0" applyNumberFormat="0" applyBorder="0" applyAlignment="0" applyProtection="0"/>
    <xf numFmtId="0" fontId="24" fillId="15" borderId="0" applyNumberFormat="0" applyBorder="0" applyAlignment="0" applyProtection="0"/>
    <xf numFmtId="0" fontId="39" fillId="9" borderId="0" applyNumberFormat="0" applyBorder="0" applyAlignment="0" applyProtection="0"/>
    <xf numFmtId="0" fontId="24" fillId="14" borderId="0" applyNumberFormat="0" applyBorder="0" applyAlignment="0" applyProtection="0"/>
    <xf numFmtId="0" fontId="39" fillId="18" borderId="0" applyNumberFormat="0" applyBorder="0" applyAlignment="0" applyProtection="0"/>
    <xf numFmtId="0" fontId="24" fillId="10" borderId="0" applyNumberFormat="0" applyBorder="0" applyAlignment="0" applyProtection="0"/>
    <xf numFmtId="0" fontId="39" fillId="11" borderId="0" applyNumberFormat="0" applyBorder="0" applyAlignment="0" applyProtection="0"/>
    <xf numFmtId="0" fontId="24" fillId="19" borderId="0" applyNumberFormat="0" applyBorder="0" applyAlignment="0" applyProtection="0"/>
    <xf numFmtId="0" fontId="39" fillId="18" borderId="0" applyNumberFormat="0" applyBorder="0" applyAlignment="0" applyProtection="0"/>
    <xf numFmtId="0" fontId="24" fillId="16" borderId="0" applyNumberFormat="0" applyBorder="0" applyAlignment="0" applyProtection="0"/>
    <xf numFmtId="0" fontId="39" fillId="20" borderId="0" applyNumberFormat="0" applyBorder="0" applyAlignment="0" applyProtection="0"/>
    <xf numFmtId="0" fontId="24" fillId="17"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39" fillId="22" borderId="0" applyNumberFormat="0" applyBorder="0" applyAlignment="0" applyProtection="0"/>
    <xf numFmtId="0" fontId="24" fillId="18" borderId="0" applyNumberFormat="0" applyBorder="0" applyAlignment="0" applyProtection="0"/>
    <xf numFmtId="0" fontId="39" fillId="18" borderId="0" applyNumberFormat="0" applyBorder="0" applyAlignment="0" applyProtection="0"/>
    <xf numFmtId="0" fontId="24" fillId="20" borderId="0" applyNumberFormat="0" applyBorder="0" applyAlignment="0" applyProtection="0"/>
    <xf numFmtId="0" fontId="39" fillId="16" borderId="0" applyNumberFormat="0" applyBorder="0" applyAlignment="0" applyProtection="0"/>
    <xf numFmtId="0" fontId="25" fillId="23" borderId="0" applyNumberFormat="0" applyBorder="0" applyAlignment="0" applyProtection="0"/>
    <xf numFmtId="0" fontId="40" fillId="15" borderId="0" applyNumberFormat="0" applyBorder="0" applyAlignment="0" applyProtection="0"/>
    <xf numFmtId="0" fontId="26" fillId="24" borderId="36" applyNumberFormat="0" applyAlignment="0" applyProtection="0"/>
    <xf numFmtId="0" fontId="41" fillId="24" borderId="36" applyNumberFormat="0" applyAlignment="0" applyProtection="0"/>
    <xf numFmtId="0" fontId="27" fillId="25" borderId="37" applyNumberFormat="0" applyAlignment="0" applyProtection="0"/>
    <xf numFmtId="0" fontId="42" fillId="25" borderId="37" applyNumberFormat="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29" fillId="14" borderId="0" applyNumberFormat="0" applyBorder="0" applyAlignment="0" applyProtection="0"/>
    <xf numFmtId="0" fontId="44" fillId="26" borderId="0" applyNumberFormat="0" applyBorder="0" applyAlignment="0" applyProtection="0"/>
    <xf numFmtId="0" fontId="30" fillId="0" borderId="38" applyNumberFormat="0" applyFill="0" applyAlignment="0" applyProtection="0"/>
    <xf numFmtId="0" fontId="45" fillId="0" borderId="39" applyNumberFormat="0" applyFill="0" applyAlignment="0" applyProtection="0"/>
    <xf numFmtId="0" fontId="31" fillId="0" borderId="40" applyNumberFormat="0" applyFill="0" applyAlignment="0" applyProtection="0"/>
    <xf numFmtId="0" fontId="46" fillId="0" borderId="41" applyNumberFormat="0" applyFill="0" applyAlignment="0" applyProtection="0"/>
    <xf numFmtId="0" fontId="32" fillId="0" borderId="42" applyNumberFormat="0" applyFill="0" applyAlignment="0" applyProtection="0"/>
    <xf numFmtId="0" fontId="47" fillId="0" borderId="43" applyNumberFormat="0" applyFill="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33" fillId="13" borderId="36" applyNumberFormat="0" applyAlignment="0" applyProtection="0"/>
    <xf numFmtId="0" fontId="48" fillId="11" borderId="36" applyNumberFormat="0" applyAlignment="0" applyProtection="0"/>
    <xf numFmtId="0" fontId="34" fillId="0" borderId="44" applyNumberFormat="0" applyFill="0" applyAlignment="0" applyProtection="0"/>
    <xf numFmtId="0" fontId="49" fillId="0" borderId="45" applyNumberFormat="0" applyFill="0" applyAlignment="0" applyProtection="0"/>
    <xf numFmtId="0" fontId="35" fillId="13" borderId="0" applyNumberFormat="0" applyBorder="0" applyAlignment="0" applyProtection="0"/>
    <xf numFmtId="0" fontId="50" fillId="11" borderId="0" applyNumberFormat="0" applyBorder="0" applyAlignment="0" applyProtection="0"/>
    <xf numFmtId="0" fontId="20" fillId="12" borderId="46" applyNumberFormat="0" applyFont="0" applyAlignment="0" applyProtection="0"/>
    <xf numFmtId="0" fontId="2" fillId="13" borderId="47" applyNumberFormat="0" applyFont="0" applyAlignment="0" applyProtection="0"/>
    <xf numFmtId="0" fontId="36" fillId="24" borderId="48" applyNumberFormat="0" applyAlignment="0" applyProtection="0"/>
    <xf numFmtId="0" fontId="51" fillId="24" borderId="48" applyNumberFormat="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49" applyNumberFormat="0" applyFill="0" applyAlignment="0" applyProtection="0"/>
    <xf numFmtId="0" fontId="11" fillId="0" borderId="50" applyNumberFormat="0" applyFill="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2" fillId="0" borderId="0"/>
    <xf numFmtId="0" fontId="22" fillId="0" borderId="0"/>
    <xf numFmtId="0" fontId="22" fillId="0" borderId="0"/>
    <xf numFmtId="0" fontId="22" fillId="0" borderId="0"/>
    <xf numFmtId="0" fontId="3"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6" fillId="0" borderId="0"/>
    <xf numFmtId="0" fontId="83" fillId="0" borderId="0" applyNumberFormat="0" applyFill="0" applyBorder="0" applyAlignment="0" applyProtection="0"/>
    <xf numFmtId="0" fontId="70" fillId="0" borderId="54" applyNumberFormat="0" applyFill="0" applyAlignment="0" applyProtection="0"/>
    <xf numFmtId="0" fontId="72" fillId="0" borderId="56" applyNumberFormat="0" applyFill="0" applyAlignment="0" applyProtection="0"/>
    <xf numFmtId="0" fontId="74" fillId="0" borderId="58" applyNumberFormat="0" applyFill="0" applyAlignment="0" applyProtection="0"/>
    <xf numFmtId="0" fontId="74" fillId="0" borderId="0" applyNumberFormat="0" applyFill="0" applyBorder="0" applyAlignment="0" applyProtection="0"/>
    <xf numFmtId="0" fontId="68" fillId="33" borderId="0" applyNumberFormat="0" applyBorder="0" applyAlignment="0" applyProtection="0"/>
    <xf numFmtId="0" fontId="60" fillId="42" borderId="0" applyNumberFormat="0" applyBorder="0" applyAlignment="0" applyProtection="0"/>
    <xf numFmtId="0" fontId="79" fillId="32" borderId="0" applyNumberFormat="0" applyBorder="0" applyAlignment="0" applyProtection="0"/>
    <xf numFmtId="0" fontId="76" fillId="32" borderId="52" applyNumberFormat="0" applyAlignment="0" applyProtection="0"/>
    <xf numFmtId="0" fontId="81" fillId="43" borderId="64" applyNumberFormat="0" applyAlignment="0" applyProtection="0"/>
    <xf numFmtId="0" fontId="62" fillId="43" borderId="52" applyNumberFormat="0" applyAlignment="0" applyProtection="0"/>
    <xf numFmtId="0" fontId="19" fillId="0" borderId="60" applyNumberFormat="0" applyFill="0" applyAlignment="0" applyProtection="0"/>
    <xf numFmtId="0" fontId="64" fillId="44" borderId="53" applyNumberFormat="0" applyAlignment="0" applyProtection="0"/>
    <xf numFmtId="0" fontId="19" fillId="0" borderId="0" applyNumberFormat="0" applyFill="0" applyBorder="0" applyAlignment="0" applyProtection="0"/>
    <xf numFmtId="0" fontId="56" fillId="31" borderId="62" applyNumberFormat="0" applyFont="0" applyAlignment="0" applyProtection="0"/>
    <xf numFmtId="0" fontId="66" fillId="0" borderId="0" applyNumberFormat="0" applyFill="0" applyBorder="0" applyAlignment="0" applyProtection="0"/>
    <xf numFmtId="0" fontId="84" fillId="0" borderId="65" applyNumberFormat="0" applyFill="0" applyAlignment="0" applyProtection="0"/>
    <xf numFmtId="0" fontId="58" fillId="38" borderId="0" applyNumberFormat="0" applyBorder="0" applyAlignment="0" applyProtection="0"/>
    <xf numFmtId="0" fontId="56" fillId="27"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8" fillId="36" borderId="0" applyNumberFormat="0" applyBorder="0" applyAlignment="0" applyProtection="0"/>
    <xf numFmtId="0" fontId="58" fillId="41"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8" fillId="34" borderId="0" applyNumberFormat="0" applyBorder="0" applyAlignment="0" applyProtection="0"/>
    <xf numFmtId="0" fontId="58" fillId="37"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8"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9" fillId="28"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8" borderId="0" applyNumberFormat="0" applyBorder="0" applyAlignment="0" applyProtection="0"/>
    <xf numFmtId="0" fontId="59" fillId="37" borderId="0" applyNumberFormat="0" applyBorder="0" applyAlignment="0" applyProtection="0"/>
    <xf numFmtId="0" fontId="59" fillId="30" borderId="0" applyNumberFormat="0" applyBorder="0" applyAlignment="0" applyProtection="0"/>
    <xf numFmtId="0" fontId="59" fillId="37"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7" borderId="0" applyNumberFormat="0" applyBorder="0" applyAlignment="0" applyProtection="0"/>
    <xf numFmtId="0" fontId="59" fillId="35" borderId="0" applyNumberFormat="0" applyBorder="0" applyAlignment="0" applyProtection="0"/>
    <xf numFmtId="0" fontId="61" fillId="34" borderId="0" applyNumberFormat="0" applyBorder="0" applyAlignment="0" applyProtection="0"/>
    <xf numFmtId="0" fontId="63" fillId="43" borderId="52" applyNumberFormat="0" applyAlignment="0" applyProtection="0"/>
    <xf numFmtId="0" fontId="65" fillId="44" borderId="53" applyNumberFormat="0" applyAlignment="0" applyProtection="0"/>
    <xf numFmtId="0" fontId="67" fillId="0" borderId="0" applyNumberFormat="0" applyFill="0" applyBorder="0" applyAlignment="0" applyProtection="0"/>
    <xf numFmtId="0" fontId="69" fillId="45" borderId="0" applyNumberFormat="0" applyBorder="0" applyAlignment="0" applyProtection="0"/>
    <xf numFmtId="0" fontId="71" fillId="0" borderId="55" applyNumberFormat="0" applyFill="0" applyAlignment="0" applyProtection="0"/>
    <xf numFmtId="0" fontId="73" fillId="0" borderId="57" applyNumberFormat="0" applyFill="0" applyAlignment="0" applyProtection="0"/>
    <xf numFmtId="0" fontId="75" fillId="0" borderId="59" applyNumberFormat="0" applyFill="0" applyAlignment="0" applyProtection="0"/>
    <xf numFmtId="0" fontId="75" fillId="0" borderId="0" applyNumberFormat="0" applyFill="0" applyBorder="0" applyAlignment="0" applyProtection="0"/>
    <xf numFmtId="0" fontId="77" fillId="30" borderId="52" applyNumberFormat="0" applyAlignment="0" applyProtection="0"/>
    <xf numFmtId="0" fontId="78" fillId="0" borderId="61" applyNumberFormat="0" applyFill="0" applyAlignment="0" applyProtection="0"/>
    <xf numFmtId="0" fontId="80" fillId="30" borderId="0" applyNumberFormat="0" applyBorder="0" applyAlignment="0" applyProtection="0"/>
    <xf numFmtId="0" fontId="56" fillId="32" borderId="63" applyNumberFormat="0" applyFont="0" applyAlignment="0" applyProtection="0"/>
    <xf numFmtId="0" fontId="82" fillId="43" borderId="64" applyNumberFormat="0" applyAlignment="0" applyProtection="0"/>
    <xf numFmtId="9" fontId="56" fillId="0" borderId="0" applyFont="0" applyFill="0" applyBorder="0" applyAlignment="0" applyProtection="0"/>
    <xf numFmtId="0" fontId="85" fillId="0" borderId="66" applyNumberFormat="0" applyFill="0" applyAlignment="0" applyProtection="0"/>
    <xf numFmtId="0" fontId="86" fillId="0" borderId="0" applyNumberFormat="0" applyFill="0" applyBorder="0" applyAlignment="0" applyProtection="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91" fillId="0" borderId="0" applyNumberFormat="0" applyFill="0" applyBorder="0" applyAlignment="0" applyProtection="0">
      <alignment vertical="top"/>
      <protection locked="0"/>
    </xf>
    <xf numFmtId="0" fontId="22" fillId="0" borderId="0"/>
    <xf numFmtId="0" fontId="2" fillId="0" borderId="0"/>
    <xf numFmtId="0" fontId="2" fillId="0" borderId="0"/>
    <xf numFmtId="0" fontId="2" fillId="0" borderId="0"/>
    <xf numFmtId="0" fontId="2"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xf numFmtId="0" fontId="22" fillId="0" borderId="0"/>
    <xf numFmtId="0" fontId="2" fillId="0" borderId="0"/>
    <xf numFmtId="0" fontId="2" fillId="0" borderId="0"/>
    <xf numFmtId="0" fontId="16"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16" fillId="0" borderId="0"/>
    <xf numFmtId="0" fontId="2" fillId="0" borderId="0"/>
    <xf numFmtId="0" fontId="2" fillId="0" borderId="0"/>
    <xf numFmtId="0" fontId="16" fillId="0" borderId="0"/>
    <xf numFmtId="0" fontId="22" fillId="0" borderId="0"/>
    <xf numFmtId="0" fontId="22" fillId="0" borderId="0"/>
    <xf numFmtId="0" fontId="16" fillId="0" borderId="0"/>
    <xf numFmtId="0" fontId="2" fillId="0" borderId="0"/>
    <xf numFmtId="0" fontId="22" fillId="0" borderId="0"/>
    <xf numFmtId="0" fontId="22" fillId="0" borderId="0"/>
    <xf numFmtId="0" fontId="2" fillId="0" borderId="0"/>
    <xf numFmtId="0" fontId="22" fillId="0" borderId="0"/>
    <xf numFmtId="0" fontId="22" fillId="0" borderId="0"/>
    <xf numFmtId="0" fontId="16" fillId="0" borderId="0"/>
    <xf numFmtId="0" fontId="2" fillId="0" borderId="0"/>
    <xf numFmtId="0" fontId="16" fillId="0" borderId="0"/>
    <xf numFmtId="0" fontId="2"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14"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8" borderId="0" applyNumberFormat="0" applyBorder="0" applyAlignment="0" applyProtection="0"/>
    <xf numFmtId="0" fontId="16" fillId="0" borderId="0"/>
    <xf numFmtId="0" fontId="8" fillId="15" borderId="0" applyNumberFormat="0" applyBorder="0" applyAlignment="0" applyProtection="0"/>
    <xf numFmtId="0" fontId="8" fillId="46" borderId="0" applyNumberFormat="0" applyBorder="0" applyAlignment="0" applyProtection="0"/>
    <xf numFmtId="0" fontId="22" fillId="0" borderId="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8" fillId="15"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pplyNumberFormat="0" applyFill="0" applyBorder="0" applyAlignment="0" applyProtection="0">
      <alignment vertical="top"/>
      <protection locked="0"/>
    </xf>
    <xf numFmtId="0" fontId="22" fillId="0" borderId="0"/>
    <xf numFmtId="0" fontId="2" fillId="0" borderId="0"/>
    <xf numFmtId="0" fontId="2" fillId="0" borderId="0"/>
    <xf numFmtId="0" fontId="22" fillId="0" borderId="0"/>
    <xf numFmtId="0" fontId="16" fillId="0" borderId="0"/>
    <xf numFmtId="0" fontId="22" fillId="0" borderId="0"/>
    <xf numFmtId="0" fontId="22" fillId="0" borderId="0"/>
    <xf numFmtId="0" fontId="22" fillId="0" borderId="0"/>
    <xf numFmtId="0" fontId="2" fillId="0" borderId="0"/>
    <xf numFmtId="0" fontId="16" fillId="0" borderId="0"/>
    <xf numFmtId="0" fontId="16" fillId="0" borderId="0"/>
  </cellStyleXfs>
  <cellXfs count="296">
    <xf numFmtId="0" fontId="0" fillId="0" borderId="0" xfId="0"/>
    <xf numFmtId="0" fontId="2" fillId="0" borderId="0" xfId="0" applyFont="1" applyAlignment="1">
      <alignment horizontal="left" vertical="center" wrapText="1" shrinkToFit="1"/>
    </xf>
    <xf numFmtId="0" fontId="2" fillId="0" borderId="0" xfId="0" applyFont="1" applyFill="1" applyAlignment="1">
      <alignment horizontal="left" vertical="center" wrapText="1" shrinkToFit="1"/>
    </xf>
    <xf numFmtId="0" fontId="0" fillId="0" borderId="0" xfId="0" applyFill="1"/>
    <xf numFmtId="0" fontId="0" fillId="0" borderId="0" xfId="0" applyAlignment="1" applyProtection="1">
      <protection locked="0"/>
    </xf>
    <xf numFmtId="0" fontId="0" fillId="0" borderId="0" xfId="0" applyFill="1" applyBorder="1"/>
    <xf numFmtId="0" fontId="0" fillId="0" borderId="0" xfId="0" applyBorder="1"/>
    <xf numFmtId="0" fontId="1" fillId="0" borderId="1" xfId="0" applyFont="1" applyBorder="1" applyAlignment="1" applyProtection="1">
      <alignment wrapText="1"/>
    </xf>
    <xf numFmtId="0" fontId="1" fillId="0" borderId="2" xfId="0" applyFont="1" applyBorder="1" applyAlignment="1" applyProtection="1">
      <alignment horizontal="left" vertical="center" wrapText="1" shrinkToFit="1"/>
      <protection locked="0"/>
    </xf>
    <xf numFmtId="0" fontId="2" fillId="0" borderId="3" xfId="0" applyFont="1" applyBorder="1" applyAlignment="1">
      <alignment horizontal="left" vertical="center" wrapText="1" shrinkToFit="1"/>
    </xf>
    <xf numFmtId="0" fontId="2" fillId="0" borderId="3" xfId="0" applyFont="1" applyFill="1" applyBorder="1" applyAlignment="1">
      <alignment horizontal="left" vertical="center" wrapText="1" shrinkToFit="1"/>
    </xf>
    <xf numFmtId="0" fontId="5"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4" borderId="5" xfId="0" applyFont="1" applyFill="1" applyBorder="1" applyAlignment="1">
      <alignment horizontal="left" vertical="center" wrapText="1" shrinkToFit="1"/>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14" fillId="4" borderId="1" xfId="0" applyFont="1" applyFill="1" applyBorder="1" applyAlignment="1" applyProtection="1">
      <alignment horizontal="left" vertical="center" wrapText="1" shrinkToFit="1"/>
    </xf>
    <xf numFmtId="0" fontId="14" fillId="4" borderId="8" xfId="0" applyFont="1" applyFill="1" applyBorder="1" applyAlignment="1" applyProtection="1">
      <alignment horizontal="center" vertical="center" wrapText="1" shrinkToFit="1"/>
    </xf>
    <xf numFmtId="0" fontId="0" fillId="0" borderId="0" xfId="0" applyAlignment="1" applyProtection="1">
      <alignment horizontal="center" vertical="center"/>
      <protection locked="0"/>
    </xf>
    <xf numFmtId="0" fontId="1" fillId="0" borderId="1" xfId="0" applyFont="1" applyBorder="1" applyAlignment="1" applyProtection="1">
      <alignment vertical="top" wrapText="1"/>
    </xf>
    <xf numFmtId="1" fontId="3" fillId="0" borderId="5" xfId="0" applyNumberFormat="1" applyFont="1" applyFill="1" applyBorder="1" applyAlignment="1">
      <alignment horizontal="center" vertical="center"/>
    </xf>
    <xf numFmtId="0" fontId="3" fillId="0" borderId="0" xfId="0" applyFont="1"/>
    <xf numFmtId="0" fontId="3" fillId="0" borderId="0" xfId="0" applyFont="1" applyFill="1" applyBorder="1" applyAlignment="1">
      <alignment horizontal="center" vertical="center"/>
    </xf>
    <xf numFmtId="0" fontId="2" fillId="0" borderId="7" xfId="0" applyFont="1" applyBorder="1" applyAlignment="1">
      <alignment horizontal="left" vertical="center" wrapText="1" shrinkToFit="1"/>
    </xf>
    <xf numFmtId="0" fontId="1" fillId="0" borderId="9" xfId="0" applyFont="1" applyBorder="1" applyAlignment="1" applyProtection="1">
      <alignment horizontal="center" vertical="center" textRotation="90" wrapText="1" shrinkToFit="1"/>
      <protection locked="0"/>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1" fillId="4" borderId="8" xfId="0" applyFont="1" applyFill="1" applyBorder="1" applyAlignment="1" applyProtection="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4" fillId="6" borderId="5" xfId="0" applyFont="1" applyFill="1" applyBorder="1" applyAlignment="1">
      <alignment horizontal="center" vertical="center"/>
    </xf>
    <xf numFmtId="0" fontId="0" fillId="6" borderId="5" xfId="0"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1" fillId="0" borderId="1" xfId="0" applyFont="1" applyFill="1" applyBorder="1" applyAlignment="1" applyProtection="1">
      <alignment wrapText="1"/>
    </xf>
    <xf numFmtId="0" fontId="10" fillId="0" borderId="0" xfId="0" applyFont="1" applyProtection="1">
      <protection locked="0"/>
    </xf>
    <xf numFmtId="0" fontId="0" fillId="0" borderId="0" xfId="0" applyProtection="1">
      <protection locked="0"/>
    </xf>
    <xf numFmtId="1" fontId="4" fillId="4" borderId="5" xfId="0" applyNumberFormat="1" applyFont="1" applyFill="1" applyBorder="1" applyAlignment="1">
      <alignment horizontal="center" vertical="center"/>
    </xf>
    <xf numFmtId="1" fontId="4" fillId="6"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0" fontId="2" fillId="0" borderId="0" xfId="0" applyFont="1"/>
    <xf numFmtId="0" fontId="7" fillId="0" borderId="0" xfId="0" applyFont="1" applyAlignment="1">
      <alignment wrapText="1"/>
    </xf>
    <xf numFmtId="0" fontId="3" fillId="5" borderId="5" xfId="0" applyFont="1" applyFill="1" applyBorder="1" applyAlignment="1">
      <alignment horizontal="center" vertical="center"/>
    </xf>
    <xf numFmtId="0" fontId="17" fillId="0" borderId="0" xfId="0" applyFont="1"/>
    <xf numFmtId="0" fontId="8" fillId="2" borderId="10" xfId="5" applyFont="1" applyFill="1" applyBorder="1" applyAlignment="1">
      <alignment horizontal="center"/>
    </xf>
    <xf numFmtId="0" fontId="11" fillId="2" borderId="10" xfId="5" applyFont="1" applyFill="1" applyBorder="1" applyAlignment="1">
      <alignment horizontal="center"/>
    </xf>
    <xf numFmtId="0" fontId="1" fillId="7" borderId="1" xfId="0" applyFont="1" applyFill="1" applyBorder="1" applyAlignment="1" applyProtection="1">
      <alignment vertical="top" wrapText="1"/>
    </xf>
    <xf numFmtId="0" fontId="3" fillId="0" borderId="0" xfId="0" applyFont="1" applyAlignment="1" applyProtection="1">
      <protection locked="0"/>
    </xf>
    <xf numFmtId="0" fontId="14" fillId="4" borderId="11" xfId="0" applyFont="1" applyFill="1" applyBorder="1" applyAlignment="1" applyProtection="1">
      <alignment vertical="top" wrapText="1"/>
    </xf>
    <xf numFmtId="1" fontId="0" fillId="0" borderId="7"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6" xfId="0" applyNumberFormat="1" applyFill="1" applyBorder="1" applyAlignment="1">
      <alignment horizontal="center" vertical="center" wrapText="1"/>
    </xf>
    <xf numFmtId="164" fontId="0" fillId="0" borderId="0" xfId="0" applyNumberFormat="1"/>
    <xf numFmtId="0" fontId="3" fillId="7" borderId="1" xfId="0" applyFont="1" applyFill="1" applyBorder="1" applyAlignment="1" applyProtection="1">
      <alignment vertical="top" wrapText="1"/>
    </xf>
    <xf numFmtId="0" fontId="3" fillId="0" borderId="0" xfId="0" applyFont="1" applyAlignment="1" applyProtection="1">
      <alignment horizontal="center" vertical="center"/>
      <protection locked="0"/>
    </xf>
    <xf numFmtId="0" fontId="10" fillId="0" borderId="0" xfId="0" applyFont="1"/>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0" fontId="3" fillId="0" borderId="5" xfId="0" applyFont="1" applyBorder="1"/>
    <xf numFmtId="0" fontId="2" fillId="0" borderId="5" xfId="0" applyFont="1" applyBorder="1" applyAlignment="1">
      <alignment horizontal="left" vertical="center" wrapText="1" shrinkToFit="1"/>
    </xf>
    <xf numFmtId="0" fontId="2" fillId="0" borderId="5" xfId="0" applyFont="1" applyFill="1" applyBorder="1" applyAlignment="1">
      <alignment horizontal="left" vertical="center" wrapText="1" shrinkToFit="1"/>
    </xf>
    <xf numFmtId="0" fontId="3" fillId="0" borderId="5" xfId="0" applyFont="1" applyBorder="1" applyAlignment="1">
      <alignment vertical="center" wrapText="1"/>
    </xf>
    <xf numFmtId="0" fontId="3" fillId="0" borderId="5" xfId="0" applyFont="1" applyBorder="1" applyAlignment="1">
      <alignment wrapText="1"/>
    </xf>
    <xf numFmtId="0" fontId="15" fillId="0" borderId="0" xfId="2" applyProtection="1">
      <protection locked="0"/>
    </xf>
    <xf numFmtId="0" fontId="1" fillId="7" borderId="1" xfId="0" applyFont="1" applyFill="1" applyBorder="1" applyAlignment="1" applyProtection="1">
      <alignment wrapText="1"/>
    </xf>
    <xf numFmtId="0" fontId="0" fillId="7" borderId="0" xfId="0" applyFill="1" applyAlignment="1" applyProtection="1">
      <protection locked="0"/>
    </xf>
    <xf numFmtId="0" fontId="1" fillId="0" borderId="0" xfId="0" applyFont="1" applyFill="1" applyBorder="1" applyAlignment="1" applyProtection="1">
      <alignment wrapText="1"/>
    </xf>
    <xf numFmtId="0" fontId="2" fillId="4" borderId="13" xfId="0" applyFont="1" applyFill="1" applyBorder="1" applyAlignment="1">
      <alignment horizontal="left" vertical="center" wrapText="1" shrinkToFit="1"/>
    </xf>
    <xf numFmtId="0" fontId="2" fillId="4" borderId="14" xfId="0" applyFont="1" applyFill="1" applyBorder="1" applyAlignment="1">
      <alignment horizontal="left" vertical="center" wrapText="1" shrinkToFit="1"/>
    </xf>
    <xf numFmtId="0" fontId="2" fillId="4" borderId="15" xfId="0" applyFont="1" applyFill="1" applyBorder="1" applyAlignment="1">
      <alignment horizontal="left" vertical="center" wrapText="1" shrinkToFit="1"/>
    </xf>
    <xf numFmtId="1" fontId="3" fillId="4" borderId="6" xfId="0" applyNumberFormat="1" applyFont="1" applyFill="1" applyBorder="1" applyAlignment="1">
      <alignment horizontal="center" vertical="center"/>
    </xf>
    <xf numFmtId="0" fontId="1" fillId="0" borderId="12" xfId="0" applyFont="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4" borderId="22"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8" fillId="4" borderId="23" xfId="0" applyFont="1" applyFill="1" applyBorder="1" applyAlignment="1">
      <alignment horizontal="left" vertical="center" wrapText="1" shrinkToFit="1"/>
    </xf>
    <xf numFmtId="0" fontId="18" fillId="4" borderId="24" xfId="0" applyFont="1" applyFill="1" applyBorder="1" applyAlignment="1">
      <alignment horizontal="left" vertical="center" wrapText="1" shrinkToFit="1"/>
    </xf>
    <xf numFmtId="0" fontId="18" fillId="4" borderId="25" xfId="0" applyFont="1" applyFill="1" applyBorder="1" applyAlignment="1">
      <alignment horizontal="left" vertical="center" wrapText="1" shrinkToFit="1"/>
    </xf>
    <xf numFmtId="0" fontId="14" fillId="4" borderId="11" xfId="0" applyFont="1" applyFill="1" applyBorder="1" applyAlignment="1" applyProtection="1">
      <alignment wrapText="1"/>
    </xf>
    <xf numFmtId="0" fontId="14" fillId="4" borderId="20" xfId="0" applyNumberFormat="1" applyFont="1" applyFill="1" applyBorder="1" applyAlignment="1" applyProtection="1">
      <alignment horizontal="center" vertical="center" wrapText="1"/>
    </xf>
    <xf numFmtId="0" fontId="18" fillId="4" borderId="13" xfId="0" applyFont="1" applyFill="1" applyBorder="1" applyAlignment="1">
      <alignment horizontal="left" vertical="center" wrapText="1" shrinkToFit="1"/>
    </xf>
    <xf numFmtId="0" fontId="18" fillId="4" borderId="14" xfId="0" applyFont="1" applyFill="1" applyBorder="1" applyAlignment="1">
      <alignment horizontal="left" vertical="center" wrapText="1" shrinkToFit="1"/>
    </xf>
    <xf numFmtId="0" fontId="18" fillId="4" borderId="15" xfId="0" applyFont="1" applyFill="1" applyBorder="1" applyAlignment="1">
      <alignment horizontal="left" vertical="center" wrapText="1" shrinkToFit="1"/>
    </xf>
    <xf numFmtId="0" fontId="1" fillId="0" borderId="12" xfId="0" applyFont="1" applyBorder="1" applyAlignment="1" applyProtection="1">
      <alignment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1" fillId="0" borderId="11" xfId="0" applyFont="1" applyBorder="1" applyAlignment="1" applyProtection="1">
      <alignment horizontal="left" vertical="center" wrapText="1" shrinkToFit="1"/>
      <protection locked="0"/>
    </xf>
    <xf numFmtId="0" fontId="1" fillId="0" borderId="20" xfId="0" applyFont="1" applyBorder="1" applyAlignment="1" applyProtection="1">
      <alignment horizontal="center" vertical="center" textRotation="90" wrapText="1" shrinkToFit="1"/>
      <protection locked="0"/>
    </xf>
    <xf numFmtId="1" fontId="2" fillId="0" borderId="0" xfId="0" applyNumberFormat="1" applyFont="1"/>
    <xf numFmtId="1" fontId="3" fillId="0" borderId="0" xfId="0" applyNumberFormat="1" applyFont="1"/>
    <xf numFmtId="1" fontId="0" fillId="0" borderId="0" xfId="0" applyNumberFormat="1"/>
    <xf numFmtId="0" fontId="1" fillId="0" borderId="0" xfId="0" applyFont="1" applyAlignment="1" applyProtection="1">
      <protection locked="0"/>
    </xf>
    <xf numFmtId="0" fontId="3" fillId="0" borderId="0" xfId="0" applyFont="1" applyAlignment="1" applyProtection="1">
      <alignment horizontal="center" vertical="center" wrapText="1"/>
      <protection locked="0"/>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wrapText="1"/>
    </xf>
    <xf numFmtId="0" fontId="11" fillId="2" borderId="10" xfId="5" applyFont="1" applyFill="1" applyBorder="1" applyAlignment="1">
      <alignment horizontal="center" vertical="center" wrapText="1"/>
    </xf>
    <xf numFmtId="0" fontId="8" fillId="2" borderId="10" xfId="5"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1" fillId="0" borderId="29" xfId="0" applyFont="1" applyBorder="1" applyAlignment="1" applyProtection="1">
      <alignment horizontal="center" vertical="center" textRotation="90" wrapText="1" shrinkToFit="1"/>
      <protection locked="0"/>
    </xf>
    <xf numFmtId="0" fontId="2" fillId="0" borderId="13" xfId="0" applyFont="1" applyBorder="1" applyAlignment="1">
      <alignment horizontal="left" vertical="center" textRotation="90" wrapText="1" shrinkToFit="1"/>
    </xf>
    <xf numFmtId="0" fontId="2" fillId="0" borderId="14" xfId="0" applyFont="1" applyBorder="1" applyAlignment="1">
      <alignment horizontal="left" vertical="center" textRotation="90" wrapText="1" shrinkToFit="1"/>
    </xf>
    <xf numFmtId="0" fontId="2" fillId="0" borderId="14" xfId="0" applyFont="1" applyFill="1" applyBorder="1" applyAlignment="1">
      <alignment horizontal="left" vertical="center" textRotation="90" wrapText="1" shrinkToFit="1"/>
    </xf>
    <xf numFmtId="0" fontId="5" fillId="0" borderId="14" xfId="0" applyFont="1" applyBorder="1" applyAlignment="1">
      <alignment horizontal="left" vertical="center" textRotation="90" wrapText="1" shrinkToFit="1"/>
    </xf>
    <xf numFmtId="0" fontId="2" fillId="0" borderId="15" xfId="0" applyFont="1" applyBorder="1" applyAlignment="1">
      <alignment horizontal="left" vertical="center" textRotation="90" wrapText="1" shrinkToFit="1"/>
    </xf>
    <xf numFmtId="164" fontId="0" fillId="0" borderId="7" xfId="0" applyNumberFormat="1" applyBorder="1" applyAlignment="1">
      <alignment horizontal="center" vertical="center"/>
    </xf>
    <xf numFmtId="164" fontId="0" fillId="5" borderId="16" xfId="0" applyNumberFormat="1" applyFill="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1" fillId="4" borderId="8" xfId="0" applyNumberFormat="1" applyFont="1" applyFill="1" applyBorder="1" applyAlignment="1" applyProtection="1">
      <alignment horizontal="center" vertical="center" wrapText="1"/>
    </xf>
    <xf numFmtId="164" fontId="1" fillId="0" borderId="12" xfId="0" applyNumberFormat="1" applyFont="1" applyFill="1" applyBorder="1" applyAlignment="1" applyProtection="1">
      <alignment wrapText="1"/>
    </xf>
    <xf numFmtId="164" fontId="1" fillId="4" borderId="21" xfId="0" applyNumberFormat="1" applyFont="1" applyFill="1" applyBorder="1" applyAlignment="1" applyProtection="1">
      <alignment horizontal="center" vertical="center" wrapText="1"/>
    </xf>
    <xf numFmtId="164" fontId="1" fillId="0" borderId="1" xfId="0" applyNumberFormat="1" applyFont="1" applyBorder="1" applyAlignment="1" applyProtection="1">
      <alignment vertical="top" wrapText="1"/>
    </xf>
    <xf numFmtId="1" fontId="20" fillId="0" borderId="0" xfId="0" applyNumberFormat="1" applyFont="1"/>
    <xf numFmtId="0" fontId="3" fillId="0" borderId="0" xfId="0" applyFont="1" applyProtection="1">
      <protection locked="0"/>
    </xf>
    <xf numFmtId="164" fontId="0" fillId="0" borderId="19"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1" fillId="0" borderId="31" xfId="0" applyFont="1" applyBorder="1" applyAlignment="1" applyProtection="1">
      <alignment horizontal="left" vertical="center" wrapText="1" shrinkToFit="1"/>
      <protection locked="0"/>
    </xf>
    <xf numFmtId="0" fontId="1" fillId="0" borderId="32" xfId="0" applyFont="1" applyBorder="1" applyAlignment="1" applyProtection="1">
      <alignment horizontal="center" vertical="center" textRotation="90" wrapText="1" shrinkToFit="1"/>
      <protection locked="0"/>
    </xf>
    <xf numFmtId="0" fontId="2" fillId="0" borderId="23" xfId="0" applyFont="1" applyBorder="1" applyAlignment="1">
      <alignment horizontal="left" vertical="center" textRotation="90" wrapText="1" shrinkToFit="1"/>
    </xf>
    <xf numFmtId="0" fontId="2" fillId="0" borderId="24" xfId="0" applyFont="1" applyBorder="1" applyAlignment="1">
      <alignment horizontal="left" vertical="center" textRotation="90" wrapText="1" shrinkToFit="1"/>
    </xf>
    <xf numFmtId="0" fontId="2" fillId="0" borderId="24" xfId="0" applyFont="1" applyFill="1" applyBorder="1" applyAlignment="1">
      <alignment horizontal="left" vertical="center" textRotation="90" wrapText="1" shrinkToFit="1"/>
    </xf>
    <xf numFmtId="0" fontId="5" fillId="0" borderId="24" xfId="0" applyFont="1" applyBorder="1" applyAlignment="1">
      <alignment horizontal="left" vertical="center" textRotation="90" wrapText="1" shrinkToFit="1"/>
    </xf>
    <xf numFmtId="0" fontId="2" fillId="0" borderId="25" xfId="0" applyFont="1" applyBorder="1" applyAlignment="1">
      <alignment horizontal="left" vertical="center" textRotation="90" wrapText="1" shrinkToFit="1"/>
    </xf>
    <xf numFmtId="14" fontId="0" fillId="0" borderId="0" xfId="0" applyNumberFormat="1"/>
    <xf numFmtId="0" fontId="9" fillId="0" borderId="33" xfId="0" applyFont="1" applyBorder="1" applyAlignment="1" applyProtection="1">
      <alignment horizontal="center"/>
      <protection locked="0"/>
    </xf>
    <xf numFmtId="0" fontId="21" fillId="0" borderId="33" xfId="0" applyFont="1" applyBorder="1" applyAlignment="1" applyProtection="1">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3" fillId="5" borderId="7" xfId="0" applyFont="1" applyFill="1" applyBorder="1" applyAlignment="1">
      <alignment horizontal="center" vertical="center" wrapText="1"/>
    </xf>
    <xf numFmtId="0" fontId="53" fillId="0" borderId="0" xfId="6" applyFont="1" applyBorder="1"/>
    <xf numFmtId="0" fontId="3" fillId="7" borderId="0" xfId="0" applyFont="1" applyFill="1" applyAlignment="1" applyProtection="1">
      <protection locked="0"/>
    </xf>
    <xf numFmtId="0" fontId="3" fillId="0" borderId="0" xfId="0" applyFont="1" applyFill="1"/>
    <xf numFmtId="0" fontId="55" fillId="0" borderId="0" xfId="0" applyFont="1" applyAlignment="1">
      <alignment horizontal="center" wrapText="1"/>
    </xf>
    <xf numFmtId="0" fontId="54" fillId="0" borderId="0" xfId="0" applyFont="1" applyAlignment="1">
      <alignment wrapText="1"/>
    </xf>
    <xf numFmtId="164" fontId="1" fillId="0" borderId="1" xfId="0" applyNumberFormat="1" applyFont="1" applyBorder="1" applyAlignment="1" applyProtection="1">
      <alignment vertical="center" wrapText="1"/>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0" fillId="0" borderId="18" xfId="0" applyNumberFormat="1" applyFill="1" applyBorder="1" applyAlignment="1">
      <alignment horizontal="center" vertical="center" wrapText="1"/>
    </xf>
    <xf numFmtId="164" fontId="1" fillId="0" borderId="7" xfId="0" applyNumberFormat="1" applyFont="1" applyBorder="1" applyAlignment="1" applyProtection="1">
      <alignment vertical="center" wrapText="1"/>
    </xf>
    <xf numFmtId="0" fontId="14" fillId="4" borderId="32" xfId="0"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164" fontId="1" fillId="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4" fillId="4" borderId="31" xfId="0" applyFont="1" applyFill="1" applyBorder="1" applyAlignment="1" applyProtection="1">
      <alignment horizontal="left" vertical="center" wrapText="1" shrinkToFit="1"/>
    </xf>
    <xf numFmtId="0" fontId="14" fillId="4" borderId="32" xfId="0" applyFont="1" applyFill="1" applyBorder="1" applyAlignment="1" applyProtection="1">
      <alignment horizontal="center" vertical="center" wrapText="1" shrinkToFit="1"/>
    </xf>
    <xf numFmtId="0" fontId="2" fillId="4" borderId="23" xfId="0" applyFont="1" applyFill="1" applyBorder="1" applyAlignment="1">
      <alignment horizontal="left" vertical="center" wrapText="1" shrinkToFit="1"/>
    </xf>
    <xf numFmtId="0" fontId="1" fillId="0" borderId="11" xfId="0" applyFont="1" applyBorder="1" applyAlignment="1" applyProtection="1">
      <alignment vertical="top"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164" fontId="0" fillId="0" borderId="19" xfId="0" applyNumberFormat="1" applyBorder="1" applyAlignment="1">
      <alignment horizontal="center" vertical="center"/>
    </xf>
    <xf numFmtId="0" fontId="1" fillId="54" borderId="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164" fontId="0" fillId="54" borderId="7" xfId="0" applyNumberFormat="1" applyFill="1" applyBorder="1" applyAlignment="1">
      <alignment horizontal="center" vertical="center"/>
    </xf>
    <xf numFmtId="164" fontId="0" fillId="54" borderId="5" xfId="0" applyNumberFormat="1" applyFill="1" applyBorder="1" applyAlignment="1">
      <alignment horizontal="center" vertical="center"/>
    </xf>
    <xf numFmtId="164" fontId="0" fillId="54" borderId="6" xfId="0" applyNumberFormat="1" applyFill="1" applyBorder="1" applyAlignment="1">
      <alignment horizontal="center" vertical="center"/>
    </xf>
    <xf numFmtId="164" fontId="0" fillId="54" borderId="1" xfId="0" applyNumberFormat="1" applyFill="1" applyBorder="1" applyAlignment="1">
      <alignment horizontal="center" vertical="center"/>
    </xf>
    <xf numFmtId="1" fontId="3" fillId="54" borderId="16" xfId="0" applyNumberFormat="1" applyFont="1" applyFill="1" applyBorder="1" applyAlignment="1">
      <alignment horizontal="center" vertical="center"/>
    </xf>
    <xf numFmtId="1" fontId="3" fillId="54" borderId="17" xfId="0" applyNumberFormat="1" applyFont="1" applyFill="1" applyBorder="1" applyAlignment="1">
      <alignment horizontal="center" vertical="center"/>
    </xf>
    <xf numFmtId="1" fontId="0" fillId="54" borderId="17" xfId="0" applyNumberFormat="1" applyFill="1" applyBorder="1" applyAlignment="1">
      <alignment horizontal="center" vertical="center"/>
    </xf>
    <xf numFmtId="1" fontId="0" fillId="54" borderId="18" xfId="0" applyNumberFormat="1" applyFill="1" applyBorder="1" applyAlignment="1">
      <alignment horizontal="center" vertical="center"/>
    </xf>
    <xf numFmtId="0" fontId="14" fillId="52" borderId="11" xfId="0" applyFont="1" applyFill="1" applyBorder="1" applyAlignment="1" applyProtection="1">
      <alignment horizontal="center" vertical="center" wrapText="1"/>
    </xf>
    <xf numFmtId="0" fontId="14" fillId="52" borderId="1" xfId="0" applyFont="1" applyFill="1" applyBorder="1" applyAlignment="1" applyProtection="1">
      <alignment horizontal="center" vertical="center" wrapText="1"/>
    </xf>
    <xf numFmtId="0" fontId="14" fillId="52" borderId="12" xfId="0" applyFont="1" applyFill="1" applyBorder="1" applyAlignment="1" applyProtection="1">
      <alignment horizontal="center" vertical="center" wrapText="1"/>
    </xf>
    <xf numFmtId="164" fontId="3" fillId="0" borderId="5" xfId="0" applyNumberFormat="1" applyFont="1" applyBorder="1" applyAlignment="1">
      <alignment vertical="center" wrapText="1"/>
    </xf>
    <xf numFmtId="164" fontId="0" fillId="5" borderId="17" xfId="0" applyNumberFormat="1" applyFill="1" applyBorder="1" applyAlignment="1">
      <alignment horizontal="center" vertical="center"/>
    </xf>
    <xf numFmtId="164" fontId="0" fillId="5" borderId="18" xfId="0" applyNumberFormat="1" applyFill="1" applyBorder="1" applyAlignment="1">
      <alignment horizontal="center" vertical="center"/>
    </xf>
    <xf numFmtId="164" fontId="14" fillId="52" borderId="12" xfId="0" applyNumberFormat="1" applyFont="1" applyFill="1" applyBorder="1" applyAlignment="1" applyProtection="1">
      <alignment horizontal="center" vertical="center" wrapText="1"/>
    </xf>
    <xf numFmtId="164" fontId="0" fillId="54" borderId="11" xfId="0" applyNumberFormat="1" applyFill="1" applyBorder="1" applyAlignment="1">
      <alignment horizontal="center" vertical="center"/>
    </xf>
    <xf numFmtId="0" fontId="62" fillId="0" borderId="0" xfId="0" applyFont="1"/>
    <xf numFmtId="1" fontId="92" fillId="0" borderId="0" xfId="0" applyNumberFormat="1" applyFont="1"/>
    <xf numFmtId="1" fontId="92" fillId="0" borderId="0" xfId="0" applyNumberFormat="1" applyFont="1" applyFill="1"/>
    <xf numFmtId="0" fontId="62" fillId="0" borderId="0" xfId="0" applyFont="1" applyFill="1"/>
    <xf numFmtId="164" fontId="0" fillId="0" borderId="7"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3" fillId="4" borderId="11" xfId="0" applyFont="1" applyFill="1" applyBorder="1" applyAlignment="1" applyProtection="1">
      <alignment vertical="top" wrapText="1"/>
    </xf>
    <xf numFmtId="164" fontId="1" fillId="0" borderId="70" xfId="0" applyNumberFormat="1" applyFont="1" applyFill="1" applyBorder="1" applyAlignment="1" applyProtection="1">
      <alignment horizontal="center" vertical="center" wrapText="1"/>
    </xf>
    <xf numFmtId="164" fontId="0" fillId="0" borderId="0" xfId="0" applyNumberFormat="1" applyFill="1" applyBorder="1"/>
    <xf numFmtId="164" fontId="1" fillId="0" borderId="70" xfId="0" applyNumberFormat="1" applyFont="1" applyFill="1" applyBorder="1" applyAlignment="1" applyProtection="1">
      <alignment vertical="top" wrapText="1"/>
    </xf>
    <xf numFmtId="164" fontId="0" fillId="0" borderId="0"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1" fillId="0" borderId="12" xfId="0" applyNumberFormat="1" applyFont="1" applyBorder="1" applyAlignment="1" applyProtection="1">
      <alignment vertical="center" wrapText="1"/>
    </xf>
    <xf numFmtId="0" fontId="14" fillId="53" borderId="12" xfId="0" applyNumberFormat="1" applyFont="1" applyFill="1" applyBorder="1" applyAlignment="1" applyProtection="1">
      <alignment horizontal="center" vertical="center" wrapText="1"/>
    </xf>
    <xf numFmtId="0" fontId="1" fillId="54" borderId="12" xfId="0" applyNumberFormat="1" applyFont="1" applyFill="1" applyBorder="1" applyAlignment="1" applyProtection="1">
      <alignment horizontal="center" vertical="center" wrapText="1"/>
    </xf>
    <xf numFmtId="0" fontId="14" fillId="52" borderId="12" xfId="0" applyNumberFormat="1" applyFont="1" applyFill="1" applyBorder="1" applyAlignment="1" applyProtection="1">
      <alignment horizontal="center" vertical="center" wrapText="1"/>
    </xf>
    <xf numFmtId="164" fontId="0" fillId="54" borderId="16" xfId="0" applyNumberFormat="1" applyFill="1" applyBorder="1" applyAlignment="1">
      <alignment horizontal="center" vertical="center"/>
    </xf>
    <xf numFmtId="164" fontId="0" fillId="54" borderId="17" xfId="0" applyNumberFormat="1" applyFill="1" applyBorder="1" applyAlignment="1">
      <alignment horizontal="center" vertical="center"/>
    </xf>
    <xf numFmtId="164" fontId="0" fillId="54" borderId="18" xfId="0" applyNumberFormat="1" applyFill="1" applyBorder="1" applyAlignment="1">
      <alignment horizontal="center" vertical="center"/>
    </xf>
    <xf numFmtId="164" fontId="1" fillId="0" borderId="12" xfId="0" applyNumberFormat="1" applyFont="1" applyBorder="1" applyAlignment="1" applyProtection="1">
      <alignment vertical="top" wrapText="1"/>
    </xf>
    <xf numFmtId="164" fontId="1" fillId="4" borderId="12" xfId="0" applyNumberFormat="1" applyFont="1" applyFill="1" applyBorder="1" applyAlignment="1" applyProtection="1">
      <alignment horizontal="center" vertical="center" wrapText="1"/>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2" fillId="0" borderId="23" xfId="0" applyFont="1" applyBorder="1" applyAlignment="1">
      <alignment horizontal="center" vertical="center" textRotation="90" wrapText="1" shrinkToFit="1"/>
    </xf>
    <xf numFmtId="0" fontId="2" fillId="0" borderId="24" xfId="0" applyFont="1" applyBorder="1" applyAlignment="1">
      <alignment horizontal="center" vertical="center" textRotation="90" wrapText="1" shrinkToFit="1"/>
    </xf>
    <xf numFmtId="0" fontId="2" fillId="0" borderId="24" xfId="0" applyFont="1" applyFill="1" applyBorder="1" applyAlignment="1">
      <alignment horizontal="center" vertical="center" textRotation="90" wrapText="1" shrinkToFit="1"/>
    </xf>
    <xf numFmtId="0" fontId="5" fillId="0" borderId="24" xfId="0" applyFont="1" applyBorder="1" applyAlignment="1">
      <alignment horizontal="center" vertical="center" textRotation="90" wrapText="1" shrinkToFit="1"/>
    </xf>
    <xf numFmtId="0" fontId="2" fillId="0" borderId="25" xfId="0" applyFont="1" applyBorder="1" applyAlignment="1">
      <alignment horizontal="center" vertical="center" textRotation="90" wrapText="1" shrinkToFi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 xfId="0" applyFont="1" applyBorder="1" applyAlignment="1" applyProtection="1">
      <alignment vertical="top" wrapText="1"/>
    </xf>
    <xf numFmtId="1" fontId="0" fillId="5" borderId="12" xfId="0" applyNumberFormat="1" applyFill="1" applyBorder="1" applyAlignment="1">
      <alignment horizontal="center" vertical="center"/>
    </xf>
    <xf numFmtId="0" fontId="1" fillId="53" borderId="20" xfId="0"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3" borderId="8" xfId="0" applyFont="1" applyFill="1" applyBorder="1" applyAlignment="1" applyProtection="1">
      <alignment horizontal="center" vertical="center" wrapText="1"/>
    </xf>
    <xf numFmtId="0" fontId="1" fillId="53"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0"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164" fontId="1" fillId="53" borderId="2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4" fontId="10" fillId="0" borderId="0" xfId="0" applyNumberFormat="1" applyFont="1" applyProtection="1">
      <protection locked="0"/>
    </xf>
    <xf numFmtId="14" fontId="0" fillId="0" borderId="0" xfId="0" applyNumberFormat="1" applyProtection="1">
      <protection locked="0"/>
    </xf>
    <xf numFmtId="14" fontId="3" fillId="0" borderId="0" xfId="0" applyNumberFormat="1" applyFont="1" applyProtection="1">
      <protection locked="0"/>
    </xf>
    <xf numFmtId="1" fontId="10" fillId="0" borderId="0" xfId="0" applyNumberFormat="1" applyFont="1" applyProtection="1">
      <protection locked="0"/>
    </xf>
    <xf numFmtId="16" fontId="0" fillId="0" borderId="0" xfId="0" applyNumberFormat="1" applyProtection="1">
      <protection locked="0"/>
    </xf>
    <xf numFmtId="0" fontId="1" fillId="53" borderId="31"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0" fillId="0" borderId="73" xfId="0" applyBorder="1" applyAlignment="1" applyProtection="1"/>
    <xf numFmtId="0" fontId="3"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0" fillId="0" borderId="73" xfId="0" applyBorder="1"/>
    <xf numFmtId="14" fontId="21" fillId="0" borderId="33" xfId="0" applyNumberFormat="1" applyFont="1" applyBorder="1" applyAlignment="1" applyProtection="1">
      <alignment horizontal="left"/>
      <protection locked="0"/>
    </xf>
    <xf numFmtId="0" fontId="21" fillId="0" borderId="33" xfId="0" applyFont="1" applyBorder="1" applyAlignment="1" applyProtection="1">
      <alignment horizontal="left"/>
      <protection locked="0"/>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0" borderId="1"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9" fillId="0" borderId="33" xfId="0" applyFont="1" applyBorder="1" applyAlignment="1" applyProtection="1">
      <alignment horizontal="right"/>
      <protection locked="0"/>
    </xf>
    <xf numFmtId="0" fontId="1" fillId="53" borderId="1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53" borderId="7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0" fontId="1" fillId="54" borderId="71" xfId="0" applyNumberFormat="1"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4" fillId="52" borderId="71" xfId="0" applyNumberFormat="1" applyFont="1" applyFill="1" applyBorder="1" applyAlignment="1" applyProtection="1">
      <alignment horizontal="center" vertical="center" wrapText="1"/>
    </xf>
    <xf numFmtId="0" fontId="1" fillId="0" borderId="12"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9" fillId="0" borderId="5"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72" xfId="0" applyFont="1" applyBorder="1" applyAlignment="1" applyProtection="1">
      <alignment horizontal="center"/>
      <protection locked="0"/>
    </xf>
    <xf numFmtId="0" fontId="14" fillId="53" borderId="31" xfId="0" applyNumberFormat="1" applyFont="1" applyFill="1" applyBorder="1" applyAlignment="1" applyProtection="1">
      <alignment horizontal="center" vertical="center" wrapText="1"/>
    </xf>
    <xf numFmtId="0" fontId="14" fillId="53" borderId="51" xfId="0" applyNumberFormat="1" applyFont="1" applyFill="1" applyBorder="1" applyAlignment="1" applyProtection="1">
      <alignment horizontal="center" vertical="center" wrapText="1"/>
    </xf>
    <xf numFmtId="0" fontId="14" fillId="53" borderId="2"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 fillId="54" borderId="51" xfId="0" applyNumberFormat="1" applyFont="1" applyFill="1" applyBorder="1" applyAlignment="1" applyProtection="1">
      <alignment horizontal="center" vertical="center" wrapText="1"/>
    </xf>
    <xf numFmtId="0" fontId="1" fillId="54" borderId="2"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14" fillId="52" borderId="51" xfId="0" applyNumberFormat="1" applyFont="1" applyFill="1" applyBorder="1" applyAlignment="1" applyProtection="1">
      <alignment horizontal="center" vertical="center" wrapText="1"/>
    </xf>
    <xf numFmtId="0" fontId="14" fillId="52" borderId="2" xfId="0" applyNumberFormat="1" applyFont="1" applyFill="1" applyBorder="1" applyAlignment="1" applyProtection="1">
      <alignment horizontal="center" vertical="center" wrapText="1"/>
    </xf>
    <xf numFmtId="0" fontId="14" fillId="53" borderId="71" xfId="0" applyNumberFormat="1" applyFont="1" applyFill="1" applyBorder="1" applyAlignment="1" applyProtection="1">
      <alignment horizontal="center" vertical="center" wrapText="1"/>
    </xf>
  </cellXfs>
  <cellStyles count="679">
    <cellStyle name="20% - Accent1 2" xfId="9"/>
    <cellStyle name="20% - Accent1 2 2" xfId="95"/>
    <cellStyle name="20% - Accent1 2 3" xfId="96"/>
    <cellStyle name="20% - Accent1 2 4" xfId="201"/>
    <cellStyle name="20% - Accent1 2 5" xfId="293"/>
    <cellStyle name="20% - Accent1 3" xfId="8"/>
    <cellStyle name="20% - Accent1 3 2" xfId="98"/>
    <cellStyle name="20% - Accent1 3 3" xfId="97"/>
    <cellStyle name="20% - Accent1 3 4" xfId="202"/>
    <cellStyle name="20% - Accent1 3 5" xfId="332"/>
    <cellStyle name="20% - Accent1 4" xfId="99"/>
    <cellStyle name="20% - Accent1 4 2" xfId="410"/>
    <cellStyle name="20% - Accent1 5" xfId="178"/>
    <cellStyle name="20% - Accent1 5 2" xfId="467"/>
    <cellStyle name="20% - Accent1 6" xfId="553"/>
    <cellStyle name="20% - Accent1 7" xfId="254"/>
    <cellStyle name="20% - Accent2 2" xfId="11"/>
    <cellStyle name="20% - Accent2 2 2" xfId="100"/>
    <cellStyle name="20% - Accent2 2 3" xfId="101"/>
    <cellStyle name="20% - Accent2 2 4" xfId="203"/>
    <cellStyle name="20% - Accent2 2 5" xfId="294"/>
    <cellStyle name="20% - Accent2 3" xfId="10"/>
    <cellStyle name="20% - Accent2 3 2" xfId="103"/>
    <cellStyle name="20% - Accent2 3 3" xfId="102"/>
    <cellStyle name="20% - Accent2 3 4" xfId="204"/>
    <cellStyle name="20% - Accent2 3 5" xfId="333"/>
    <cellStyle name="20% - Accent2 4" xfId="104"/>
    <cellStyle name="20% - Accent2 4 2" xfId="409"/>
    <cellStyle name="20% - Accent2 5" xfId="182"/>
    <cellStyle name="20% - Accent2 5 2" xfId="468"/>
    <cellStyle name="20% - Accent2 6" xfId="551"/>
    <cellStyle name="20% - Accent2 7" xfId="255"/>
    <cellStyle name="20% - Accent3 2" xfId="13"/>
    <cellStyle name="20% - Accent3 2 2" xfId="105"/>
    <cellStyle name="20% - Accent3 2 3" xfId="106"/>
    <cellStyle name="20% - Accent3 2 4" xfId="205"/>
    <cellStyle name="20% - Accent3 2 5" xfId="295"/>
    <cellStyle name="20% - Accent3 3" xfId="12"/>
    <cellStyle name="20% - Accent3 3 2" xfId="108"/>
    <cellStyle name="20% - Accent3 3 3" xfId="107"/>
    <cellStyle name="20% - Accent3 3 4" xfId="206"/>
    <cellStyle name="20% - Accent3 3 5" xfId="334"/>
    <cellStyle name="20% - Accent3 4" xfId="109"/>
    <cellStyle name="20% - Accent3 4 2" xfId="402"/>
    <cellStyle name="20% - Accent3 5" xfId="186"/>
    <cellStyle name="20% - Accent3 5 2" xfId="469"/>
    <cellStyle name="20% - Accent3 6" xfId="552"/>
    <cellStyle name="20% - Accent3 7" xfId="256"/>
    <cellStyle name="20% - Accent4 2" xfId="15"/>
    <cellStyle name="20% - Accent4 2 2" xfId="110"/>
    <cellStyle name="20% - Accent4 2 3" xfId="111"/>
    <cellStyle name="20% - Accent4 2 4" xfId="207"/>
    <cellStyle name="20% - Accent4 2 5" xfId="296"/>
    <cellStyle name="20% - Accent4 3" xfId="14"/>
    <cellStyle name="20% - Accent4 3 2" xfId="113"/>
    <cellStyle name="20% - Accent4 3 3" xfId="112"/>
    <cellStyle name="20% - Accent4 3 4" xfId="208"/>
    <cellStyle name="20% - Accent4 3 5" xfId="335"/>
    <cellStyle name="20% - Accent4 4" xfId="114"/>
    <cellStyle name="20% - Accent4 4 2" xfId="403"/>
    <cellStyle name="20% - Accent4 5" xfId="190"/>
    <cellStyle name="20% - Accent4 5 2" xfId="470"/>
    <cellStyle name="20% - Accent4 6" xfId="554"/>
    <cellStyle name="20% - Accent4 7" xfId="257"/>
    <cellStyle name="20% - Accent5 2" xfId="17"/>
    <cellStyle name="20% - Accent5 2 2" xfId="115"/>
    <cellStyle name="20% - Accent5 2 3" xfId="116"/>
    <cellStyle name="20% - Accent5 2 4" xfId="209"/>
    <cellStyle name="20% - Accent5 2 5" xfId="297"/>
    <cellStyle name="20% - Accent5 3" xfId="16"/>
    <cellStyle name="20% - Accent5 3 2" xfId="118"/>
    <cellStyle name="20% - Accent5 3 3" xfId="117"/>
    <cellStyle name="20% - Accent5 3 4" xfId="210"/>
    <cellStyle name="20% - Accent5 3 5" xfId="336"/>
    <cellStyle name="20% - Accent5 4" xfId="119"/>
    <cellStyle name="20% - Accent5 4 2" xfId="401"/>
    <cellStyle name="20% - Accent5 5" xfId="194"/>
    <cellStyle name="20% - Accent5 5 2" xfId="471"/>
    <cellStyle name="20% - Accent5 6" xfId="555"/>
    <cellStyle name="20% - Accent5 7" xfId="258"/>
    <cellStyle name="20% - Accent6 2" xfId="19"/>
    <cellStyle name="20% - Accent6 2 2" xfId="120"/>
    <cellStyle name="20% - Accent6 2 3" xfId="121"/>
    <cellStyle name="20% - Accent6 2 4" xfId="211"/>
    <cellStyle name="20% - Accent6 3" xfId="18"/>
    <cellStyle name="20% - Accent6 3 2" xfId="123"/>
    <cellStyle name="20% - Accent6 3 3" xfId="122"/>
    <cellStyle name="20% - Accent6 3 4" xfId="212"/>
    <cellStyle name="20% - Accent6 4" xfId="124"/>
    <cellStyle name="20% - Accent6 4 2" xfId="404"/>
    <cellStyle name="20% - Accent6 5" xfId="198"/>
    <cellStyle name="20% - Accent6 5 2" xfId="472"/>
    <cellStyle name="20% - Accent6 6" xfId="556"/>
    <cellStyle name="40% - Accent1 2" xfId="21"/>
    <cellStyle name="40% - Accent1 2 2" xfId="125"/>
    <cellStyle name="40% - Accent1 2 3" xfId="126"/>
    <cellStyle name="40% - Accent1 2 4" xfId="213"/>
    <cellStyle name="40% - Accent1 2 5" xfId="298"/>
    <cellStyle name="40% - Accent1 3" xfId="20"/>
    <cellStyle name="40% - Accent1 3 2" xfId="128"/>
    <cellStyle name="40% - Accent1 3 3" xfId="127"/>
    <cellStyle name="40% - Accent1 3 4" xfId="214"/>
    <cellStyle name="40% - Accent1 3 5" xfId="337"/>
    <cellStyle name="40% - Accent1 4" xfId="129"/>
    <cellStyle name="40% - Accent1 4 2" xfId="407"/>
    <cellStyle name="40% - Accent1 5" xfId="179"/>
    <cellStyle name="40% - Accent1 5 2" xfId="473"/>
    <cellStyle name="40% - Accent1 6" xfId="557"/>
    <cellStyle name="40% - Accent1 7" xfId="259"/>
    <cellStyle name="40% - Accent2 2" xfId="23"/>
    <cellStyle name="40% - Accent2 2 2" xfId="130"/>
    <cellStyle name="40% - Accent2 2 3" xfId="131"/>
    <cellStyle name="40% - Accent2 2 4" xfId="215"/>
    <cellStyle name="40% - Accent2 2 5" xfId="299"/>
    <cellStyle name="40% - Accent2 3" xfId="22"/>
    <cellStyle name="40% - Accent2 3 2" xfId="133"/>
    <cellStyle name="40% - Accent2 3 3" xfId="132"/>
    <cellStyle name="40% - Accent2 3 4" xfId="216"/>
    <cellStyle name="40% - Accent2 3 5" xfId="338"/>
    <cellStyle name="40% - Accent2 4" xfId="134"/>
    <cellStyle name="40% - Accent2 4 2" xfId="405"/>
    <cellStyle name="40% - Accent2 5" xfId="183"/>
    <cellStyle name="40% - Accent2 5 2" xfId="474"/>
    <cellStyle name="40% - Accent2 6" xfId="558"/>
    <cellStyle name="40% - Accent2 7" xfId="260"/>
    <cellStyle name="40% - Accent3 2" xfId="25"/>
    <cellStyle name="40% - Accent3 2 2" xfId="135"/>
    <cellStyle name="40% - Accent3 2 3" xfId="136"/>
    <cellStyle name="40% - Accent3 2 4" xfId="217"/>
    <cellStyle name="40% - Accent3 2 5" xfId="300"/>
    <cellStyle name="40% - Accent3 3" xfId="24"/>
    <cellStyle name="40% - Accent3 3 2" xfId="138"/>
    <cellStyle name="40% - Accent3 3 3" xfId="137"/>
    <cellStyle name="40% - Accent3 3 4" xfId="218"/>
    <cellStyle name="40% - Accent3 3 5" xfId="339"/>
    <cellStyle name="40% - Accent3 4" xfId="139"/>
    <cellStyle name="40% - Accent3 4 2" xfId="406"/>
    <cellStyle name="40% - Accent3 5" xfId="187"/>
    <cellStyle name="40% - Accent3 5 2" xfId="475"/>
    <cellStyle name="40% - Accent3 6" xfId="559"/>
    <cellStyle name="40% - Accent3 7" xfId="261"/>
    <cellStyle name="40% - Accent4 2" xfId="27"/>
    <cellStyle name="40% - Accent4 2 2" xfId="140"/>
    <cellStyle name="40% - Accent4 2 3" xfId="141"/>
    <cellStyle name="40% - Accent4 2 4" xfId="219"/>
    <cellStyle name="40% - Accent4 2 5" xfId="301"/>
    <cellStyle name="40% - Accent4 3" xfId="26"/>
    <cellStyle name="40% - Accent4 3 2" xfId="143"/>
    <cellStyle name="40% - Accent4 3 3" xfId="142"/>
    <cellStyle name="40% - Accent4 3 4" xfId="220"/>
    <cellStyle name="40% - Accent4 3 5" xfId="340"/>
    <cellStyle name="40% - Accent4 4" xfId="144"/>
    <cellStyle name="40% - Accent4 4 2" xfId="412"/>
    <cellStyle name="40% - Accent4 5" xfId="191"/>
    <cellStyle name="40% - Accent4 5 2" xfId="476"/>
    <cellStyle name="40% - Accent4 6" xfId="560"/>
    <cellStyle name="40% - Accent4 7" xfId="262"/>
    <cellStyle name="40% - Accent5 2" xfId="29"/>
    <cellStyle name="40% - Accent5 2 2" xfId="145"/>
    <cellStyle name="40% - Accent5 2 3" xfId="146"/>
    <cellStyle name="40% - Accent5 2 4" xfId="221"/>
    <cellStyle name="40% - Accent5 2 5" xfId="302"/>
    <cellStyle name="40% - Accent5 3" xfId="28"/>
    <cellStyle name="40% - Accent5 3 2" xfId="148"/>
    <cellStyle name="40% - Accent5 3 3" xfId="147"/>
    <cellStyle name="40% - Accent5 3 4" xfId="222"/>
    <cellStyle name="40% - Accent5 3 5" xfId="341"/>
    <cellStyle name="40% - Accent5 4" xfId="149"/>
    <cellStyle name="40% - Accent5 4 2" xfId="413"/>
    <cellStyle name="40% - Accent5 5" xfId="195"/>
    <cellStyle name="40% - Accent5 5 2" xfId="477"/>
    <cellStyle name="40% - Accent5 6" xfId="561"/>
    <cellStyle name="40% - Accent5 7" xfId="263"/>
    <cellStyle name="40% - Accent6 2" xfId="31"/>
    <cellStyle name="40% - Accent6 2 2" xfId="150"/>
    <cellStyle name="40% - Accent6 2 3" xfId="151"/>
    <cellStyle name="40% - Accent6 2 4" xfId="223"/>
    <cellStyle name="40% - Accent6 2 5" xfId="303"/>
    <cellStyle name="40% - Accent6 3" xfId="30"/>
    <cellStyle name="40% - Accent6 3 2" xfId="153"/>
    <cellStyle name="40% - Accent6 3 3" xfId="152"/>
    <cellStyle name="40% - Accent6 3 4" xfId="224"/>
    <cellStyle name="40% - Accent6 3 5" xfId="342"/>
    <cellStyle name="40% - Accent6 4" xfId="154"/>
    <cellStyle name="40% - Accent6 4 2" xfId="414"/>
    <cellStyle name="40% - Accent6 5" xfId="199"/>
    <cellStyle name="40% - Accent6 5 2" xfId="478"/>
    <cellStyle name="40% - Accent6 6" xfId="562"/>
    <cellStyle name="40% - Accent6 7" xfId="264"/>
    <cellStyle name="60% - Accent1 2" xfId="33"/>
    <cellStyle name="60% - Accent1 2 2" xfId="225"/>
    <cellStyle name="60% - Accent1 2 3" xfId="304"/>
    <cellStyle name="60% - Accent1 3" xfId="32"/>
    <cellStyle name="60% - Accent1 3 2" xfId="343"/>
    <cellStyle name="60% - Accent1 4" xfId="180"/>
    <cellStyle name="60% - Accent1 4 2" xfId="415"/>
    <cellStyle name="60% - Accent1 5" xfId="479"/>
    <cellStyle name="60% - Accent1 6" xfId="563"/>
    <cellStyle name="60% - Accent1 7" xfId="265"/>
    <cellStyle name="60% - Accent2 2" xfId="35"/>
    <cellStyle name="60% - Accent2 2 2" xfId="226"/>
    <cellStyle name="60% - Accent2 2 3" xfId="305"/>
    <cellStyle name="60% - Accent2 3" xfId="34"/>
    <cellStyle name="60% - Accent2 3 2" xfId="344"/>
    <cellStyle name="60% - Accent2 4" xfId="184"/>
    <cellStyle name="60% - Accent2 4 2" xfId="416"/>
    <cellStyle name="60% - Accent2 5" xfId="480"/>
    <cellStyle name="60% - Accent2 6" xfId="564"/>
    <cellStyle name="60% - Accent2 7" xfId="266"/>
    <cellStyle name="60% - Accent3 2" xfId="37"/>
    <cellStyle name="60% - Accent3 2 2" xfId="227"/>
    <cellStyle name="60% - Accent3 2 3" xfId="306"/>
    <cellStyle name="60% - Accent3 3" xfId="36"/>
    <cellStyle name="60% - Accent3 3 2" xfId="345"/>
    <cellStyle name="60% - Accent3 4" xfId="188"/>
    <cellStyle name="60% - Accent3 4 2" xfId="417"/>
    <cellStyle name="60% - Accent3 5" xfId="481"/>
    <cellStyle name="60% - Accent3 6" xfId="565"/>
    <cellStyle name="60% - Accent3 7" xfId="267"/>
    <cellStyle name="60% - Accent4 2" xfId="39"/>
    <cellStyle name="60% - Accent4 2 2" xfId="228"/>
    <cellStyle name="60% - Accent4 2 3" xfId="307"/>
    <cellStyle name="60% - Accent4 3" xfId="38"/>
    <cellStyle name="60% - Accent4 3 2" xfId="346"/>
    <cellStyle name="60% - Accent4 4" xfId="192"/>
    <cellStyle name="60% - Accent4 4 2" xfId="418"/>
    <cellStyle name="60% - Accent4 5" xfId="482"/>
    <cellStyle name="60% - Accent4 6" xfId="566"/>
    <cellStyle name="60% - Accent4 7" xfId="268"/>
    <cellStyle name="60% - Accent5 2" xfId="41"/>
    <cellStyle name="60% - Accent5 2 2" xfId="229"/>
    <cellStyle name="60% - Accent5 3" xfId="40"/>
    <cellStyle name="60% - Accent5 3 2" xfId="347"/>
    <cellStyle name="60% - Accent5 4" xfId="196"/>
    <cellStyle name="60% - Accent5 4 2" xfId="419"/>
    <cellStyle name="60% - Accent5 5" xfId="483"/>
    <cellStyle name="60% - Accent5 6" xfId="567"/>
    <cellStyle name="60% - Accent6 2" xfId="43"/>
    <cellStyle name="60% - Accent6 2 2" xfId="230"/>
    <cellStyle name="60% - Accent6 2 3" xfId="308"/>
    <cellStyle name="60% - Accent6 3" xfId="42"/>
    <cellStyle name="60% - Accent6 3 2" xfId="348"/>
    <cellStyle name="60% - Accent6 4" xfId="200"/>
    <cellStyle name="60% - Accent6 4 2" xfId="420"/>
    <cellStyle name="60% - Accent6 5" xfId="484"/>
    <cellStyle name="60% - Accent6 6" xfId="568"/>
    <cellStyle name="60% - Accent6 7" xfId="269"/>
    <cellStyle name="Accent1 2" xfId="45"/>
    <cellStyle name="Accent1 2 2" xfId="231"/>
    <cellStyle name="Accent1 2 3" xfId="309"/>
    <cellStyle name="Accent1 3" xfId="44"/>
    <cellStyle name="Accent1 3 2" xfId="349"/>
    <cellStyle name="Accent1 4" xfId="177"/>
    <cellStyle name="Accent1 4 2" xfId="421"/>
    <cellStyle name="Accent1 5" xfId="485"/>
    <cellStyle name="Accent1 6" xfId="569"/>
    <cellStyle name="Accent1 7" xfId="270"/>
    <cellStyle name="Accent2 2" xfId="47"/>
    <cellStyle name="Accent2 2 2" xfId="232"/>
    <cellStyle name="Accent2 3" xfId="46"/>
    <cellStyle name="Accent2 3 2" xfId="350"/>
    <cellStyle name="Accent2 4" xfId="181"/>
    <cellStyle name="Accent2 4 2" xfId="422"/>
    <cellStyle name="Accent2 5" xfId="486"/>
    <cellStyle name="Accent2 6" xfId="570"/>
    <cellStyle name="Accent3 2" xfId="49"/>
    <cellStyle name="Accent3 2 2" xfId="233"/>
    <cellStyle name="Accent3 3" xfId="48"/>
    <cellStyle name="Accent3 3 2" xfId="351"/>
    <cellStyle name="Accent3 4" xfId="185"/>
    <cellStyle name="Accent3 4 2" xfId="423"/>
    <cellStyle name="Accent3 5" xfId="487"/>
    <cellStyle name="Accent3 6" xfId="571"/>
    <cellStyle name="Accent4 2" xfId="51"/>
    <cellStyle name="Accent4 2 2" xfId="234"/>
    <cellStyle name="Accent4 2 3" xfId="310"/>
    <cellStyle name="Accent4 3" xfId="50"/>
    <cellStyle name="Accent4 3 2" xfId="352"/>
    <cellStyle name="Accent4 4" xfId="189"/>
    <cellStyle name="Accent4 4 2" xfId="424"/>
    <cellStyle name="Accent4 5" xfId="488"/>
    <cellStyle name="Accent4 6" xfId="572"/>
    <cellStyle name="Accent4 7" xfId="271"/>
    <cellStyle name="Accent5 2" xfId="53"/>
    <cellStyle name="Accent5 2 2" xfId="235"/>
    <cellStyle name="Accent5 3" xfId="52"/>
    <cellStyle name="Accent5 3 2" xfId="353"/>
    <cellStyle name="Accent5 4" xfId="193"/>
    <cellStyle name="Accent5 4 2" xfId="425"/>
    <cellStyle name="Accent5 5" xfId="489"/>
    <cellStyle name="Accent5 6" xfId="573"/>
    <cellStyle name="Accent6 2" xfId="55"/>
    <cellStyle name="Accent6 2 2" xfId="236"/>
    <cellStyle name="Accent6 3" xfId="54"/>
    <cellStyle name="Accent6 3 2" xfId="354"/>
    <cellStyle name="Accent6 4" xfId="197"/>
    <cellStyle name="Accent6 4 2" xfId="426"/>
    <cellStyle name="Accent6 5" xfId="490"/>
    <cellStyle name="Accent6 6" xfId="574"/>
    <cellStyle name="Bad 2" xfId="1"/>
    <cellStyle name="Bad 2 2" xfId="57"/>
    <cellStyle name="Bad 2 2 2" xfId="237"/>
    <cellStyle name="Bad 3" xfId="56"/>
    <cellStyle name="Bad 3 2" xfId="355"/>
    <cellStyle name="Bad 4" xfId="166"/>
    <cellStyle name="Bad 4 2" xfId="427"/>
    <cellStyle name="Bad 5" xfId="491"/>
    <cellStyle name="Bad 6" xfId="575"/>
    <cellStyle name="Calculation 2" xfId="59"/>
    <cellStyle name="Calculation 2 2" xfId="238"/>
    <cellStyle name="Calculation 2 3" xfId="311"/>
    <cellStyle name="Calculation 3" xfId="58"/>
    <cellStyle name="Calculation 3 2" xfId="356"/>
    <cellStyle name="Calculation 4" xfId="170"/>
    <cellStyle name="Calculation 4 2" xfId="428"/>
    <cellStyle name="Calculation 5" xfId="492"/>
    <cellStyle name="Calculation 6" xfId="576"/>
    <cellStyle name="Calculation 7" xfId="272"/>
    <cellStyle name="Check Cell 2" xfId="61"/>
    <cellStyle name="Check Cell 2 2" xfId="239"/>
    <cellStyle name="Check Cell 3" xfId="60"/>
    <cellStyle name="Check Cell 3 2" xfId="357"/>
    <cellStyle name="Check Cell 4" xfId="172"/>
    <cellStyle name="Check Cell 4 2" xfId="429"/>
    <cellStyle name="Check Cell 5" xfId="493"/>
    <cellStyle name="Check Cell 6" xfId="577"/>
    <cellStyle name="Explanatory Text 2" xfId="63"/>
    <cellStyle name="Explanatory Text 2 2" xfId="240"/>
    <cellStyle name="Explanatory Text 3" xfId="62"/>
    <cellStyle name="Explanatory Text 3 2" xfId="358"/>
    <cellStyle name="Explanatory Text 4" xfId="175"/>
    <cellStyle name="Explanatory Text 4 2" xfId="430"/>
    <cellStyle name="Explanatory Text 5" xfId="494"/>
    <cellStyle name="Explanatory Text 6" xfId="578"/>
    <cellStyle name="Good 2" xfId="65"/>
    <cellStyle name="Good 2 2" xfId="241"/>
    <cellStyle name="Good 3" xfId="64"/>
    <cellStyle name="Good 3 2" xfId="359"/>
    <cellStyle name="Good 4" xfId="165"/>
    <cellStyle name="Good 4 2" xfId="431"/>
    <cellStyle name="Good 5" xfId="495"/>
    <cellStyle name="Good 6" xfId="579"/>
    <cellStyle name="Heading 1 2" xfId="67"/>
    <cellStyle name="Heading 1 2 2" xfId="242"/>
    <cellStyle name="Heading 1 2 3" xfId="312"/>
    <cellStyle name="Heading 1 3" xfId="66"/>
    <cellStyle name="Heading 1 3 2" xfId="360"/>
    <cellStyle name="Heading 1 4" xfId="161"/>
    <cellStyle name="Heading 1 4 2" xfId="432"/>
    <cellStyle name="Heading 1 5" xfId="496"/>
    <cellStyle name="Heading 1 6" xfId="580"/>
    <cellStyle name="Heading 1 7" xfId="273"/>
    <cellStyle name="Heading 2 2" xfId="69"/>
    <cellStyle name="Heading 2 2 2" xfId="243"/>
    <cellStyle name="Heading 2 2 3" xfId="313"/>
    <cellStyle name="Heading 2 3" xfId="68"/>
    <cellStyle name="Heading 2 3 2" xfId="361"/>
    <cellStyle name="Heading 2 4" xfId="162"/>
    <cellStyle name="Heading 2 4 2" xfId="433"/>
    <cellStyle name="Heading 2 5" xfId="497"/>
    <cellStyle name="Heading 2 6" xfId="581"/>
    <cellStyle name="Heading 2 7" xfId="274"/>
    <cellStyle name="Heading 3 2" xfId="71"/>
    <cellStyle name="Heading 3 2 2" xfId="244"/>
    <cellStyle name="Heading 3 2 3" xfId="314"/>
    <cellStyle name="Heading 3 3" xfId="70"/>
    <cellStyle name="Heading 3 3 2" xfId="362"/>
    <cellStyle name="Heading 3 4" xfId="163"/>
    <cellStyle name="Heading 3 4 2" xfId="434"/>
    <cellStyle name="Heading 3 5" xfId="498"/>
    <cellStyle name="Heading 3 6" xfId="582"/>
    <cellStyle name="Heading 3 7" xfId="275"/>
    <cellStyle name="Heading 4 2" xfId="73"/>
    <cellStyle name="Heading 4 2 2" xfId="245"/>
    <cellStyle name="Heading 4 2 3" xfId="315"/>
    <cellStyle name="Heading 4 3" xfId="72"/>
    <cellStyle name="Heading 4 3 2" xfId="363"/>
    <cellStyle name="Heading 4 4" xfId="164"/>
    <cellStyle name="Heading 4 4 2" xfId="435"/>
    <cellStyle name="Heading 4 5" xfId="499"/>
    <cellStyle name="Heading 4 6" xfId="583"/>
    <cellStyle name="Heading 4 7" xfId="276"/>
    <cellStyle name="Hyperlink" xfId="2" builtinId="8"/>
    <cellStyle name="Hyperlink 2" xfId="3"/>
    <cellStyle name="Hyperlink 2 2" xfId="284"/>
    <cellStyle name="Hyperlink 2 2 2" xfId="667"/>
    <cellStyle name="Hyperlink 2 3" xfId="323"/>
    <cellStyle name="Hyperlink 2 4" xfId="373"/>
    <cellStyle name="Hyperlink 2 5" xfId="445"/>
    <cellStyle name="Hyperlink 2 6" xfId="509"/>
    <cellStyle name="Hyperlink 2 7" xfId="592"/>
    <cellStyle name="Input 2" xfId="75"/>
    <cellStyle name="Input 2 2" xfId="246"/>
    <cellStyle name="Input 3" xfId="74"/>
    <cellStyle name="Input 3 2" xfId="364"/>
    <cellStyle name="Input 4" xfId="168"/>
    <cellStyle name="Input 4 2" xfId="436"/>
    <cellStyle name="Input 5" xfId="500"/>
    <cellStyle name="Input 6" xfId="584"/>
    <cellStyle name="Linked Cell 2" xfId="77"/>
    <cellStyle name="Linked Cell 2 2" xfId="247"/>
    <cellStyle name="Linked Cell 3" xfId="76"/>
    <cellStyle name="Linked Cell 3 2" xfId="365"/>
    <cellStyle name="Linked Cell 4" xfId="171"/>
    <cellStyle name="Linked Cell 4 2" xfId="437"/>
    <cellStyle name="Linked Cell 5" xfId="501"/>
    <cellStyle name="Linked Cell 6" xfId="585"/>
    <cellStyle name="Neutral 2" xfId="79"/>
    <cellStyle name="Neutral 2 2" xfId="248"/>
    <cellStyle name="Neutral 2 3" xfId="316"/>
    <cellStyle name="Neutral 3" xfId="78"/>
    <cellStyle name="Neutral 3 2" xfId="366"/>
    <cellStyle name="Neutral 4" xfId="167"/>
    <cellStyle name="Neutral 4 2" xfId="438"/>
    <cellStyle name="Neutral 5" xfId="502"/>
    <cellStyle name="Neutral 6" xfId="586"/>
    <cellStyle name="Neutral 7" xfId="277"/>
    <cellStyle name="Normal" xfId="0" builtinId="0"/>
    <cellStyle name="Normal 10" xfId="411"/>
    <cellStyle name="Normal 11" xfId="461"/>
    <cellStyle name="Normal 11 2" xfId="542"/>
    <cellStyle name="Normal 11 2 2" xfId="660"/>
    <cellStyle name="Normal 11 3" xfId="625"/>
    <cellStyle name="Normal 12" xfId="466"/>
    <cellStyle name="Normal 13" xfId="550"/>
    <cellStyle name="Normal 14" xfId="548"/>
    <cellStyle name="Normal 15" xfId="676"/>
    <cellStyle name="Normal 16" xfId="93"/>
    <cellStyle name="Normal 2" xfId="4"/>
    <cellStyle name="Normal 2 2" xfId="91"/>
    <cellStyle name="Normal 2 2 2" xfId="326"/>
    <cellStyle name="Normal 2 2 3" xfId="288"/>
    <cellStyle name="Normal 2 2 4" xfId="155"/>
    <cellStyle name="Normal 2 3" xfId="7"/>
    <cellStyle name="Normal 2 3 2" xfId="668"/>
    <cellStyle name="Normal 2 3 3" xfId="321"/>
    <cellStyle name="Normal 2 4" xfId="282"/>
    <cellStyle name="Normal 3" xfId="6"/>
    <cellStyle name="Normal 3 2" xfId="90"/>
    <cellStyle name="Normal 3 2 2" xfId="669"/>
    <cellStyle name="Normal 3 2 3" xfId="285"/>
    <cellStyle name="Normal 3 3" xfId="92"/>
    <cellStyle name="Normal 3 3 2" xfId="325"/>
    <cellStyle name="Normal 3 3 3" xfId="670"/>
    <cellStyle name="Normal 3 4" xfId="322"/>
    <cellStyle name="Normal 3 5" xfId="372"/>
    <cellStyle name="Normal 3 6" xfId="444"/>
    <cellStyle name="Normal 3 7" xfId="508"/>
    <cellStyle name="Normal 3 8" xfId="283"/>
    <cellStyle name="Normal 3 9" xfId="156"/>
    <cellStyle name="Normal 4" xfId="94"/>
    <cellStyle name="Normal 4 2" xfId="287"/>
    <cellStyle name="Normal 4 2 2" xfId="671"/>
    <cellStyle name="Normal 4 3" xfId="324"/>
    <cellStyle name="Normal 4 4" xfId="286"/>
    <cellStyle name="Normal 5" xfId="159"/>
    <cellStyle name="Normal 5 10" xfId="464"/>
    <cellStyle name="Normal 5 10 2" xfId="544"/>
    <cellStyle name="Normal 5 10 2 2" xfId="662"/>
    <cellStyle name="Normal 5 10 3" xfId="627"/>
    <cellStyle name="Normal 5 11" xfId="510"/>
    <cellStyle name="Normal 5 12" xfId="465"/>
    <cellStyle name="Normal 5 12 2" xfId="628"/>
    <cellStyle name="Normal 5 13" xfId="545"/>
    <cellStyle name="Normal 5 13 2" xfId="663"/>
    <cellStyle name="Normal 5 14" xfId="546"/>
    <cellStyle name="Normal 5 14 2" xfId="664"/>
    <cellStyle name="Normal 5 15" xfId="593"/>
    <cellStyle name="Normal 5 16" xfId="549"/>
    <cellStyle name="Normal 5 17" xfId="666"/>
    <cellStyle name="Normal 5 18" xfId="672"/>
    <cellStyle name="Normal 5 19" xfId="677"/>
    <cellStyle name="Normal 5 2" xfId="291"/>
    <cellStyle name="Normal 5 2 10" xfId="547"/>
    <cellStyle name="Normal 5 2 10 2" xfId="665"/>
    <cellStyle name="Normal 5 2 11" xfId="594"/>
    <cellStyle name="Normal 5 2 12" xfId="673"/>
    <cellStyle name="Normal 5 2 2" xfId="377"/>
    <cellStyle name="Normal 5 2 2 2" xfId="450"/>
    <cellStyle name="Normal 5 2 2 2 2" xfId="531"/>
    <cellStyle name="Normal 5 2 2 2 2 2" xfId="649"/>
    <cellStyle name="Normal 5 2 2 2 3" xfId="614"/>
    <cellStyle name="Normal 5 2 2 3" xfId="515"/>
    <cellStyle name="Normal 5 2 2 3 2" xfId="633"/>
    <cellStyle name="Normal 5 2 2 4" xfId="598"/>
    <cellStyle name="Normal 5 2 3" xfId="380"/>
    <cellStyle name="Normal 5 2 3 2" xfId="451"/>
    <cellStyle name="Normal 5 2 3 2 2" xfId="532"/>
    <cellStyle name="Normal 5 2 3 2 2 2" xfId="650"/>
    <cellStyle name="Normal 5 2 3 2 3" xfId="615"/>
    <cellStyle name="Normal 5 2 3 3" xfId="516"/>
    <cellStyle name="Normal 5 2 3 3 2" xfId="634"/>
    <cellStyle name="Normal 5 2 3 4" xfId="599"/>
    <cellStyle name="Normal 5 2 4" xfId="391"/>
    <cellStyle name="Normal 5 2 4 2" xfId="454"/>
    <cellStyle name="Normal 5 2 4 2 2" xfId="535"/>
    <cellStyle name="Normal 5 2 4 2 2 2" xfId="653"/>
    <cellStyle name="Normal 5 2 4 2 3" xfId="618"/>
    <cellStyle name="Normal 5 2 4 3" xfId="519"/>
    <cellStyle name="Normal 5 2 4 3 2" xfId="637"/>
    <cellStyle name="Normal 5 2 4 4" xfId="602"/>
    <cellStyle name="Normal 5 2 5" xfId="389"/>
    <cellStyle name="Normal 5 2 5 2" xfId="453"/>
    <cellStyle name="Normal 5 2 5 2 2" xfId="534"/>
    <cellStyle name="Normal 5 2 5 2 2 2" xfId="652"/>
    <cellStyle name="Normal 5 2 5 2 3" xfId="617"/>
    <cellStyle name="Normal 5 2 5 3" xfId="518"/>
    <cellStyle name="Normal 5 2 5 3 2" xfId="636"/>
    <cellStyle name="Normal 5 2 5 4" xfId="601"/>
    <cellStyle name="Normal 5 2 6" xfId="374"/>
    <cellStyle name="Normal 5 2 6 2" xfId="449"/>
    <cellStyle name="Normal 5 2 6 2 2" xfId="530"/>
    <cellStyle name="Normal 5 2 6 2 2 2" xfId="648"/>
    <cellStyle name="Normal 5 2 6 2 3" xfId="613"/>
    <cellStyle name="Normal 5 2 6 3" xfId="514"/>
    <cellStyle name="Normal 5 2 6 3 2" xfId="632"/>
    <cellStyle name="Normal 5 2 6 4" xfId="597"/>
    <cellStyle name="Normal 5 2 7" xfId="394"/>
    <cellStyle name="Normal 5 2 7 2" xfId="455"/>
    <cellStyle name="Normal 5 2 7 2 2" xfId="536"/>
    <cellStyle name="Normal 5 2 7 2 2 2" xfId="654"/>
    <cellStyle name="Normal 5 2 7 2 3" xfId="619"/>
    <cellStyle name="Normal 5 2 7 3" xfId="520"/>
    <cellStyle name="Normal 5 2 7 3 2" xfId="638"/>
    <cellStyle name="Normal 5 2 7 4" xfId="603"/>
    <cellStyle name="Normal 5 2 8" xfId="408"/>
    <cellStyle name="Normal 5 2 8 2" xfId="527"/>
    <cellStyle name="Normal 5 2 8 2 2" xfId="645"/>
    <cellStyle name="Normal 5 2 8 3" xfId="610"/>
    <cellStyle name="Normal 5 2 9" xfId="511"/>
    <cellStyle name="Normal 5 2 9 2" xfId="629"/>
    <cellStyle name="Normal 5 20" xfId="678"/>
    <cellStyle name="Normal 5 21" xfId="289"/>
    <cellStyle name="Normal 5 3" xfId="327"/>
    <cellStyle name="Normal 5 4" xfId="328"/>
    <cellStyle name="Normal 5 4 10" xfId="595"/>
    <cellStyle name="Normal 5 4 2" xfId="387"/>
    <cellStyle name="Normal 5 4 2 2" xfId="452"/>
    <cellStyle name="Normal 5 4 2 2 2" xfId="533"/>
    <cellStyle name="Normal 5 4 2 2 2 2" xfId="651"/>
    <cellStyle name="Normal 5 4 2 2 3" xfId="616"/>
    <cellStyle name="Normal 5 4 2 3" xfId="517"/>
    <cellStyle name="Normal 5 4 2 3 2" xfId="635"/>
    <cellStyle name="Normal 5 4 2 4" xfId="600"/>
    <cellStyle name="Normal 5 4 3" xfId="395"/>
    <cellStyle name="Normal 5 4 3 2" xfId="456"/>
    <cellStyle name="Normal 5 4 3 2 2" xfId="537"/>
    <cellStyle name="Normal 5 4 3 2 2 2" xfId="655"/>
    <cellStyle name="Normal 5 4 3 2 3" xfId="620"/>
    <cellStyle name="Normal 5 4 3 3" xfId="521"/>
    <cellStyle name="Normal 5 4 3 3 2" xfId="639"/>
    <cellStyle name="Normal 5 4 3 4" xfId="604"/>
    <cellStyle name="Normal 5 4 4" xfId="396"/>
    <cellStyle name="Normal 5 4 4 2" xfId="457"/>
    <cellStyle name="Normal 5 4 4 2 2" xfId="538"/>
    <cellStyle name="Normal 5 4 4 2 2 2" xfId="656"/>
    <cellStyle name="Normal 5 4 4 2 3" xfId="621"/>
    <cellStyle name="Normal 5 4 4 3" xfId="522"/>
    <cellStyle name="Normal 5 4 4 3 2" xfId="640"/>
    <cellStyle name="Normal 5 4 4 4" xfId="605"/>
    <cellStyle name="Normal 5 4 5" xfId="397"/>
    <cellStyle name="Normal 5 4 5 2" xfId="458"/>
    <cellStyle name="Normal 5 4 5 2 2" xfId="539"/>
    <cellStyle name="Normal 5 4 5 2 2 2" xfId="657"/>
    <cellStyle name="Normal 5 4 5 2 3" xfId="622"/>
    <cellStyle name="Normal 5 4 5 3" xfId="523"/>
    <cellStyle name="Normal 5 4 5 3 2" xfId="641"/>
    <cellStyle name="Normal 5 4 5 4" xfId="606"/>
    <cellStyle name="Normal 5 4 6" xfId="398"/>
    <cellStyle name="Normal 5 4 6 2" xfId="459"/>
    <cellStyle name="Normal 5 4 6 2 2" xfId="540"/>
    <cellStyle name="Normal 5 4 6 2 2 2" xfId="658"/>
    <cellStyle name="Normal 5 4 6 2 3" xfId="623"/>
    <cellStyle name="Normal 5 4 6 3" xfId="524"/>
    <cellStyle name="Normal 5 4 6 3 2" xfId="642"/>
    <cellStyle name="Normal 5 4 6 4" xfId="607"/>
    <cellStyle name="Normal 5 4 7" xfId="399"/>
    <cellStyle name="Normal 5 4 7 2" xfId="460"/>
    <cellStyle name="Normal 5 4 7 2 2" xfId="541"/>
    <cellStyle name="Normal 5 4 7 2 2 2" xfId="659"/>
    <cellStyle name="Normal 5 4 7 2 3" xfId="624"/>
    <cellStyle name="Normal 5 4 7 3" xfId="525"/>
    <cellStyle name="Normal 5 4 7 3 2" xfId="643"/>
    <cellStyle name="Normal 5 4 7 4" xfId="608"/>
    <cellStyle name="Normal 5 4 8" xfId="447"/>
    <cellStyle name="Normal 5 4 8 2" xfId="528"/>
    <cellStyle name="Normal 5 4 8 2 2" xfId="646"/>
    <cellStyle name="Normal 5 4 8 3" xfId="611"/>
    <cellStyle name="Normal 5 4 9" xfId="512"/>
    <cellStyle name="Normal 5 4 9 2" xfId="630"/>
    <cellStyle name="Normal 5 5" xfId="330"/>
    <cellStyle name="Normal 5 5 2" xfId="448"/>
    <cellStyle name="Normal 5 5 2 2" xfId="529"/>
    <cellStyle name="Normal 5 5 2 2 2" xfId="647"/>
    <cellStyle name="Normal 5 5 2 3" xfId="612"/>
    <cellStyle name="Normal 5 5 3" xfId="513"/>
    <cellStyle name="Normal 5 5 3 2" xfId="631"/>
    <cellStyle name="Normal 5 5 4" xfId="596"/>
    <cellStyle name="Normal 5 6" xfId="375"/>
    <cellStyle name="Normal 5 7" xfId="400"/>
    <cellStyle name="Normal 5 7 2" xfId="526"/>
    <cellStyle name="Normal 5 7 2 2" xfId="644"/>
    <cellStyle name="Normal 5 7 3" xfId="609"/>
    <cellStyle name="Normal 5 8" xfId="446"/>
    <cellStyle name="Normal 5 9" xfId="463"/>
    <cellStyle name="Normal 5 9 2" xfId="543"/>
    <cellStyle name="Normal 5 9 2 2" xfId="661"/>
    <cellStyle name="Normal 5 9 3" xfId="626"/>
    <cellStyle name="Normal 6" xfId="290"/>
    <cellStyle name="Normal 6 10" xfId="674"/>
    <cellStyle name="Normal 6 2" xfId="376"/>
    <cellStyle name="Normal 6 2 2" xfId="675"/>
    <cellStyle name="Normal 6 3" xfId="381"/>
    <cellStyle name="Normal 6 4" xfId="384"/>
    <cellStyle name="Normal 6 5" xfId="393"/>
    <cellStyle name="Normal 6 6" xfId="388"/>
    <cellStyle name="Normal 6 7" xfId="390"/>
    <cellStyle name="Normal 6 8" xfId="392"/>
    <cellStyle name="Normal 6 9" xfId="462"/>
    <cellStyle name="Normal 7" xfId="292"/>
    <cellStyle name="Normal 7 2" xfId="378"/>
    <cellStyle name="Normal 7 3" xfId="379"/>
    <cellStyle name="Normal 7 4" xfId="385"/>
    <cellStyle name="Normal 7 5" xfId="382"/>
    <cellStyle name="Normal 7 6" xfId="383"/>
    <cellStyle name="Normal 7 7" xfId="386"/>
    <cellStyle name="Normal 8" xfId="329"/>
    <cellStyle name="Normal 9" xfId="331"/>
    <cellStyle name="Normal_Sheet1" xfId="5"/>
    <cellStyle name="Note 2" xfId="81"/>
    <cellStyle name="Note 2 2" xfId="249"/>
    <cellStyle name="Note 2 3" xfId="317"/>
    <cellStyle name="Note 3" xfId="80"/>
    <cellStyle name="Note 3 2" xfId="367"/>
    <cellStyle name="Note 4" xfId="174"/>
    <cellStyle name="Note 4 2" xfId="439"/>
    <cellStyle name="Note 5" xfId="503"/>
    <cellStyle name="Note 6" xfId="587"/>
    <cellStyle name="Note 7" xfId="278"/>
    <cellStyle name="Output 2" xfId="83"/>
    <cellStyle name="Output 2 2" xfId="250"/>
    <cellStyle name="Output 2 3" xfId="318"/>
    <cellStyle name="Output 3" xfId="82"/>
    <cellStyle name="Output 3 2" xfId="368"/>
    <cellStyle name="Output 4" xfId="169"/>
    <cellStyle name="Output 4 2" xfId="440"/>
    <cellStyle name="Output 5" xfId="504"/>
    <cellStyle name="Output 6" xfId="588"/>
    <cellStyle name="Output 7" xfId="279"/>
    <cellStyle name="Percent 2" xfId="84"/>
    <cellStyle name="Percent 2 2" xfId="157"/>
    <cellStyle name="Percent 2 3" xfId="158"/>
    <cellStyle name="Percent 2 4" xfId="251"/>
    <cellStyle name="Title 2" xfId="85"/>
    <cellStyle name="Title 2 2" xfId="319"/>
    <cellStyle name="Title 3" xfId="160"/>
    <cellStyle name="Title 3 2" xfId="369"/>
    <cellStyle name="Title 4" xfId="441"/>
    <cellStyle name="Title 5" xfId="505"/>
    <cellStyle name="Title 6" xfId="589"/>
    <cellStyle name="Title 7" xfId="280"/>
    <cellStyle name="Total 2" xfId="87"/>
    <cellStyle name="Total 2 2" xfId="252"/>
    <cellStyle name="Total 2 3" xfId="320"/>
    <cellStyle name="Total 3" xfId="86"/>
    <cellStyle name="Total 3 2" xfId="370"/>
    <cellStyle name="Total 4" xfId="176"/>
    <cellStyle name="Total 4 2" xfId="442"/>
    <cellStyle name="Total 5" xfId="506"/>
    <cellStyle name="Total 6" xfId="590"/>
    <cellStyle name="Total 7" xfId="281"/>
    <cellStyle name="Warning Text 2" xfId="89"/>
    <cellStyle name="Warning Text 2 2" xfId="253"/>
    <cellStyle name="Warning Text 3" xfId="88"/>
    <cellStyle name="Warning Text 3 2" xfId="371"/>
    <cellStyle name="Warning Text 4" xfId="173"/>
    <cellStyle name="Warning Text 4 2" xfId="443"/>
    <cellStyle name="Warning Text 5" xfId="507"/>
    <cellStyle name="Warning Text 6" xfId="591"/>
  </cellStyles>
  <dxfs count="224">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ill>
        <patternFill>
          <bgColor rgb="FF00CC66"/>
        </patternFill>
      </fill>
    </dxf>
    <dxf>
      <fill>
        <patternFill>
          <bgColor rgb="FFFF7C80"/>
        </patternFill>
      </fill>
    </dxf>
    <dxf>
      <fill>
        <patternFill>
          <bgColor rgb="FFFFFF99"/>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theme="0"/>
      </font>
      <fill>
        <patternFill>
          <bgColor theme="6"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theme="1"/>
      </font>
      <fill>
        <patternFill>
          <bgColor theme="6" tint="-0.499984740745262"/>
        </patternFill>
      </fill>
    </dxf>
    <dxf>
      <font>
        <b/>
        <i val="0"/>
        <color theme="0"/>
      </font>
      <fill>
        <patternFill>
          <bgColor rgb="FFC00000"/>
        </patternFill>
      </fill>
    </dxf>
    <dxf>
      <border>
        <left style="thick">
          <color theme="3" tint="0.39994506668294322"/>
        </left>
        <right style="thick">
          <color theme="3" tint="0.39994506668294322"/>
        </right>
        <top style="thick">
          <color theme="3" tint="0.39994506668294322"/>
        </top>
        <bottom style="thick">
          <color theme="3" tint="0.39994506668294322"/>
        </bottom>
        <vertical style="hair">
          <color theme="4" tint="-0.24994659260841701"/>
        </vertical>
        <horizontal style="hair">
          <color theme="4" tint="-0.24994659260841701"/>
        </horizontal>
      </border>
    </dxf>
  </dxfs>
  <tableStyles count="1" defaultTableStyle="TableStyleMedium2" defaultPivotStyle="PivotStyleLight16">
    <tableStyle name="PivotTable Style 1" table="0" count="1">
      <tableStyleElement type="wholeTable" dxfId="223"/>
    </tableStyle>
  </tableStyles>
  <colors>
    <mruColors>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calcChain.xml" Id="rId14" /><Relationship Type="http://schemas.openxmlformats.org/officeDocument/2006/relationships/customXml" Target="/customXML/item2.xml" Id="R8326e77b6abd4617"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uments.hf.wales.gov.uk/id:A977805/document/versions/publish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tabSelected="1"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activeCell="X15" sqref="X15"/>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55" t="s">
        <v>693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7"/>
    </row>
    <row r="2" spans="1:31" x14ac:dyDescent="0.2">
      <c r="A2" s="258"/>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60"/>
    </row>
    <row r="3" spans="1:31" s="6" customFormat="1" ht="36" thickBot="1" x14ac:dyDescent="0.55000000000000004">
      <c r="A3" s="150"/>
      <c r="B3" s="148"/>
      <c r="C3" s="148"/>
      <c r="D3" s="148"/>
      <c r="E3" s="148"/>
      <c r="F3" s="148"/>
      <c r="G3" s="264" t="s">
        <v>531</v>
      </c>
      <c r="H3" s="264"/>
      <c r="I3" s="264"/>
      <c r="J3" s="264"/>
      <c r="K3" s="264"/>
      <c r="L3" s="254">
        <f>DMQSData!B108</f>
        <v>1</v>
      </c>
      <c r="M3" s="254"/>
      <c r="N3" s="254"/>
      <c r="O3" s="254"/>
      <c r="P3" s="264" t="s">
        <v>532</v>
      </c>
      <c r="Q3" s="264"/>
      <c r="R3" s="264"/>
      <c r="S3" s="264"/>
      <c r="T3" s="264"/>
      <c r="U3" s="253">
        <f>DMQSData!B109</f>
        <v>43299</v>
      </c>
      <c r="V3" s="254"/>
      <c r="W3" s="254"/>
      <c r="X3" s="254"/>
      <c r="Y3" s="148"/>
      <c r="Z3" s="148"/>
      <c r="AA3" s="148"/>
      <c r="AB3" s="148"/>
      <c r="AC3" s="148"/>
      <c r="AD3" s="151"/>
    </row>
    <row r="4" spans="1:31" s="1" customFormat="1" ht="81" customHeight="1" thickBot="1" x14ac:dyDescent="0.25">
      <c r="A4" s="140" t="s">
        <v>238</v>
      </c>
      <c r="B4" s="141" t="s">
        <v>270</v>
      </c>
      <c r="C4" s="141" t="s">
        <v>272</v>
      </c>
      <c r="D4" s="141" t="s">
        <v>271</v>
      </c>
      <c r="E4" s="141" t="s">
        <v>700</v>
      </c>
      <c r="F4" s="142" t="s">
        <v>0</v>
      </c>
      <c r="G4" s="143" t="s">
        <v>1</v>
      </c>
      <c r="H4" s="143" t="s">
        <v>2</v>
      </c>
      <c r="I4" s="143" t="s">
        <v>3</v>
      </c>
      <c r="J4" s="143" t="s">
        <v>4</v>
      </c>
      <c r="K4" s="143" t="s">
        <v>5</v>
      </c>
      <c r="L4" s="143" t="s">
        <v>6</v>
      </c>
      <c r="M4" s="143" t="s">
        <v>7</v>
      </c>
      <c r="N4" s="144" t="s">
        <v>8</v>
      </c>
      <c r="O4" s="143" t="s">
        <v>9</v>
      </c>
      <c r="P4" s="143" t="s">
        <v>10</v>
      </c>
      <c r="Q4" s="145" t="s">
        <v>215</v>
      </c>
      <c r="R4" s="143" t="s">
        <v>11</v>
      </c>
      <c r="S4" s="143" t="s">
        <v>12</v>
      </c>
      <c r="T4" s="143" t="s">
        <v>13</v>
      </c>
      <c r="U4" s="143" t="s">
        <v>14</v>
      </c>
      <c r="V4" s="143" t="s">
        <v>15</v>
      </c>
      <c r="W4" s="143" t="s">
        <v>16</v>
      </c>
      <c r="X4" s="143" t="s">
        <v>17</v>
      </c>
      <c r="Y4" s="143" t="s">
        <v>18</v>
      </c>
      <c r="Z4" s="143" t="s">
        <v>19</v>
      </c>
      <c r="AA4" s="143" t="s">
        <v>20</v>
      </c>
      <c r="AB4" s="143" t="s">
        <v>21</v>
      </c>
      <c r="AC4" s="143" t="s">
        <v>22</v>
      </c>
      <c r="AD4" s="146" t="s">
        <v>23</v>
      </c>
    </row>
    <row r="5" spans="1:31" s="2" customFormat="1" ht="16.5" thickBot="1" x14ac:dyDescent="0.25">
      <c r="A5" s="167" t="s">
        <v>280</v>
      </c>
      <c r="B5" s="168"/>
      <c r="C5" s="168"/>
      <c r="D5" s="168"/>
      <c r="E5" s="169"/>
      <c r="F5" s="78"/>
      <c r="G5" s="79"/>
      <c r="H5" s="79"/>
      <c r="I5" s="79"/>
      <c r="J5" s="79"/>
      <c r="K5" s="79"/>
      <c r="L5" s="79"/>
      <c r="M5" s="79"/>
      <c r="N5" s="79"/>
      <c r="O5" s="79"/>
      <c r="P5" s="79"/>
      <c r="Q5" s="79"/>
      <c r="R5" s="79"/>
      <c r="S5" s="79"/>
      <c r="T5" s="79"/>
      <c r="U5" s="79"/>
      <c r="V5" s="79"/>
      <c r="W5" s="79"/>
      <c r="X5" s="79"/>
      <c r="Y5" s="79"/>
      <c r="Z5" s="79"/>
      <c r="AA5" s="79"/>
      <c r="AB5" s="79"/>
      <c r="AC5" s="79"/>
      <c r="AD5" s="80"/>
    </row>
    <row r="6" spans="1:31" ht="37.5" customHeight="1" x14ac:dyDescent="0.2">
      <c r="A6" s="170" t="s">
        <v>29</v>
      </c>
      <c r="B6" s="226" t="s">
        <v>30</v>
      </c>
      <c r="C6" s="171"/>
      <c r="D6" s="184" t="s">
        <v>31</v>
      </c>
      <c r="E6" s="27" t="str">
        <f>formulae!G114</f>
        <v>Yes</v>
      </c>
      <c r="F6" s="25" t="str">
        <f>LDPs!B2</f>
        <v>Yes</v>
      </c>
      <c r="G6" s="27" t="str">
        <f>LDPs!C2</f>
        <v>Yes</v>
      </c>
      <c r="H6" s="27" t="str">
        <f>LDPs!D2</f>
        <v>Yes</v>
      </c>
      <c r="I6" s="27" t="str">
        <f>LDPs!E2</f>
        <v>Yes</v>
      </c>
      <c r="J6" s="27" t="str">
        <f>LDPs!F2</f>
        <v>Yes</v>
      </c>
      <c r="K6" s="27" t="str">
        <f>LDPs!G2</f>
        <v>Yes</v>
      </c>
      <c r="L6" s="26" t="str">
        <f>LDPs!H2</f>
        <v>Yes</v>
      </c>
      <c r="M6" s="26" t="str">
        <f>LDPs!I2</f>
        <v>Yes</v>
      </c>
      <c r="N6" s="26" t="str">
        <f>LDPs!J2</f>
        <v>Yes</v>
      </c>
      <c r="O6" s="26" t="str">
        <f>LDPs!K2</f>
        <v>No</v>
      </c>
      <c r="P6" s="26" t="str">
        <f>LDPs!L2</f>
        <v>Yes</v>
      </c>
      <c r="Q6" s="27" t="str">
        <f>LDPs!M2</f>
        <v>Yes</v>
      </c>
      <c r="R6" s="26" t="str">
        <f>LDPs!N2</f>
        <v>Yes</v>
      </c>
      <c r="S6" s="27" t="str">
        <f>LDPs!O2</f>
        <v>Yes</v>
      </c>
      <c r="T6" s="53" t="s">
        <v>30</v>
      </c>
      <c r="U6" s="53" t="str">
        <f>LDPs!Q2</f>
        <v>Yes</v>
      </c>
      <c r="V6" s="27" t="str">
        <f>LDPs!R2</f>
        <v>Yes</v>
      </c>
      <c r="W6" s="26" t="str">
        <f>LDPs!S2</f>
        <v>Yes</v>
      </c>
      <c r="X6" s="27" t="str">
        <f>LDPs!T2</f>
        <v>Yes</v>
      </c>
      <c r="Y6" s="26" t="str">
        <f>LDPs!U2</f>
        <v>Yes</v>
      </c>
      <c r="Z6" s="26" t="str">
        <f>LDPs!V2</f>
        <v>Yes</v>
      </c>
      <c r="AA6" s="27" t="str">
        <f>LDPs!W2</f>
        <v>No</v>
      </c>
      <c r="AB6" s="27" t="str">
        <f>LDPs!X2</f>
        <v>Yes</v>
      </c>
      <c r="AC6" s="27" t="str">
        <f>LDPs!Y2</f>
        <v>Yes</v>
      </c>
      <c r="AD6" s="28" t="str">
        <f>LDPs!Z2</f>
        <v>No</v>
      </c>
      <c r="AE6" s="22"/>
    </row>
    <row r="7" spans="1:31" ht="47.25" x14ac:dyDescent="0.2">
      <c r="A7" s="19" t="s">
        <v>698</v>
      </c>
      <c r="B7" s="227" t="s">
        <v>275</v>
      </c>
      <c r="C7" s="174" t="s">
        <v>273</v>
      </c>
      <c r="D7" s="166" t="s">
        <v>274</v>
      </c>
      <c r="E7" s="67">
        <f>formulae!G116</f>
        <v>67.333333333333329</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34</v>
      </c>
      <c r="P7" s="68" t="str">
        <f>LDPs!L5</f>
        <v>N/A</v>
      </c>
      <c r="Q7" s="68" t="str">
        <f>LDPs!M5</f>
        <v>N/A</v>
      </c>
      <c r="R7" s="68" t="str">
        <f>LDPs!N5</f>
        <v>N/A</v>
      </c>
      <c r="S7" s="68" t="str">
        <f>LDPs!O5</f>
        <v>N/A</v>
      </c>
      <c r="T7" s="68" t="str">
        <f>LDPs!P5</f>
        <v>N/A</v>
      </c>
      <c r="U7" s="68" t="str">
        <f>LDPs!Q5</f>
        <v>N/A</v>
      </c>
      <c r="V7" s="68" t="str">
        <f>LDPs!R5</f>
        <v>N/A</v>
      </c>
      <c r="W7" s="44" t="str">
        <f>LDPs!S5</f>
        <v>N/A</v>
      </c>
      <c r="X7" s="68" t="str">
        <f>LDPs!T5</f>
        <v>N/A</v>
      </c>
      <c r="Y7" s="68" t="str">
        <f>LDPs!U5</f>
        <v>N/A</v>
      </c>
      <c r="Z7" s="68" t="str">
        <f>LDPs!V5</f>
        <v>N/A</v>
      </c>
      <c r="AA7" s="45">
        <f>LDPs!W5</f>
        <v>57</v>
      </c>
      <c r="AB7" s="68" t="str">
        <f>LDPs!X5</f>
        <v>N/A</v>
      </c>
      <c r="AC7" s="68" t="str">
        <f>LDPs!Y5</f>
        <v>N/A</v>
      </c>
      <c r="AD7" s="81">
        <f>LDPs!Z5</f>
        <v>111</v>
      </c>
    </row>
    <row r="8" spans="1:31" ht="47.25" x14ac:dyDescent="0.2">
      <c r="A8" s="224" t="s">
        <v>695</v>
      </c>
      <c r="B8" s="235" t="s">
        <v>275</v>
      </c>
      <c r="C8" s="236" t="s">
        <v>273</v>
      </c>
      <c r="D8" s="237" t="s">
        <v>274</v>
      </c>
      <c r="E8" s="67">
        <f ca="1">formulae!G119</f>
        <v>21.488888888888887</v>
      </c>
      <c r="F8" s="67">
        <f ca="1">LDPs!B8</f>
        <v>25.9</v>
      </c>
      <c r="G8" s="68">
        <f ca="1">LDPs!C8</f>
        <v>-0.7</v>
      </c>
      <c r="H8" s="68">
        <f ca="1">LDPs!D8</f>
        <v>9.7333333333333325</v>
      </c>
      <c r="I8" s="68">
        <f ca="1">LDPs!E8</f>
        <v>50.266666666666666</v>
      </c>
      <c r="J8" s="68" t="str">
        <f ca="1">LDPs!F8</f>
        <v>N/A</v>
      </c>
      <c r="K8" s="68">
        <f ca="1">LDPs!G8</f>
        <v>0.56666666666666665</v>
      </c>
      <c r="L8" s="68">
        <f ca="1">LDPs!H8</f>
        <v>6.6333333333333337</v>
      </c>
      <c r="M8" s="68">
        <f ca="1">LDPs!I8</f>
        <v>0.3</v>
      </c>
      <c r="N8" s="68">
        <f ca="1">LDPs!J8</f>
        <v>1.3666666666666667</v>
      </c>
      <c r="O8" s="68" t="str">
        <f ca="1">LDPs!K8</f>
        <v>N/A</v>
      </c>
      <c r="P8" s="68" t="str">
        <f ca="1">LDPs!L8</f>
        <v>N/A</v>
      </c>
      <c r="Q8" s="68" t="str">
        <f ca="1">LDPs!M8</f>
        <v>N/A</v>
      </c>
      <c r="R8" s="68">
        <f ca="1">LDPs!N8</f>
        <v>44.233333333333334</v>
      </c>
      <c r="S8" s="68">
        <f ca="1">LDPs!O8</f>
        <v>9.7333333333333325</v>
      </c>
      <c r="T8" s="68" t="str">
        <f ca="1">LDPs!P8</f>
        <v>N/A</v>
      </c>
      <c r="U8" s="68" t="str">
        <f ca="1">LDPs!Q8</f>
        <v>N/A</v>
      </c>
      <c r="V8" s="68">
        <f ca="1">LDPs!R8</f>
        <v>22.833333333333332</v>
      </c>
      <c r="W8" s="44">
        <f ca="1">LDPs!S8</f>
        <v>52.3</v>
      </c>
      <c r="X8" s="68" t="str">
        <f ca="1">LDPs!T8</f>
        <v>N/A</v>
      </c>
      <c r="Y8" s="68">
        <f ca="1">LDPs!U8</f>
        <v>44.233333333333334</v>
      </c>
      <c r="Z8" s="68">
        <f ca="1">LDPs!V8</f>
        <v>42.2</v>
      </c>
      <c r="AA8" s="68" t="str">
        <f ca="1">LDPs!W8</f>
        <v>N/A</v>
      </c>
      <c r="AB8" s="68">
        <f ca="1">LDPs!X8</f>
        <v>12.733333333333333</v>
      </c>
      <c r="AC8" s="68" t="str">
        <f ca="1">LDPs!Y8</f>
        <v>N/A</v>
      </c>
      <c r="AD8" s="81" t="str">
        <f ca="1">LDPs!Z8</f>
        <v>N/A</v>
      </c>
      <c r="AE8" s="22"/>
    </row>
    <row r="9" spans="1:31" ht="47.25" x14ac:dyDescent="0.2">
      <c r="A9" s="19" t="s">
        <v>716</v>
      </c>
      <c r="B9" s="227" t="s">
        <v>705</v>
      </c>
      <c r="C9" s="29"/>
      <c r="D9" s="223" t="s">
        <v>706</v>
      </c>
      <c r="E9" s="67" t="e">
        <f>formulae!G121</f>
        <v>#DIV/0!</v>
      </c>
      <c r="F9" s="67" t="str">
        <f>LDPs!B9</f>
        <v>N/A</v>
      </c>
      <c r="G9" s="68" t="str">
        <f>LDPs!C9</f>
        <v>N/A</v>
      </c>
      <c r="H9" s="68" t="str">
        <f>LDPs!D9</f>
        <v>N/A</v>
      </c>
      <c r="I9" s="68" t="str">
        <f>LDPs!E9</f>
        <v>N/A</v>
      </c>
      <c r="J9" s="68" t="str">
        <f>LDPs!F9</f>
        <v>N/A</v>
      </c>
      <c r="K9" s="68" t="str">
        <f>LDPs!G9</f>
        <v>N/A</v>
      </c>
      <c r="L9" s="68" t="str">
        <f>LDPs!H9</f>
        <v>N/A</v>
      </c>
      <c r="M9" s="68" t="str">
        <f>LDPs!I9</f>
        <v>N/A</v>
      </c>
      <c r="N9" s="68" t="str">
        <f>LDPs!J9</f>
        <v>N/A</v>
      </c>
      <c r="O9" s="68" t="str">
        <f>LDPs!K9</f>
        <v>N/A</v>
      </c>
      <c r="P9" s="68" t="str">
        <f>LDPs!L9</f>
        <v>N/A</v>
      </c>
      <c r="Q9" s="68" t="str">
        <f>LDPs!M9</f>
        <v>N/A</v>
      </c>
      <c r="R9" s="68" t="str">
        <f>LDPs!N9</f>
        <v>N/A</v>
      </c>
      <c r="S9" s="68" t="str">
        <f>LDPs!O9</f>
        <v>N/A</v>
      </c>
      <c r="T9" s="68" t="str">
        <f>LDPs!P9</f>
        <v>N/A</v>
      </c>
      <c r="U9" s="68" t="str">
        <f>LDPs!Q9</f>
        <v>N/A</v>
      </c>
      <c r="V9" s="68" t="str">
        <f>LDPs!R9</f>
        <v>N/A</v>
      </c>
      <c r="W9" s="44" t="str">
        <f>LDPs!S9</f>
        <v>N/A</v>
      </c>
      <c r="X9" s="68" t="str">
        <f>LDPs!T9</f>
        <v>N/A</v>
      </c>
      <c r="Y9" s="68" t="str">
        <f>LDPs!U9</f>
        <v>N/A</v>
      </c>
      <c r="Z9" s="68" t="str">
        <f>LDPs!V9</f>
        <v>N/A</v>
      </c>
      <c r="AA9" s="68" t="str">
        <f>LDPs!W9</f>
        <v>N/A</v>
      </c>
      <c r="AB9" s="68" t="str">
        <f>LDPs!X9</f>
        <v>N/A</v>
      </c>
      <c r="AC9" s="68" t="str">
        <f>LDPs!Y9</f>
        <v>N/A</v>
      </c>
      <c r="AD9" s="81" t="str">
        <f>LDPs!Z9</f>
        <v>N/A</v>
      </c>
    </row>
    <row r="10" spans="1:31" ht="34.5" customHeight="1" x14ac:dyDescent="0.2">
      <c r="A10" s="19" t="s">
        <v>258</v>
      </c>
      <c r="B10" s="228" t="s">
        <v>30</v>
      </c>
      <c r="C10" s="29"/>
      <c r="D10" s="185" t="s">
        <v>31</v>
      </c>
      <c r="E10" s="27" t="str">
        <f>formulae!G122</f>
        <v>Yes</v>
      </c>
      <c r="F10" s="67" t="str">
        <f>LDPs!B6</f>
        <v>Yes</v>
      </c>
      <c r="G10" s="30" t="str">
        <f>LDPs!C6</f>
        <v>Yes</v>
      </c>
      <c r="H10" s="46" t="str">
        <f>LDPs!D6</f>
        <v>Yes</v>
      </c>
      <c r="I10" s="38" t="str">
        <f>LDPs!E6</f>
        <v>Yes</v>
      </c>
      <c r="J10" s="30" t="str">
        <f>LDPs!F6</f>
        <v>N/A</v>
      </c>
      <c r="K10" s="30" t="str">
        <f>LDPs!G6</f>
        <v>N/A</v>
      </c>
      <c r="L10" s="46" t="str">
        <f>LDPs!H6</f>
        <v>Yes</v>
      </c>
      <c r="M10" s="46" t="str">
        <f>LDPs!I6</f>
        <v>No</v>
      </c>
      <c r="N10" s="46" t="str">
        <f>LDPs!J6</f>
        <v>Yes</v>
      </c>
      <c r="O10" s="30" t="str">
        <f>LDPs!K6</f>
        <v>N/A</v>
      </c>
      <c r="P10" s="30" t="str">
        <f>LDPs!L6</f>
        <v>N/A</v>
      </c>
      <c r="Q10" s="30" t="str">
        <f>LDPs!M6</f>
        <v>N/A</v>
      </c>
      <c r="R10" s="37" t="str">
        <f>LDPs!N6</f>
        <v>Yes</v>
      </c>
      <c r="S10" s="30" t="str">
        <f>LDPs!O6</f>
        <v>Yes</v>
      </c>
      <c r="T10" s="30" t="str">
        <f>LDPs!P6</f>
        <v>N/A</v>
      </c>
      <c r="U10" s="30" t="str">
        <f>LDPs!Q6</f>
        <v>N/A</v>
      </c>
      <c r="V10" s="46" t="str">
        <f>LDPs!R6</f>
        <v>Yes</v>
      </c>
      <c r="W10" s="37" t="str">
        <f>LDPs!S6</f>
        <v>Yes</v>
      </c>
      <c r="X10" s="30" t="str">
        <f>LDPs!T6</f>
        <v>N/A</v>
      </c>
      <c r="Y10" s="37" t="str">
        <f>LDPs!U6</f>
        <v>No</v>
      </c>
      <c r="Z10" s="47" t="str">
        <f>LDPs!V6</f>
        <v>Yes</v>
      </c>
      <c r="AA10" s="30" t="str">
        <f>LDPs!W6</f>
        <v>N/A</v>
      </c>
      <c r="AB10" s="30" t="str">
        <f>LDPs!X6</f>
        <v>Yes</v>
      </c>
      <c r="AC10" s="30" t="str">
        <f>LDPs!Y6</f>
        <v>N/A</v>
      </c>
      <c r="AD10" s="31" t="str">
        <f>LDPs!Z6</f>
        <v>N/A</v>
      </c>
    </row>
    <row r="11" spans="1:31" ht="32.25" thickBot="1" x14ac:dyDescent="0.25">
      <c r="A11" s="82" t="s">
        <v>259</v>
      </c>
      <c r="B11" s="229" t="s">
        <v>571</v>
      </c>
      <c r="C11" s="172"/>
      <c r="D11" s="186" t="s">
        <v>564</v>
      </c>
      <c r="E11" s="225">
        <f>25-(COUNTIF(F11:AD11,"&lt;5"))</f>
        <v>7</v>
      </c>
      <c r="F11" s="127">
        <f>HLS!B2</f>
        <v>1.3</v>
      </c>
      <c r="G11" s="188">
        <f>HLS!C2</f>
        <v>3.9</v>
      </c>
      <c r="H11" s="188">
        <f>HLS!D2</f>
        <v>4</v>
      </c>
      <c r="I11" s="188">
        <f>HLS!E2</f>
        <v>2.2999999999999998</v>
      </c>
      <c r="J11" s="188">
        <f>HLS!F2</f>
        <v>3.6</v>
      </c>
      <c r="K11" s="188">
        <f>HLS!G2</f>
        <v>4.2</v>
      </c>
      <c r="L11" s="188">
        <f>HLS!H2</f>
        <v>2.2000000000000002</v>
      </c>
      <c r="M11" s="188">
        <f>HLS!I2</f>
        <v>3.1</v>
      </c>
      <c r="N11" s="188">
        <f>HLS!J2</f>
        <v>1.6</v>
      </c>
      <c r="O11" s="188">
        <f>HLS!K2</f>
        <v>0</v>
      </c>
      <c r="P11" s="188">
        <f>HLS!L2</f>
        <v>5.4</v>
      </c>
      <c r="Q11" s="188">
        <f>HLS!M2</f>
        <v>5.4</v>
      </c>
      <c r="R11" s="188">
        <f>HLS!N2</f>
        <v>1.6</v>
      </c>
      <c r="S11" s="188">
        <f>HLS!O2</f>
        <v>3.9</v>
      </c>
      <c r="T11" s="188">
        <f>HLS!P2</f>
        <v>5.3</v>
      </c>
      <c r="U11" s="188">
        <f>HLS!Q2</f>
        <v>5.6</v>
      </c>
      <c r="V11" s="188">
        <f>HLS!R2</f>
        <v>5.0999999999999996</v>
      </c>
      <c r="W11" s="188">
        <f>HLS!S2</f>
        <v>1.4</v>
      </c>
      <c r="X11" s="188">
        <f>HLS!T2</f>
        <v>7</v>
      </c>
      <c r="Y11" s="188">
        <f>HLS!U2</f>
        <v>1.4</v>
      </c>
      <c r="Z11" s="188">
        <f>HLS!V2</f>
        <v>3.6</v>
      </c>
      <c r="AA11" s="188">
        <f>HLS!W2</f>
        <v>0</v>
      </c>
      <c r="AB11" s="188">
        <f>HLS!X2</f>
        <v>3.6</v>
      </c>
      <c r="AC11" s="188">
        <f>HLS!Y2</f>
        <v>5.6</v>
      </c>
      <c r="AD11" s="189">
        <f>HLS!Z2</f>
        <v>0</v>
      </c>
    </row>
    <row r="12" spans="1:31" s="5" customFormat="1" ht="15" customHeight="1" thickBot="1" x14ac:dyDescent="0.25">
      <c r="A12" s="249"/>
      <c r="B12" s="250"/>
      <c r="C12" s="251"/>
      <c r="D12" s="251"/>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row>
    <row r="13" spans="1:31" s="3" customFormat="1" ht="16.5" thickBot="1" x14ac:dyDescent="0.25">
      <c r="A13" s="59" t="s">
        <v>25</v>
      </c>
      <c r="B13" s="230"/>
      <c r="C13" s="89"/>
      <c r="D13" s="89"/>
      <c r="E13" s="90"/>
      <c r="F13" s="90"/>
      <c r="G13" s="91"/>
      <c r="H13" s="91"/>
      <c r="I13" s="91"/>
      <c r="J13" s="91"/>
      <c r="K13" s="91"/>
      <c r="L13" s="91"/>
      <c r="M13" s="91"/>
      <c r="N13" s="91"/>
      <c r="O13" s="91"/>
      <c r="P13" s="91"/>
      <c r="Q13" s="91"/>
      <c r="R13" s="91"/>
      <c r="S13" s="91"/>
      <c r="T13" s="91"/>
      <c r="U13" s="91"/>
      <c r="V13" s="91"/>
      <c r="W13" s="91"/>
      <c r="X13" s="91"/>
      <c r="Y13" s="91"/>
      <c r="Z13" s="91"/>
      <c r="AA13" s="91"/>
      <c r="AB13" s="91"/>
      <c r="AC13" s="91"/>
      <c r="AD13" s="92"/>
    </row>
    <row r="14" spans="1:31" ht="33" customHeight="1" x14ac:dyDescent="0.2">
      <c r="A14" s="261" t="s">
        <v>286</v>
      </c>
      <c r="B14" s="265" t="s">
        <v>623</v>
      </c>
      <c r="C14" s="267" t="s">
        <v>624</v>
      </c>
      <c r="D14" s="269" t="s">
        <v>625</v>
      </c>
      <c r="E14" s="176">
        <f>formulae!G127</f>
        <v>67.97642436149313</v>
      </c>
      <c r="F14" s="176">
        <f>formulae!E18</f>
        <v>100</v>
      </c>
      <c r="G14" s="177">
        <f>formulae!F18</f>
        <v>90</v>
      </c>
      <c r="H14" s="177">
        <f>formulae!G18</f>
        <v>29.411764705882355</v>
      </c>
      <c r="I14" s="177">
        <f>formulae!H18</f>
        <v>35.294117647058826</v>
      </c>
      <c r="J14" s="177">
        <f>formulae!I18</f>
        <v>80.26315789473685</v>
      </c>
      <c r="K14" s="177">
        <f>formulae!J18</f>
        <v>22.727272727272727</v>
      </c>
      <c r="L14" s="177">
        <f>formulae!K18</f>
        <v>46.153846153846153</v>
      </c>
      <c r="M14" s="177">
        <f>formulae!L18</f>
        <v>59.090909090909093</v>
      </c>
      <c r="N14" s="177">
        <f>formulae!M18</f>
        <v>60</v>
      </c>
      <c r="O14" s="177">
        <f>formulae!N18</f>
        <v>71.428571428571431</v>
      </c>
      <c r="P14" s="177">
        <f>formulae!O18</f>
        <v>66.666666666666657</v>
      </c>
      <c r="Q14" s="177">
        <f>formulae!P18</f>
        <v>42.857142857142854</v>
      </c>
      <c r="R14" s="177">
        <f>formulae!Q18</f>
        <v>100</v>
      </c>
      <c r="S14" s="177">
        <f>formulae!R18</f>
        <v>88.888888888888886</v>
      </c>
      <c r="T14" s="177">
        <f>formulae!S18</f>
        <v>90</v>
      </c>
      <c r="U14" s="177">
        <f>formulae!T18</f>
        <v>62.5</v>
      </c>
      <c r="V14" s="177">
        <f>formulae!U18</f>
        <v>45.454545454545453</v>
      </c>
      <c r="W14" s="177">
        <f>formulae!V18</f>
        <v>83.333333333333343</v>
      </c>
      <c r="X14" s="177">
        <f>formulae!W18</f>
        <v>76.923076923076934</v>
      </c>
      <c r="Y14" s="177">
        <f>formulae!X18</f>
        <v>66.666666666666657</v>
      </c>
      <c r="Z14" s="177">
        <f>formulae!Y18</f>
        <v>50</v>
      </c>
      <c r="AA14" s="177">
        <f>formulae!Z18</f>
        <v>71.875</v>
      </c>
      <c r="AB14" s="177">
        <f>formulae!AA18</f>
        <v>66.666666666666657</v>
      </c>
      <c r="AC14" s="177">
        <f>formulae!AB18</f>
        <v>76.666666666666671</v>
      </c>
      <c r="AD14" s="178">
        <f>formulae!AC18</f>
        <v>90</v>
      </c>
    </row>
    <row r="15" spans="1:31" ht="30" x14ac:dyDescent="0.2">
      <c r="A15" s="261"/>
      <c r="B15" s="266"/>
      <c r="C15" s="268"/>
      <c r="D15" s="270"/>
      <c r="E15" s="118" t="str">
        <f>formulae!K127</f>
        <v>346 of 509</v>
      </c>
      <c r="F15" s="39" t="str">
        <f>formulae!E20</f>
        <v>5 of 5</v>
      </c>
      <c r="G15" s="20" t="str">
        <f>formulae!F20</f>
        <v>9 of 10</v>
      </c>
      <c r="H15" s="20" t="str">
        <f>formulae!G20</f>
        <v>5 of 17</v>
      </c>
      <c r="I15" s="20" t="str">
        <f>formulae!H20</f>
        <v>6 of 17</v>
      </c>
      <c r="J15" s="20" t="str">
        <f>formulae!I20</f>
        <v>61 of 76</v>
      </c>
      <c r="K15" s="20" t="str">
        <f>formulae!J20</f>
        <v>5 of 22</v>
      </c>
      <c r="L15" s="20" t="str">
        <f>formulae!K20</f>
        <v>6 of 13</v>
      </c>
      <c r="M15" s="20" t="str">
        <f>formulae!L20</f>
        <v>13 of 22</v>
      </c>
      <c r="N15" s="20" t="str">
        <f>formulae!M20</f>
        <v>9 of 15</v>
      </c>
      <c r="O15" s="20" t="str">
        <f>formulae!N20</f>
        <v>15 of 21</v>
      </c>
      <c r="P15" s="20" t="str">
        <f>formulae!O20</f>
        <v>12 of 18</v>
      </c>
      <c r="Q15" s="20" t="str">
        <f>formulae!P20</f>
        <v>6 of 14</v>
      </c>
      <c r="R15" s="20" t="str">
        <f>formulae!Q20</f>
        <v>6 of 6</v>
      </c>
      <c r="S15" s="20" t="str">
        <f>formulae!R20</f>
        <v>8 of 9</v>
      </c>
      <c r="T15" s="20" t="str">
        <f>formulae!S20</f>
        <v>9 of 10</v>
      </c>
      <c r="U15" s="20" t="str">
        <f>formulae!T20</f>
        <v>10 of 16</v>
      </c>
      <c r="V15" s="20" t="str">
        <f>formulae!U20</f>
        <v>5 of 11</v>
      </c>
      <c r="W15" s="20" t="str">
        <f>formulae!V20</f>
        <v>5 of 6</v>
      </c>
      <c r="X15" s="20" t="str">
        <f>formulae!W20</f>
        <v>60 of 78</v>
      </c>
      <c r="Y15" s="20" t="str">
        <f>formulae!X20</f>
        <v>16 of 24</v>
      </c>
      <c r="Z15" s="20" t="str">
        <f>formulae!Y20</f>
        <v>1 of 2</v>
      </c>
      <c r="AA15" s="20" t="str">
        <f>formulae!Z20</f>
        <v>23 of 32</v>
      </c>
      <c r="AB15" s="20" t="str">
        <f>formulae!AA20</f>
        <v>10 of 15</v>
      </c>
      <c r="AC15" s="20" t="str">
        <f>formulae!AB20</f>
        <v>23 of 30</v>
      </c>
      <c r="AD15" s="40" t="str">
        <f>formulae!AC20</f>
        <v>18 of 20</v>
      </c>
    </row>
    <row r="16" spans="1:31" s="63" customFormat="1" ht="31.5" x14ac:dyDescent="0.2">
      <c r="A16" s="133" t="s">
        <v>278</v>
      </c>
      <c r="B16" s="130"/>
      <c r="C16" s="130"/>
      <c r="D16" s="165"/>
      <c r="E16" s="173">
        <f>formulae!G129</f>
        <v>236.57801672640377</v>
      </c>
      <c r="F16" s="126">
        <f>formulae!E22</f>
        <v>141</v>
      </c>
      <c r="G16" s="128">
        <f>formulae!F22</f>
        <v>85</v>
      </c>
      <c r="H16" s="128">
        <f>formulae!G22</f>
        <v>195</v>
      </c>
      <c r="I16" s="128">
        <f>formulae!H22</f>
        <v>140.5</v>
      </c>
      <c r="J16" s="128">
        <f>formulae!I22</f>
        <v>147.5</v>
      </c>
      <c r="K16" s="128">
        <f>formulae!J22</f>
        <v>565.5</v>
      </c>
      <c r="L16" s="128">
        <f>formulae!K22</f>
        <v>177.5</v>
      </c>
      <c r="M16" s="128">
        <f>formulae!L22</f>
        <v>186.75</v>
      </c>
      <c r="N16" s="128">
        <f>formulae!M22</f>
        <v>193.75</v>
      </c>
      <c r="O16" s="128">
        <f>formulae!N22</f>
        <v>198.6</v>
      </c>
      <c r="P16" s="128">
        <f>formulae!O22</f>
        <v>126.25</v>
      </c>
      <c r="Q16" s="128">
        <f>formulae!P22</f>
        <v>415.75</v>
      </c>
      <c r="R16" s="128">
        <f>formulae!Q22</f>
        <v>140.5</v>
      </c>
      <c r="S16" s="128">
        <f>formulae!R22</f>
        <v>79.666666666666671</v>
      </c>
      <c r="T16" s="128">
        <f>formulae!S22</f>
        <v>515.75</v>
      </c>
      <c r="U16" s="128">
        <f>formulae!T22</f>
        <v>164.5</v>
      </c>
      <c r="V16" s="128">
        <f>formulae!U22</f>
        <v>94.75</v>
      </c>
      <c r="W16" s="128">
        <f>formulae!V22</f>
        <v>190</v>
      </c>
      <c r="X16" s="128">
        <f>formulae!W22</f>
        <v>361.25</v>
      </c>
      <c r="Y16" s="128">
        <f>formulae!X22</f>
        <v>522.66666666666663</v>
      </c>
      <c r="Z16" s="128">
        <f>formulae!Y22</f>
        <v>508.5</v>
      </c>
      <c r="AA16" s="128">
        <f>formulae!Z22</f>
        <v>273.50555555555553</v>
      </c>
      <c r="AB16" s="128">
        <f>formulae!AA22</f>
        <v>145.33333333333334</v>
      </c>
      <c r="AC16" s="128">
        <f>formulae!AB22</f>
        <v>157.25</v>
      </c>
      <c r="AD16" s="129">
        <f>formulae!AC22</f>
        <v>282.5</v>
      </c>
    </row>
    <row r="17" spans="1:31" ht="35.25" customHeight="1" x14ac:dyDescent="0.2">
      <c r="A17" s="262" t="s">
        <v>287</v>
      </c>
      <c r="B17" s="266" t="s">
        <v>572</v>
      </c>
      <c r="C17" s="268" t="s">
        <v>627</v>
      </c>
      <c r="D17" s="270" t="s">
        <v>628</v>
      </c>
      <c r="E17" s="179">
        <f>formulae!G131</f>
        <v>88.064155165982839</v>
      </c>
      <c r="F17" s="176">
        <f>formulae!E39</f>
        <v>98.615916955017298</v>
      </c>
      <c r="G17" s="177">
        <f>formulae!F39</f>
        <v>98.646362098138752</v>
      </c>
      <c r="H17" s="177">
        <f>formulae!G39</f>
        <v>86.288659793814432</v>
      </c>
      <c r="I17" s="177">
        <f>formulae!H39</f>
        <v>87.652947719688541</v>
      </c>
      <c r="J17" s="177">
        <f>formulae!I39</f>
        <v>90.788962300816166</v>
      </c>
      <c r="K17" s="177">
        <f>formulae!J39</f>
        <v>73.799126637554593</v>
      </c>
      <c r="L17" s="177">
        <f>formulae!K39</f>
        <v>67.383512544802869</v>
      </c>
      <c r="M17" s="177">
        <f>formulae!L39</f>
        <v>89.390756302521012</v>
      </c>
      <c r="N17" s="177">
        <f>formulae!M39</f>
        <v>88.975501113585736</v>
      </c>
      <c r="O17" s="177">
        <f>formulae!N39</f>
        <v>78.881388621022168</v>
      </c>
      <c r="P17" s="177">
        <f>formulae!O39</f>
        <v>84.505494505494511</v>
      </c>
      <c r="Q17" s="177">
        <f>formulae!P39</f>
        <v>87.543252595155707</v>
      </c>
      <c r="R17" s="177">
        <f>formulae!Q39</f>
        <v>100</v>
      </c>
      <c r="S17" s="177">
        <f>formulae!R39</f>
        <v>88.33634719710669</v>
      </c>
      <c r="T17" s="177">
        <f>formulae!S39</f>
        <v>96.632124352331601</v>
      </c>
      <c r="U17" s="177">
        <f>formulae!T39</f>
        <v>88.439306358381501</v>
      </c>
      <c r="V17" s="177">
        <f>formulae!U39</f>
        <v>91.309669522643816</v>
      </c>
      <c r="W17" s="177">
        <f>formulae!V39</f>
        <v>83.895131086142328</v>
      </c>
      <c r="X17" s="177">
        <f>formulae!W39</f>
        <v>88.149231894659835</v>
      </c>
      <c r="Y17" s="177">
        <f>formulae!X39</f>
        <v>90.807560137457045</v>
      </c>
      <c r="Z17" s="177">
        <f>formulae!Y39</f>
        <v>77.041942604856516</v>
      </c>
      <c r="AA17" s="177">
        <f>formulae!Z39</f>
        <v>98.374809547993905</v>
      </c>
      <c r="AB17" s="177">
        <f>formulae!AA39</f>
        <v>85.553470919324582</v>
      </c>
      <c r="AC17" s="177">
        <f>formulae!AB39</f>
        <v>90.572390572390574</v>
      </c>
      <c r="AD17" s="178">
        <f>formulae!AC39</f>
        <v>90.643274853801174</v>
      </c>
    </row>
    <row r="18" spans="1:31" ht="30" x14ac:dyDescent="0.2">
      <c r="A18" s="263"/>
      <c r="B18" s="266"/>
      <c r="C18" s="268"/>
      <c r="D18" s="270"/>
      <c r="E18" s="60" t="str">
        <f>formulae!K131</f>
        <v>21249 of 24129</v>
      </c>
      <c r="F18" s="60" t="str">
        <f>formulae!E40</f>
        <v>285 of 289</v>
      </c>
      <c r="G18" s="61" t="str">
        <f>formulae!F40</f>
        <v>583 of 591</v>
      </c>
      <c r="H18" s="61" t="str">
        <f>formulae!G40</f>
        <v>837 of 970</v>
      </c>
      <c r="I18" s="61" t="str">
        <f>formulae!H40</f>
        <v>788 of 899</v>
      </c>
      <c r="J18" s="61" t="str">
        <f>formulae!I40</f>
        <v>2336 of 2573</v>
      </c>
      <c r="K18" s="61" t="str">
        <f>formulae!J40</f>
        <v>1014 of 1374</v>
      </c>
      <c r="L18" s="61" t="str">
        <f>formulae!K40</f>
        <v>564 of 837</v>
      </c>
      <c r="M18" s="61" t="str">
        <f>formulae!L40</f>
        <v>851 of 952</v>
      </c>
      <c r="N18" s="61" t="str">
        <f>formulae!M40</f>
        <v>799 of 898</v>
      </c>
      <c r="O18" s="61" t="str">
        <f>formulae!N40</f>
        <v>818 of 1037</v>
      </c>
      <c r="P18" s="61" t="str">
        <f>formulae!O40</f>
        <v>769 of 910</v>
      </c>
      <c r="Q18" s="61" t="str">
        <f>formulae!P40</f>
        <v>759 of 867</v>
      </c>
      <c r="R18" s="61" t="str">
        <f>formulae!Q40</f>
        <v>309 of 309</v>
      </c>
      <c r="S18" s="61" t="str">
        <f>formulae!R40</f>
        <v>977 of 1106</v>
      </c>
      <c r="T18" s="61" t="str">
        <f>formulae!S40</f>
        <v>746 of 772</v>
      </c>
      <c r="U18" s="61" t="str">
        <f>formulae!T40</f>
        <v>765 of 865</v>
      </c>
      <c r="V18" s="61" t="str">
        <f>formulae!U40</f>
        <v>746 of 817</v>
      </c>
      <c r="W18" s="61" t="str">
        <f>formulae!V40</f>
        <v>448 of 534</v>
      </c>
      <c r="X18" s="61" t="str">
        <f>formulae!W40</f>
        <v>1205 of 1367</v>
      </c>
      <c r="Y18" s="61" t="str">
        <f>formulae!X40</f>
        <v>1057 of 1164</v>
      </c>
      <c r="Z18" s="61" t="str">
        <f>formulae!Y40</f>
        <v>349 of 453</v>
      </c>
      <c r="AA18" s="61" t="str">
        <f>formulae!Z40</f>
        <v>1937 of 1969</v>
      </c>
      <c r="AB18" s="61" t="str">
        <f>formulae!AA40</f>
        <v>456 of 533</v>
      </c>
      <c r="AC18" s="61" t="str">
        <f>formulae!AB40</f>
        <v>1076 of 1188</v>
      </c>
      <c r="AD18" s="62" t="str">
        <f>formulae!AC40</f>
        <v>775 of 855</v>
      </c>
    </row>
    <row r="19" spans="1:31" s="63" customFormat="1" ht="36.75" customHeight="1" x14ac:dyDescent="0.2">
      <c r="A19" s="158" t="s">
        <v>283</v>
      </c>
      <c r="B19" s="238" t="s">
        <v>566</v>
      </c>
      <c r="C19" s="239" t="s">
        <v>567</v>
      </c>
      <c r="D19" s="240" t="s">
        <v>568</v>
      </c>
      <c r="E19" s="176">
        <f>formulae!G133</f>
        <v>78.530775042543212</v>
      </c>
      <c r="F19" s="176">
        <f>formulae!E42</f>
        <v>69.75</v>
      </c>
      <c r="G19" s="177">
        <f>formulae!F42</f>
        <v>65.75</v>
      </c>
      <c r="H19" s="177">
        <f>formulae!G42</f>
        <v>75.5</v>
      </c>
      <c r="I19" s="177">
        <f>formulae!H42</f>
        <v>66.25</v>
      </c>
      <c r="J19" s="177">
        <f>formulae!I42</f>
        <v>66.5</v>
      </c>
      <c r="K19" s="177">
        <f>formulae!J42</f>
        <v>101.25</v>
      </c>
      <c r="L19" s="177">
        <f>formulae!K42</f>
        <v>96.25</v>
      </c>
      <c r="M19" s="177">
        <f>formulae!L42</f>
        <v>62.75</v>
      </c>
      <c r="N19" s="177">
        <f>formulae!M42</f>
        <v>68.5</v>
      </c>
      <c r="O19" s="177">
        <f>formulae!N42</f>
        <v>90.3277972027972</v>
      </c>
      <c r="P19" s="177">
        <f>formulae!O42</f>
        <v>66</v>
      </c>
      <c r="Q19" s="177">
        <f>formulae!P42</f>
        <v>98.25</v>
      </c>
      <c r="R19" s="177">
        <f>formulae!Q42</f>
        <v>50.25</v>
      </c>
      <c r="S19" s="177">
        <f>formulae!R42</f>
        <v>82.477064220183479</v>
      </c>
      <c r="T19" s="177">
        <f>formulae!S42</f>
        <v>79.5</v>
      </c>
      <c r="U19" s="177">
        <f>formulae!T42</f>
        <v>73.75</v>
      </c>
      <c r="V19" s="177">
        <f>formulae!U42</f>
        <v>54.75</v>
      </c>
      <c r="W19" s="177">
        <f>formulae!V42</f>
        <v>68.25</v>
      </c>
      <c r="X19" s="177">
        <f>formulae!W42</f>
        <v>183.25</v>
      </c>
      <c r="Y19" s="177">
        <f>formulae!X42</f>
        <v>71.666666666666671</v>
      </c>
      <c r="Z19" s="177">
        <f>formulae!Y42</f>
        <v>75.25</v>
      </c>
      <c r="AA19" s="177">
        <f>formulae!Z42</f>
        <v>60.757249615715857</v>
      </c>
      <c r="AB19" s="177">
        <f>formulae!AA42</f>
        <v>81.824571264247624</v>
      </c>
      <c r="AC19" s="177">
        <f>formulae!AB42</f>
        <v>67.5</v>
      </c>
      <c r="AD19" s="178">
        <f>formulae!AC42</f>
        <v>85.25</v>
      </c>
    </row>
    <row r="20" spans="1:31" ht="48" customHeight="1" x14ac:dyDescent="0.2">
      <c r="A20" s="261" t="s">
        <v>626</v>
      </c>
      <c r="B20" s="271" t="s">
        <v>572</v>
      </c>
      <c r="C20" s="273" t="s">
        <v>627</v>
      </c>
      <c r="D20" s="275" t="s">
        <v>628</v>
      </c>
      <c r="E20" s="179">
        <f>formulae!G135</f>
        <v>68.634259259259252</v>
      </c>
      <c r="F20" s="176">
        <f>formulae!E52</f>
        <v>100</v>
      </c>
      <c r="G20" s="177">
        <f>formulae!F52</f>
        <v>100</v>
      </c>
      <c r="H20" s="177">
        <f>formulae!G52</f>
        <v>72.727272727272734</v>
      </c>
      <c r="I20" s="177">
        <f>formulae!H52</f>
        <v>55.555555555555557</v>
      </c>
      <c r="J20" s="177">
        <f>formulae!I52</f>
        <v>85.91549295774648</v>
      </c>
      <c r="K20" s="177">
        <f>formulae!J52</f>
        <v>61.363636363636367</v>
      </c>
      <c r="L20" s="177">
        <f>formulae!K52</f>
        <v>45</v>
      </c>
      <c r="M20" s="177">
        <f>formulae!L52</f>
        <v>59.649122807017541</v>
      </c>
      <c r="N20" s="177">
        <f>formulae!M52</f>
        <v>29.032258064516132</v>
      </c>
      <c r="O20" s="177">
        <f>formulae!N52</f>
        <v>32.352941176470587</v>
      </c>
      <c r="P20" s="177">
        <f>formulae!O52</f>
        <v>53.623188405797109</v>
      </c>
      <c r="Q20" s="177">
        <f>formulae!P52</f>
        <v>78.94736842105263</v>
      </c>
      <c r="R20" s="177">
        <f>formulae!Q52</f>
        <v>100</v>
      </c>
      <c r="S20" s="177">
        <f>formulae!R52</f>
        <v>78.94736842105263</v>
      </c>
      <c r="T20" s="177">
        <f>formulae!S52</f>
        <v>75</v>
      </c>
      <c r="U20" s="177">
        <f>formulae!T52</f>
        <v>69.696969696969703</v>
      </c>
      <c r="V20" s="177">
        <f>formulae!U52</f>
        <v>29.166666666666668</v>
      </c>
      <c r="W20" s="177">
        <f>formulae!V52</f>
        <v>81.818181818181827</v>
      </c>
      <c r="X20" s="177">
        <f>formulae!W52</f>
        <v>85.18518518518519</v>
      </c>
      <c r="Y20" s="177">
        <f>formulae!X52</f>
        <v>66.666666666666657</v>
      </c>
      <c r="Z20" s="177">
        <f>formulae!Y52</f>
        <v>61.111111111111114</v>
      </c>
      <c r="AA20" s="177">
        <f>formulae!Z52</f>
        <v>81.818181818181827</v>
      </c>
      <c r="AB20" s="177">
        <f>formulae!AA52</f>
        <v>68.421052631578945</v>
      </c>
      <c r="AC20" s="177">
        <f>formulae!AB52</f>
        <v>71.875</v>
      </c>
      <c r="AD20" s="178">
        <f>formulae!AC52</f>
        <v>90.322580645161281</v>
      </c>
    </row>
    <row r="21" spans="1:31" ht="30.75" customHeight="1" thickBot="1" x14ac:dyDescent="0.25">
      <c r="A21" s="277"/>
      <c r="B21" s="272"/>
      <c r="C21" s="274"/>
      <c r="D21" s="276"/>
      <c r="E21" s="159" t="str">
        <f>formulae!K135</f>
        <v>593 of 864</v>
      </c>
      <c r="F21" s="159" t="str">
        <f>formulae!E53</f>
        <v>2 of 2</v>
      </c>
      <c r="G21" s="160" t="str">
        <f>formulae!F53</f>
        <v>48 of 48</v>
      </c>
      <c r="H21" s="160" t="str">
        <f>formulae!G53</f>
        <v>16 of 22</v>
      </c>
      <c r="I21" s="160" t="str">
        <f>formulae!H53</f>
        <v>10 of 18</v>
      </c>
      <c r="J21" s="160" t="str">
        <f>formulae!I53</f>
        <v>61 of 71</v>
      </c>
      <c r="K21" s="160" t="str">
        <f>formulae!J53</f>
        <v>27 of 44</v>
      </c>
      <c r="L21" s="160" t="str">
        <f>formulae!K53</f>
        <v>18 of 40</v>
      </c>
      <c r="M21" s="160" t="str">
        <f>formulae!L53</f>
        <v>34 of 57</v>
      </c>
      <c r="N21" s="160" t="str">
        <f>formulae!M53</f>
        <v>9 of 31</v>
      </c>
      <c r="O21" s="160" t="str">
        <f>formulae!N53</f>
        <v>11 of 34</v>
      </c>
      <c r="P21" s="160" t="str">
        <f>formulae!O53</f>
        <v>37 of 69</v>
      </c>
      <c r="Q21" s="160" t="str">
        <f>formulae!P53</f>
        <v>30 of 38</v>
      </c>
      <c r="R21" s="160" t="str">
        <f>formulae!Q53</f>
        <v>5 of 5</v>
      </c>
      <c r="S21" s="160" t="str">
        <f>formulae!R53</f>
        <v>75 of 95</v>
      </c>
      <c r="T21" s="160" t="str">
        <f>formulae!S53</f>
        <v>6 of 8</v>
      </c>
      <c r="U21" s="160" t="str">
        <f>formulae!T53</f>
        <v>23 of 33</v>
      </c>
      <c r="V21" s="160" t="str">
        <f>formulae!U53</f>
        <v>7 of 24</v>
      </c>
      <c r="W21" s="160" t="str">
        <f>formulae!V53</f>
        <v>18 of 22</v>
      </c>
      <c r="X21" s="160" t="str">
        <f>formulae!W53</f>
        <v>46 of 54</v>
      </c>
      <c r="Y21" s="160" t="str">
        <f>formulae!X53</f>
        <v>6 of 9</v>
      </c>
      <c r="Z21" s="160" t="str">
        <f>formulae!Y53</f>
        <v>22 of 36</v>
      </c>
      <c r="AA21" s="160" t="str">
        <f>formulae!Z53</f>
        <v>18 of 22</v>
      </c>
      <c r="AB21" s="160" t="str">
        <f>formulae!AA53</f>
        <v>13 of 19</v>
      </c>
      <c r="AC21" s="160" t="str">
        <f>formulae!AB53</f>
        <v>23 of 32</v>
      </c>
      <c r="AD21" s="161" t="str">
        <f>formulae!AC53</f>
        <v>28 of 31</v>
      </c>
    </row>
    <row r="22" spans="1:31" ht="15.75" thickBot="1" x14ac:dyDescent="0.25">
      <c r="A22" s="249"/>
      <c r="B22" s="250"/>
      <c r="C22" s="251"/>
      <c r="D22" s="251"/>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row>
    <row r="23" spans="1:31" s="3" customFormat="1" ht="15.75" x14ac:dyDescent="0.25">
      <c r="A23" s="93" t="s">
        <v>26</v>
      </c>
      <c r="B23" s="231"/>
      <c r="C23" s="94"/>
      <c r="D23" s="94"/>
      <c r="E23" s="95"/>
      <c r="F23" s="95"/>
      <c r="G23" s="96"/>
      <c r="H23" s="96"/>
      <c r="I23" s="96"/>
      <c r="J23" s="96"/>
      <c r="K23" s="96"/>
      <c r="L23" s="96"/>
      <c r="M23" s="96"/>
      <c r="N23" s="96"/>
      <c r="O23" s="96"/>
      <c r="P23" s="96"/>
      <c r="Q23" s="96"/>
      <c r="R23" s="96"/>
      <c r="S23" s="96"/>
      <c r="T23" s="96"/>
      <c r="U23" s="96"/>
      <c r="V23" s="96"/>
      <c r="W23" s="96"/>
      <c r="X23" s="96"/>
      <c r="Y23" s="96"/>
      <c r="Z23" s="96"/>
      <c r="AA23" s="96"/>
      <c r="AB23" s="96"/>
      <c r="AC23" s="96"/>
      <c r="AD23" s="97"/>
    </row>
    <row r="24" spans="1:31" ht="30.75" customHeight="1" x14ac:dyDescent="0.2">
      <c r="A24" s="262" t="s">
        <v>289</v>
      </c>
      <c r="B24" s="266" t="s">
        <v>564</v>
      </c>
      <c r="C24" s="268" t="s">
        <v>565</v>
      </c>
      <c r="D24" s="270" t="s">
        <v>569</v>
      </c>
      <c r="E24" s="176">
        <f>formulae!G142</f>
        <v>7.2289156626506017</v>
      </c>
      <c r="F24" s="176">
        <f>formulae!E65</f>
        <v>16</v>
      </c>
      <c r="G24" s="177">
        <f>formulae!F65</f>
        <v>0</v>
      </c>
      <c r="H24" s="177">
        <f>formulae!G65</f>
        <v>0</v>
      </c>
      <c r="I24" s="177">
        <f>formulae!H65</f>
        <v>1.3513513513513513</v>
      </c>
      <c r="J24" s="177">
        <f>formulae!I65</f>
        <v>5.6818181818181817</v>
      </c>
      <c r="K24" s="177">
        <f>formulae!J65</f>
        <v>3.8888888888888888</v>
      </c>
      <c r="L24" s="177">
        <f>formulae!K65</f>
        <v>52.238805970149251</v>
      </c>
      <c r="M24" s="177">
        <f>formulae!L65</f>
        <v>6.4516129032258061</v>
      </c>
      <c r="N24" s="177">
        <f>formulae!M65</f>
        <v>9.8591549295774641</v>
      </c>
      <c r="O24" s="177">
        <f>formulae!N65</f>
        <v>7.8431372549019605</v>
      </c>
      <c r="P24" s="177">
        <f>formulae!O65</f>
        <v>7.5268817204301079</v>
      </c>
      <c r="Q24" s="177">
        <f>formulae!P65</f>
        <v>4.1237113402061851</v>
      </c>
      <c r="R24" s="177">
        <f>formulae!Q65</f>
        <v>0</v>
      </c>
      <c r="S24" s="177">
        <f>formulae!R65</f>
        <v>6.3829787234042552</v>
      </c>
      <c r="T24" s="177">
        <f>formulae!S65</f>
        <v>0</v>
      </c>
      <c r="U24" s="177">
        <f>formulae!T65</f>
        <v>5.1724137931034484</v>
      </c>
      <c r="V24" s="177">
        <f>formulae!U65</f>
        <v>5.4054054054054053</v>
      </c>
      <c r="W24" s="177">
        <f>formulae!V65</f>
        <v>2.5641025641025639</v>
      </c>
      <c r="X24" s="177">
        <f>formulae!W65</f>
        <v>9.3406593406593412</v>
      </c>
      <c r="Y24" s="177">
        <f>formulae!X65</f>
        <v>9.8360655737704921</v>
      </c>
      <c r="Z24" s="177">
        <f>formulae!Y65</f>
        <v>10.526315789473683</v>
      </c>
      <c r="AA24" s="177">
        <f>formulae!Z65</f>
        <v>6.25</v>
      </c>
      <c r="AB24" s="177">
        <f>formulae!AA65</f>
        <v>6.25</v>
      </c>
      <c r="AC24" s="177">
        <f>formulae!AB65</f>
        <v>0</v>
      </c>
      <c r="AD24" s="178">
        <f>formulae!AC65</f>
        <v>11.111111111111111</v>
      </c>
      <c r="AE24" s="6"/>
    </row>
    <row r="25" spans="1:31" ht="30.75" customHeight="1" x14ac:dyDescent="0.2">
      <c r="A25" s="263"/>
      <c r="B25" s="266"/>
      <c r="C25" s="268"/>
      <c r="D25" s="270"/>
      <c r="E25" s="119" t="str">
        <f>formulae!K142</f>
        <v>144 of 1992</v>
      </c>
      <c r="F25" s="48" t="str">
        <f>formulae!E69</f>
        <v>4 of 25</v>
      </c>
      <c r="G25" s="49" t="str">
        <f>formulae!F69</f>
        <v>0 of 11</v>
      </c>
      <c r="H25" s="49" t="str">
        <f>formulae!G69</f>
        <v>0 of 26</v>
      </c>
      <c r="I25" s="49" t="str">
        <f>formulae!H69</f>
        <v>1 of 74</v>
      </c>
      <c r="J25" s="49" t="str">
        <f>formulae!I69</f>
        <v>5 of 88</v>
      </c>
      <c r="K25" s="49" t="str">
        <f>formulae!J69</f>
        <v>14 of 360</v>
      </c>
      <c r="L25" s="49" t="str">
        <f>formulae!K69</f>
        <v>35 of 67</v>
      </c>
      <c r="M25" s="49" t="str">
        <f>formulae!L69</f>
        <v>2 of 31</v>
      </c>
      <c r="N25" s="49" t="str">
        <f>formulae!M69</f>
        <v>7 of 71</v>
      </c>
      <c r="O25" s="49" t="str">
        <f>formulae!N69</f>
        <v>4 of 51</v>
      </c>
      <c r="P25" s="49" t="str">
        <f>formulae!O69</f>
        <v>7 of 93</v>
      </c>
      <c r="Q25" s="49" t="str">
        <f>formulae!P69</f>
        <v>4 of 97</v>
      </c>
      <c r="R25" s="49" t="str">
        <f>formulae!Q69</f>
        <v>0 of 15</v>
      </c>
      <c r="S25" s="49" t="str">
        <f>formulae!R69</f>
        <v>3 of 47</v>
      </c>
      <c r="T25" s="49" t="str">
        <f>formulae!S69</f>
        <v>0 of 209</v>
      </c>
      <c r="U25" s="49" t="str">
        <f>formulae!T69</f>
        <v>3 of 58</v>
      </c>
      <c r="V25" s="49" t="str">
        <f>formulae!U69</f>
        <v>2 of 37</v>
      </c>
      <c r="W25" s="49" t="str">
        <f>formulae!V69</f>
        <v>1 of 39</v>
      </c>
      <c r="X25" s="49" t="str">
        <f>formulae!W69</f>
        <v>17 of 182</v>
      </c>
      <c r="Y25" s="49" t="str">
        <f>formulae!X69</f>
        <v>12 of 122</v>
      </c>
      <c r="Z25" s="49" t="str">
        <f>formulae!Y69</f>
        <v>2 of 19</v>
      </c>
      <c r="AA25" s="49" t="str">
        <f>formulae!Z69</f>
        <v>4 of 64</v>
      </c>
      <c r="AB25" s="49" t="str">
        <f>formulae!AA69</f>
        <v>2 of 32</v>
      </c>
      <c r="AC25" s="49" t="str">
        <f>formulae!AB69</f>
        <v>0 of 39</v>
      </c>
      <c r="AD25" s="50" t="str">
        <f>formulae!AC69</f>
        <v>15 of 135</v>
      </c>
      <c r="AE25" s="6"/>
    </row>
    <row r="26" spans="1:31" ht="25.5" customHeight="1" x14ac:dyDescent="0.2">
      <c r="A26" s="262" t="s">
        <v>284</v>
      </c>
      <c r="B26" s="266" t="s">
        <v>573</v>
      </c>
      <c r="C26" s="268" t="s">
        <v>277</v>
      </c>
      <c r="D26" s="270" t="s">
        <v>439</v>
      </c>
      <c r="E26" s="176">
        <f>formulae!G144</f>
        <v>63.69047619047619</v>
      </c>
      <c r="F26" s="176">
        <f>formulae!E100</f>
        <v>66.666666666666657</v>
      </c>
      <c r="G26" s="177">
        <f>formulae!F100</f>
        <v>83.333333333333343</v>
      </c>
      <c r="H26" s="177">
        <f>formulae!G100</f>
        <v>57.894736842105267</v>
      </c>
      <c r="I26" s="177">
        <f>formulae!H100</f>
        <v>75</v>
      </c>
      <c r="J26" s="177">
        <f>formulae!I100</f>
        <v>73.972602739726028</v>
      </c>
      <c r="K26" s="177">
        <f>formulae!J100</f>
        <v>71.428571428571431</v>
      </c>
      <c r="L26" s="177">
        <f>formulae!K100</f>
        <v>57.142857142857139</v>
      </c>
      <c r="M26" s="177">
        <f>formulae!L100</f>
        <v>45</v>
      </c>
      <c r="N26" s="177">
        <f>formulae!M100</f>
        <v>66.666666666666657</v>
      </c>
      <c r="O26" s="177">
        <f>formulae!N100</f>
        <v>53.846153846153847</v>
      </c>
      <c r="P26" s="177">
        <f>formulae!O100</f>
        <v>53.846153846153847</v>
      </c>
      <c r="Q26" s="177">
        <f>formulae!P100</f>
        <v>68.75</v>
      </c>
      <c r="R26" s="177">
        <f>formulae!Q100</f>
        <v>88.888888888888886</v>
      </c>
      <c r="S26" s="177">
        <f>formulae!R100</f>
        <v>53.846153846153847</v>
      </c>
      <c r="T26" s="177">
        <f>formulae!S100</f>
        <v>50</v>
      </c>
      <c r="U26" s="177">
        <f>formulae!T100</f>
        <v>65.217391304347828</v>
      </c>
      <c r="V26" s="177">
        <f>formulae!U100</f>
        <v>44.444444444444443</v>
      </c>
      <c r="W26" s="177">
        <f>formulae!V100</f>
        <v>57.142857142857139</v>
      </c>
      <c r="X26" s="177">
        <f>formulae!W100</f>
        <v>88.888888888888886</v>
      </c>
      <c r="Y26" s="177">
        <f>formulae!X100</f>
        <v>50</v>
      </c>
      <c r="Z26" s="177">
        <f>formulae!Y100</f>
        <v>50</v>
      </c>
      <c r="AA26" s="177">
        <f>formulae!Z100</f>
        <v>69.444444444444443</v>
      </c>
      <c r="AB26" s="177">
        <f>formulae!AA100</f>
        <v>57.894736842105267</v>
      </c>
      <c r="AC26" s="177">
        <f>formulae!AB100</f>
        <v>70.588235294117652</v>
      </c>
      <c r="AD26" s="178">
        <f>formulae!AC100</f>
        <v>54.838709677419352</v>
      </c>
    </row>
    <row r="27" spans="1:31" ht="25.5" customHeight="1" x14ac:dyDescent="0.2">
      <c r="A27" s="263"/>
      <c r="B27" s="266"/>
      <c r="C27" s="268"/>
      <c r="D27" s="270"/>
      <c r="E27" s="136" t="str">
        <f>formulae!K144</f>
        <v>321 of 504</v>
      </c>
      <c r="F27" s="137" t="str">
        <f>formulae!E102</f>
        <v>4 of 6</v>
      </c>
      <c r="G27" s="138" t="str">
        <f>formulae!F102</f>
        <v>5 of 6</v>
      </c>
      <c r="H27" s="138" t="str">
        <f>formulae!G102</f>
        <v>11 of 19</v>
      </c>
      <c r="I27" s="138" t="str">
        <f>formulae!H102</f>
        <v>6 of 8</v>
      </c>
      <c r="J27" s="138" t="str">
        <f>formulae!I102</f>
        <v>54 of 73</v>
      </c>
      <c r="K27" s="138" t="str">
        <f>formulae!J102</f>
        <v>10 of 14</v>
      </c>
      <c r="L27" s="138" t="str">
        <f>formulae!K102</f>
        <v>4 of 7</v>
      </c>
      <c r="M27" s="138" t="str">
        <f>formulae!L102</f>
        <v>9 of 20</v>
      </c>
      <c r="N27" s="138" t="str">
        <f>formulae!M102</f>
        <v>12 of 18</v>
      </c>
      <c r="O27" s="138" t="str">
        <f>formulae!N102</f>
        <v>14 of 26</v>
      </c>
      <c r="P27" s="138" t="str">
        <f>formulae!O102</f>
        <v>7 of 13</v>
      </c>
      <c r="Q27" s="138" t="str">
        <f>formulae!P102</f>
        <v>11 of 16</v>
      </c>
      <c r="R27" s="138" t="str">
        <f>formulae!Q102</f>
        <v>8 of 9</v>
      </c>
      <c r="S27" s="138" t="str">
        <f>formulae!R102</f>
        <v>7 of 13</v>
      </c>
      <c r="T27" s="138" t="str">
        <f>formulae!S102</f>
        <v>7 of 14</v>
      </c>
      <c r="U27" s="138" t="str">
        <f>formulae!T102</f>
        <v>15 of 23</v>
      </c>
      <c r="V27" s="138" t="str">
        <f>formulae!U102</f>
        <v>4 of 9</v>
      </c>
      <c r="W27" s="138" t="str">
        <f>formulae!V102</f>
        <v>4 of 7</v>
      </c>
      <c r="X27" s="138" t="str">
        <f>formulae!W102</f>
        <v>16 of 18</v>
      </c>
      <c r="Y27" s="138" t="str">
        <f>formulae!X102</f>
        <v>19 of 38</v>
      </c>
      <c r="Z27" s="138" t="str">
        <f>formulae!Y102</f>
        <v>4 of 8</v>
      </c>
      <c r="AA27" s="138" t="str">
        <f>formulae!Z102</f>
        <v>50 of 72</v>
      </c>
      <c r="AB27" s="138" t="str">
        <f>formulae!AA102</f>
        <v>11 of 19</v>
      </c>
      <c r="AC27" s="138" t="str">
        <f>formulae!AB102</f>
        <v>12 of 17</v>
      </c>
      <c r="AD27" s="139" t="str">
        <f>formulae!AC102</f>
        <v>17 of 31</v>
      </c>
    </row>
    <row r="28" spans="1:31" ht="38.25" customHeight="1" thickBot="1" x14ac:dyDescent="0.25">
      <c r="A28" s="82" t="s">
        <v>290</v>
      </c>
      <c r="B28" s="232">
        <v>0</v>
      </c>
      <c r="C28" s="175">
        <v>1</v>
      </c>
      <c r="D28" s="164" t="s">
        <v>570</v>
      </c>
      <c r="E28" s="180">
        <f>formulae!G146</f>
        <v>0</v>
      </c>
      <c r="F28" s="180">
        <f>formulae!E106</f>
        <v>1</v>
      </c>
      <c r="G28" s="181">
        <f>formulae!F106</f>
        <v>0</v>
      </c>
      <c r="H28" s="182">
        <f>formulae!G106</f>
        <v>0</v>
      </c>
      <c r="I28" s="182">
        <f>formulae!H106</f>
        <v>2</v>
      </c>
      <c r="J28" s="182">
        <f>formulae!I106</f>
        <v>0</v>
      </c>
      <c r="K28" s="182">
        <f>formulae!J106</f>
        <v>1</v>
      </c>
      <c r="L28" s="182">
        <f>formulae!K106</f>
        <v>0</v>
      </c>
      <c r="M28" s="182">
        <f>formulae!L106</f>
        <v>1</v>
      </c>
      <c r="N28" s="182">
        <f>formulae!M106</f>
        <v>2</v>
      </c>
      <c r="O28" s="182">
        <f>formulae!N106</f>
        <v>1</v>
      </c>
      <c r="P28" s="182">
        <f>formulae!O106</f>
        <v>0</v>
      </c>
      <c r="Q28" s="182">
        <f>formulae!P106</f>
        <v>1</v>
      </c>
      <c r="R28" s="182">
        <f>formulae!Q106</f>
        <v>0</v>
      </c>
      <c r="S28" s="182">
        <f>formulae!R106</f>
        <v>1</v>
      </c>
      <c r="T28" s="182">
        <f>formulae!S106</f>
        <v>0</v>
      </c>
      <c r="U28" s="182">
        <f>formulae!T106</f>
        <v>0</v>
      </c>
      <c r="V28" s="182">
        <f>formulae!U106</f>
        <v>1</v>
      </c>
      <c r="W28" s="182">
        <f>formulae!V106</f>
        <v>1</v>
      </c>
      <c r="X28" s="182">
        <f>formulae!W106</f>
        <v>0</v>
      </c>
      <c r="Y28" s="182">
        <f>formulae!X106</f>
        <v>2</v>
      </c>
      <c r="Z28" s="182">
        <f>formulae!Y106</f>
        <v>0</v>
      </c>
      <c r="AA28" s="182">
        <f>formulae!Z106</f>
        <v>0</v>
      </c>
      <c r="AB28" s="182">
        <f>formulae!AA106</f>
        <v>0</v>
      </c>
      <c r="AC28" s="182">
        <f>formulae!AB106</f>
        <v>0</v>
      </c>
      <c r="AD28" s="183">
        <f>formulae!AC106</f>
        <v>1</v>
      </c>
    </row>
    <row r="29" spans="1:31" ht="15.75" thickBot="1" x14ac:dyDescent="0.25">
      <c r="A29" s="249"/>
      <c r="B29" s="250"/>
      <c r="C29" s="251"/>
      <c r="D29" s="251"/>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row>
    <row r="30" spans="1:31" ht="15.75" x14ac:dyDescent="0.25">
      <c r="A30" s="93" t="s">
        <v>27</v>
      </c>
      <c r="B30" s="171"/>
      <c r="C30" s="89"/>
      <c r="D30" s="89"/>
      <c r="E30" s="95"/>
      <c r="F30" s="95"/>
      <c r="G30" s="96"/>
      <c r="H30" s="96"/>
      <c r="I30" s="96"/>
      <c r="J30" s="96"/>
      <c r="K30" s="96"/>
      <c r="L30" s="96"/>
      <c r="M30" s="96"/>
      <c r="N30" s="96"/>
      <c r="O30" s="96"/>
      <c r="P30" s="96"/>
      <c r="Q30" s="96"/>
      <c r="R30" s="96"/>
      <c r="S30" s="96"/>
      <c r="T30" s="96"/>
      <c r="U30" s="96"/>
      <c r="V30" s="96"/>
      <c r="W30" s="96"/>
      <c r="X30" s="96"/>
      <c r="Y30" s="96"/>
      <c r="Z30" s="96"/>
      <c r="AA30" s="96"/>
      <c r="AB30" s="96"/>
      <c r="AC30" s="96"/>
      <c r="AD30" s="97"/>
    </row>
    <row r="31" spans="1:31" ht="47.25" x14ac:dyDescent="0.25">
      <c r="A31" s="7" t="s">
        <v>269</v>
      </c>
      <c r="B31" s="228" t="s">
        <v>30</v>
      </c>
      <c r="C31" s="29"/>
      <c r="D31" s="185" t="s">
        <v>31</v>
      </c>
      <c r="E31" s="152" t="str">
        <f>formulae!G150</f>
        <v>Yes</v>
      </c>
      <c r="F31" s="32" t="s">
        <v>30</v>
      </c>
      <c r="G31" s="33" t="s">
        <v>30</v>
      </c>
      <c r="H31" s="33" t="s">
        <v>30</v>
      </c>
      <c r="I31" s="33" t="s">
        <v>30</v>
      </c>
      <c r="J31" s="33" t="s">
        <v>30</v>
      </c>
      <c r="K31" s="33" t="s">
        <v>30</v>
      </c>
      <c r="L31" s="33" t="s">
        <v>30</v>
      </c>
      <c r="M31" s="34" t="s">
        <v>30</v>
      </c>
      <c r="N31" s="34" t="s">
        <v>30</v>
      </c>
      <c r="O31" s="33" t="s">
        <v>30</v>
      </c>
      <c r="P31" s="33" t="s">
        <v>30</v>
      </c>
      <c r="Q31" s="33" t="s">
        <v>30</v>
      </c>
      <c r="R31" s="35" t="s">
        <v>31</v>
      </c>
      <c r="S31" s="33" t="s">
        <v>30</v>
      </c>
      <c r="T31" s="33" t="s">
        <v>30</v>
      </c>
      <c r="U31" s="33" t="s">
        <v>30</v>
      </c>
      <c r="V31" s="33" t="s">
        <v>30</v>
      </c>
      <c r="W31" s="33" t="s">
        <v>30</v>
      </c>
      <c r="X31" s="33" t="s">
        <v>30</v>
      </c>
      <c r="Y31" s="33" t="s">
        <v>30</v>
      </c>
      <c r="Z31" s="33" t="s">
        <v>30</v>
      </c>
      <c r="AA31" s="34" t="s">
        <v>30</v>
      </c>
      <c r="AB31" s="34" t="s">
        <v>30</v>
      </c>
      <c r="AC31" s="34" t="s">
        <v>30</v>
      </c>
      <c r="AD31" s="36" t="s">
        <v>30</v>
      </c>
    </row>
    <row r="32" spans="1:31" ht="47.25" x14ac:dyDescent="0.25">
      <c r="A32" s="7" t="s">
        <v>24</v>
      </c>
      <c r="B32" s="228" t="s">
        <v>30</v>
      </c>
      <c r="C32" s="29"/>
      <c r="D32" s="185" t="s">
        <v>31</v>
      </c>
      <c r="E32" s="152" t="s">
        <v>30</v>
      </c>
      <c r="F32" s="32" t="s">
        <v>30</v>
      </c>
      <c r="G32" s="33" t="s">
        <v>30</v>
      </c>
      <c r="H32" s="35" t="s">
        <v>31</v>
      </c>
      <c r="I32" s="33" t="s">
        <v>30</v>
      </c>
      <c r="J32" s="33" t="s">
        <v>30</v>
      </c>
      <c r="K32" s="33" t="s">
        <v>30</v>
      </c>
      <c r="L32" s="35" t="s">
        <v>31</v>
      </c>
      <c r="M32" s="34" t="s">
        <v>30</v>
      </c>
      <c r="N32" s="34" t="s">
        <v>30</v>
      </c>
      <c r="O32" s="33" t="s">
        <v>30</v>
      </c>
      <c r="P32" s="35" t="s">
        <v>31</v>
      </c>
      <c r="Q32" s="33" t="s">
        <v>30</v>
      </c>
      <c r="R32" s="33" t="s">
        <v>30</v>
      </c>
      <c r="S32" s="33" t="s">
        <v>30</v>
      </c>
      <c r="T32" s="33" t="s">
        <v>30</v>
      </c>
      <c r="U32" s="33" t="s">
        <v>30</v>
      </c>
      <c r="V32" s="33" t="s">
        <v>30</v>
      </c>
      <c r="W32" s="33" t="s">
        <v>30</v>
      </c>
      <c r="X32" s="33" t="s">
        <v>30</v>
      </c>
      <c r="Y32" s="33" t="s">
        <v>30</v>
      </c>
      <c r="Z32" s="33" t="s">
        <v>30</v>
      </c>
      <c r="AA32" s="33" t="s">
        <v>30</v>
      </c>
      <c r="AB32" s="33" t="s">
        <v>30</v>
      </c>
      <c r="AC32" s="33" t="s">
        <v>30</v>
      </c>
      <c r="AD32" s="36" t="s">
        <v>30</v>
      </c>
    </row>
    <row r="33" spans="1:30" ht="82.5" customHeight="1" thickBot="1" x14ac:dyDescent="0.3">
      <c r="A33" s="98" t="s">
        <v>266</v>
      </c>
      <c r="B33" s="232" t="s">
        <v>30</v>
      </c>
      <c r="C33" s="175" t="s">
        <v>282</v>
      </c>
      <c r="D33" s="164" t="s">
        <v>31</v>
      </c>
      <c r="E33" s="152" t="str">
        <f>formulae!G154</f>
        <v>Yes</v>
      </c>
      <c r="F33" s="99" t="s">
        <v>31</v>
      </c>
      <c r="G33" s="100" t="s">
        <v>30</v>
      </c>
      <c r="H33" s="100" t="s">
        <v>30</v>
      </c>
      <c r="I33" s="101" t="s">
        <v>30</v>
      </c>
      <c r="J33" s="101" t="s">
        <v>30</v>
      </c>
      <c r="K33" s="101" t="s">
        <v>30</v>
      </c>
      <c r="L33" s="101" t="s">
        <v>281</v>
      </c>
      <c r="M33" s="102" t="s">
        <v>30</v>
      </c>
      <c r="N33" s="102" t="s">
        <v>30</v>
      </c>
      <c r="O33" s="100" t="s">
        <v>30</v>
      </c>
      <c r="P33" s="100" t="s">
        <v>30</v>
      </c>
      <c r="Q33" s="100" t="s">
        <v>31</v>
      </c>
      <c r="R33" s="100" t="s">
        <v>30</v>
      </c>
      <c r="S33" s="100" t="s">
        <v>30</v>
      </c>
      <c r="T33" s="100" t="s">
        <v>30</v>
      </c>
      <c r="U33" s="100" t="s">
        <v>30</v>
      </c>
      <c r="V33" s="100" t="s">
        <v>30</v>
      </c>
      <c r="W33" s="101" t="s">
        <v>281</v>
      </c>
      <c r="X33" s="100" t="s">
        <v>30</v>
      </c>
      <c r="Y33" s="101" t="s">
        <v>30</v>
      </c>
      <c r="Z33" s="101" t="s">
        <v>30</v>
      </c>
      <c r="AA33" s="102" t="s">
        <v>30</v>
      </c>
      <c r="AB33" s="102" t="s">
        <v>30</v>
      </c>
      <c r="AC33" s="102" t="s">
        <v>30</v>
      </c>
      <c r="AD33" s="103" t="s">
        <v>30</v>
      </c>
    </row>
    <row r="34" spans="1:30" s="5" customFormat="1" ht="15" customHeight="1" thickBot="1" x14ac:dyDescent="0.25">
      <c r="A34" s="249"/>
      <c r="B34" s="250"/>
      <c r="C34" s="251"/>
      <c r="D34" s="251"/>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row>
    <row r="35" spans="1:30" ht="16.5" thickBot="1" x14ac:dyDescent="0.3">
      <c r="A35" s="93" t="s">
        <v>28</v>
      </c>
      <c r="B35" s="233"/>
      <c r="C35" s="163"/>
      <c r="D35" s="163"/>
      <c r="E35" s="90"/>
      <c r="F35" s="95"/>
      <c r="G35" s="96"/>
      <c r="H35" s="96"/>
      <c r="I35" s="96"/>
      <c r="J35" s="96"/>
      <c r="K35" s="96"/>
      <c r="L35" s="96"/>
      <c r="M35" s="96"/>
      <c r="N35" s="96"/>
      <c r="O35" s="96"/>
      <c r="P35" s="96"/>
      <c r="Q35" s="96"/>
      <c r="R35" s="96"/>
      <c r="S35" s="96"/>
      <c r="T35" s="96"/>
      <c r="U35" s="96"/>
      <c r="V35" s="96"/>
      <c r="W35" s="96"/>
      <c r="X35" s="96"/>
      <c r="Y35" s="96"/>
      <c r="Z35" s="96"/>
      <c r="AA35" s="96"/>
      <c r="AB35" s="96"/>
      <c r="AC35" s="96"/>
      <c r="AD35" s="97"/>
    </row>
    <row r="36" spans="1:30" ht="94.5" x14ac:dyDescent="0.25">
      <c r="A36" s="41" t="s">
        <v>260</v>
      </c>
      <c r="B36" s="246" t="s">
        <v>572</v>
      </c>
      <c r="C36" s="247" t="s">
        <v>627</v>
      </c>
      <c r="D36" s="248" t="s">
        <v>628</v>
      </c>
      <c r="E36" s="191">
        <f>formulae!G158</f>
        <v>79.273008507347257</v>
      </c>
      <c r="F36" s="176">
        <f>formulae!E79</f>
        <v>96.296296296296291</v>
      </c>
      <c r="G36" s="177">
        <f>formulae!F79</f>
        <v>80.891719745222929</v>
      </c>
      <c r="H36" s="177">
        <f>formulae!G79</f>
        <v>81.395348837209298</v>
      </c>
      <c r="I36" s="177">
        <f>formulae!H79</f>
        <v>68.023255813953483</v>
      </c>
      <c r="J36" s="177">
        <f>formulae!I79</f>
        <v>96.28378378378379</v>
      </c>
      <c r="K36" s="177">
        <f>formulae!J79</f>
        <v>54.864864864864856</v>
      </c>
      <c r="L36" s="177">
        <f>formulae!K79</f>
        <v>97.368421052631575</v>
      </c>
      <c r="M36" s="177">
        <f>formulae!L79</f>
        <v>96.551724137931032</v>
      </c>
      <c r="N36" s="177">
        <f>formulae!M79</f>
        <v>78.030303030303031</v>
      </c>
      <c r="O36" s="177">
        <f>formulae!N79</f>
        <v>83.082077051926291</v>
      </c>
      <c r="P36" s="177">
        <f>formulae!O79</f>
        <v>74.853801169590639</v>
      </c>
      <c r="Q36" s="177">
        <f>formulae!P79</f>
        <v>49.350649350649348</v>
      </c>
      <c r="R36" s="177">
        <f>formulae!Q79</f>
        <v>83.211678832116789</v>
      </c>
      <c r="S36" s="177">
        <f>formulae!R79</f>
        <v>85.40145985401459</v>
      </c>
      <c r="T36" s="177">
        <f>formulae!S79</f>
        <v>95.833333333333343</v>
      </c>
      <c r="U36" s="177">
        <f>formulae!T79</f>
        <v>92.362768496420045</v>
      </c>
      <c r="V36" s="177">
        <f>formulae!U79</f>
        <v>58.604651162790702</v>
      </c>
      <c r="W36" s="177">
        <f>formulae!V79</f>
        <v>74</v>
      </c>
      <c r="X36" s="177">
        <f>formulae!W79</f>
        <v>82.783882783882774</v>
      </c>
      <c r="Y36" s="177">
        <f>formulae!X79</f>
        <v>85.964912280701753</v>
      </c>
      <c r="Z36" s="177">
        <f>formulae!Y79</f>
        <v>91.379310344827587</v>
      </c>
      <c r="AA36" s="177">
        <f>formulae!Z79</f>
        <v>48.177083333333329</v>
      </c>
      <c r="AB36" s="177">
        <f>formulae!AA79</f>
        <v>92.276422764227632</v>
      </c>
      <c r="AC36" s="177">
        <f>formulae!AB79</f>
        <v>81.366459627329192</v>
      </c>
      <c r="AD36" s="178">
        <f>formulae!AC79</f>
        <v>69.807692307692307</v>
      </c>
    </row>
    <row r="37" spans="1:30" s="63" customFormat="1" ht="32.25" thickBot="1" x14ac:dyDescent="0.3">
      <c r="A37" s="131" t="s">
        <v>621</v>
      </c>
      <c r="B37" s="227" t="s">
        <v>702</v>
      </c>
      <c r="C37" s="222" t="s">
        <v>703</v>
      </c>
      <c r="D37" s="223" t="s">
        <v>704</v>
      </c>
      <c r="E37" s="209">
        <f>formulae!K164</f>
        <v>177.87736574560378</v>
      </c>
      <c r="F37" s="209">
        <f>formulae!E94</f>
        <v>216</v>
      </c>
      <c r="G37" s="210">
        <f>formulae!F94</f>
        <v>377.33333333333331</v>
      </c>
      <c r="H37" s="210">
        <f>formulae!G94</f>
        <v>29.5</v>
      </c>
      <c r="I37" s="210">
        <f>formulae!H94</f>
        <v>207.75</v>
      </c>
      <c r="J37" s="210">
        <f>formulae!I94</f>
        <v>48</v>
      </c>
      <c r="K37" s="210" t="str">
        <f>formulae!J94</f>
        <v>No Data</v>
      </c>
      <c r="L37" s="210">
        <f>formulae!K94</f>
        <v>344.25</v>
      </c>
      <c r="M37" s="210">
        <f>formulae!L94</f>
        <v>130</v>
      </c>
      <c r="N37" s="210">
        <f>formulae!M94</f>
        <v>140</v>
      </c>
      <c r="O37" s="210">
        <f>formulae!N94</f>
        <v>300.5</v>
      </c>
      <c r="P37" s="210">
        <f>formulae!O94</f>
        <v>144.66666666666666</v>
      </c>
      <c r="Q37" s="210">
        <f>formulae!P94</f>
        <v>231.75</v>
      </c>
      <c r="R37" s="210">
        <f>formulae!Q94</f>
        <v>39.5</v>
      </c>
      <c r="S37" s="210">
        <f>formulae!R94</f>
        <v>136.60390054806643</v>
      </c>
      <c r="T37" s="210">
        <f>formulae!S94</f>
        <v>174.66666666666666</v>
      </c>
      <c r="U37" s="210">
        <f>formulae!T94</f>
        <v>120.5</v>
      </c>
      <c r="V37" s="210">
        <f>formulae!U94</f>
        <v>221</v>
      </c>
      <c r="W37" s="210">
        <f>formulae!V94</f>
        <v>573</v>
      </c>
      <c r="X37" s="210">
        <f>formulae!W94</f>
        <v>345.25</v>
      </c>
      <c r="Y37" s="210">
        <f>formulae!X94</f>
        <v>89</v>
      </c>
      <c r="Z37" s="210" t="str">
        <f>formulae!Y94</f>
        <v>No Data</v>
      </c>
      <c r="AA37" s="210">
        <f>formulae!Z94</f>
        <v>22.75</v>
      </c>
      <c r="AB37" s="210">
        <f>formulae!AA94</f>
        <v>54</v>
      </c>
      <c r="AC37" s="210">
        <f>formulae!AB94</f>
        <v>83</v>
      </c>
      <c r="AD37" s="211">
        <f>formulae!AC94</f>
        <v>47.5</v>
      </c>
    </row>
    <row r="40" spans="1:30" x14ac:dyDescent="0.2">
      <c r="F40" s="21"/>
    </row>
    <row r="43" spans="1:30" x14ac:dyDescent="0.2">
      <c r="F43" s="21"/>
    </row>
    <row r="46" spans="1:30" x14ac:dyDescent="0.2">
      <c r="A46"/>
      <c r="B46"/>
      <c r="C46"/>
      <c r="D46"/>
      <c r="E46"/>
      <c r="F46" s="21"/>
    </row>
    <row r="49" spans="1:6" x14ac:dyDescent="0.2">
      <c r="A49"/>
      <c r="B49"/>
      <c r="C49"/>
      <c r="D49"/>
      <c r="E49"/>
      <c r="F49" s="21"/>
    </row>
  </sheetData>
  <mergeCells count="25">
    <mergeCell ref="A26:A27"/>
    <mergeCell ref="B17:B18"/>
    <mergeCell ref="C17:C18"/>
    <mergeCell ref="D17:D18"/>
    <mergeCell ref="B26:B27"/>
    <mergeCell ref="C26:C27"/>
    <mergeCell ref="D26:D27"/>
    <mergeCell ref="B24:B25"/>
    <mergeCell ref="C24:C25"/>
    <mergeCell ref="D24:D25"/>
    <mergeCell ref="A20:A21"/>
    <mergeCell ref="U3:X3"/>
    <mergeCell ref="A1:AD2"/>
    <mergeCell ref="A14:A15"/>
    <mergeCell ref="A17:A18"/>
    <mergeCell ref="A24:A25"/>
    <mergeCell ref="G3:K3"/>
    <mergeCell ref="L3:O3"/>
    <mergeCell ref="P3:T3"/>
    <mergeCell ref="B14:B15"/>
    <mergeCell ref="C14:C15"/>
    <mergeCell ref="D14:D15"/>
    <mergeCell ref="B20:B21"/>
    <mergeCell ref="C20:C21"/>
    <mergeCell ref="D20:D21"/>
  </mergeCells>
  <conditionalFormatting sqref="F6:AD6">
    <cfRule type="cellIs" dxfId="222" priority="224" stopIfTrue="1" operator="equal">
      <formula>"No"</formula>
    </cfRule>
    <cfRule type="cellIs" dxfId="221" priority="225" stopIfTrue="1" operator="equal">
      <formula>"Yes"</formula>
    </cfRule>
  </conditionalFormatting>
  <conditionalFormatting sqref="F7:AD7">
    <cfRule type="cellIs" dxfId="220" priority="218" stopIfTrue="1" operator="between">
      <formula>12.1</formula>
      <formula>17.9</formula>
    </cfRule>
    <cfRule type="cellIs" dxfId="219" priority="222" stopIfTrue="1" operator="greaterThanOrEqual">
      <formula>18</formula>
    </cfRule>
    <cfRule type="cellIs" dxfId="218" priority="223" stopIfTrue="1" operator="lessThanOrEqual">
      <formula>12</formula>
    </cfRule>
  </conditionalFormatting>
  <conditionalFormatting sqref="F10:AD10">
    <cfRule type="cellIs" dxfId="217" priority="220" stopIfTrue="1" operator="equal">
      <formula>"No"</formula>
    </cfRule>
    <cfRule type="cellIs" dxfId="216" priority="221" stopIfTrue="1" operator="equal">
      <formula>"Yes"</formula>
    </cfRule>
  </conditionalFormatting>
  <conditionalFormatting sqref="F7:AD7 F10:AD10">
    <cfRule type="cellIs" priority="219" stopIfTrue="1" operator="equal">
      <formula>"N/A"</formula>
    </cfRule>
  </conditionalFormatting>
  <conditionalFormatting sqref="F31:AD31 F33:AD33">
    <cfRule type="cellIs" dxfId="215" priority="202" stopIfTrue="1" operator="equal">
      <formula>"Partial"</formula>
    </cfRule>
    <cfRule type="cellIs" dxfId="214" priority="203" stopIfTrue="1" operator="equal">
      <formula>"No"</formula>
    </cfRule>
  </conditionalFormatting>
  <conditionalFormatting sqref="F31:AD31 F33:AD33">
    <cfRule type="cellIs" dxfId="213" priority="200" stopIfTrue="1" operator="equal">
      <formula>"No"</formula>
    </cfRule>
    <cfRule type="cellIs" dxfId="212" priority="201" stopIfTrue="1" operator="equal">
      <formula>"Yes"</formula>
    </cfRule>
  </conditionalFormatting>
  <conditionalFormatting sqref="F28:AD28 F25:AD25 F22:AD23 F15:AD16 F18:AD18 F33:AD33 F13:AD13 F6:AD7 F10:AD10 F30:AD31 F35:AD35 F37:AD37">
    <cfRule type="cellIs" dxfId="211" priority="188" stopIfTrue="1" operator="equal">
      <formula>"no Data"</formula>
    </cfRule>
  </conditionalFormatting>
  <conditionalFormatting sqref="F32:AD32">
    <cfRule type="cellIs" dxfId="210" priority="159" stopIfTrue="1" operator="equal">
      <formula>"No"</formula>
    </cfRule>
  </conditionalFormatting>
  <conditionalFormatting sqref="F32:AD32">
    <cfRule type="cellIs" dxfId="209" priority="156" stopIfTrue="1" operator="equal">
      <formula>"No"</formula>
    </cfRule>
    <cfRule type="cellIs" dxfId="208" priority="157" stopIfTrue="1" operator="equal">
      <formula>"Yes"</formula>
    </cfRule>
  </conditionalFormatting>
  <conditionalFormatting sqref="F32:AD32">
    <cfRule type="cellIs" dxfId="207" priority="155" stopIfTrue="1" operator="equal">
      <formula>"no Data"</formula>
    </cfRule>
  </conditionalFormatting>
  <conditionalFormatting sqref="E32">
    <cfRule type="cellIs" dxfId="206" priority="152" stopIfTrue="1" operator="equal">
      <formula>"Partial"</formula>
    </cfRule>
  </conditionalFormatting>
  <conditionalFormatting sqref="E32">
    <cfRule type="cellIs" dxfId="205" priority="150" stopIfTrue="1" operator="equal">
      <formula>"No"</formula>
    </cfRule>
    <cfRule type="cellIs" dxfId="204" priority="151" stopIfTrue="1" operator="equal">
      <formula>"Yes"</formula>
    </cfRule>
  </conditionalFormatting>
  <conditionalFormatting sqref="E32">
    <cfRule type="cellIs" dxfId="203" priority="149" stopIfTrue="1" operator="equal">
      <formula>"no Data"</formula>
    </cfRule>
  </conditionalFormatting>
  <conditionalFormatting sqref="F26:AD26">
    <cfRule type="cellIs" dxfId="202" priority="145" operator="equal">
      <formula>"Dim Data"</formula>
    </cfRule>
    <cfRule type="cellIs" dxfId="201" priority="147" stopIfTrue="1" operator="lessThanOrEqual">
      <formula>55</formula>
    </cfRule>
    <cfRule type="cellIs" dxfId="200" priority="148" stopIfTrue="1" operator="greaterThanOrEqual">
      <formula>66</formula>
    </cfRule>
  </conditionalFormatting>
  <conditionalFormatting sqref="F26:AD26">
    <cfRule type="cellIs" dxfId="199" priority="146" stopIfTrue="1" operator="equal">
      <formula>"no Data"</formula>
    </cfRule>
  </conditionalFormatting>
  <conditionalFormatting sqref="E24:AD24">
    <cfRule type="cellIs" dxfId="198" priority="131" operator="lessThan">
      <formula>5</formula>
    </cfRule>
    <cfRule type="cellIs" dxfId="197" priority="132" operator="greaterThanOrEqual">
      <formula>9</formula>
    </cfRule>
  </conditionalFormatting>
  <conditionalFormatting sqref="E19:AD19">
    <cfRule type="cellIs" dxfId="196" priority="129" operator="lessThan">
      <formula>67</formula>
    </cfRule>
    <cfRule type="cellIs" dxfId="195" priority="130" operator="greaterThanOrEqual">
      <formula>112</formula>
    </cfRule>
  </conditionalFormatting>
  <conditionalFormatting sqref="E11:AD11">
    <cfRule type="cellIs" dxfId="194" priority="127" operator="lessThan">
      <formula>5</formula>
    </cfRule>
    <cfRule type="cellIs" dxfId="193" priority="128" operator="greaterThanOrEqual">
      <formula>5</formula>
    </cfRule>
  </conditionalFormatting>
  <conditionalFormatting sqref="E14:AD14">
    <cfRule type="cellIs" dxfId="192" priority="117" stopIfTrue="1" operator="equal">
      <formula>"no Data"</formula>
    </cfRule>
    <cfRule type="cellIs" dxfId="191" priority="118" stopIfTrue="1" operator="lessThanOrEqual">
      <formula>50</formula>
    </cfRule>
    <cfRule type="cellIs" dxfId="190" priority="119" stopIfTrue="1" operator="greaterThanOrEqual">
      <formula>60</formula>
    </cfRule>
  </conditionalFormatting>
  <conditionalFormatting sqref="F36:AD36">
    <cfRule type="cellIs" dxfId="189" priority="109" stopIfTrue="1" operator="lessThanOrEqual">
      <formula>70</formula>
    </cfRule>
    <cfRule type="cellIs" dxfId="188" priority="110" stopIfTrue="1" operator="greaterThanOrEqual">
      <formula>80</formula>
    </cfRule>
  </conditionalFormatting>
  <conditionalFormatting sqref="F36:AD36">
    <cfRule type="cellIs" dxfId="187" priority="108" stopIfTrue="1" operator="equal">
      <formula>"no Data"</formula>
    </cfRule>
  </conditionalFormatting>
  <conditionalFormatting sqref="E36">
    <cfRule type="cellIs" dxfId="186" priority="103" stopIfTrue="1" operator="lessThanOrEqual">
      <formula>70</formula>
    </cfRule>
    <cfRule type="cellIs" dxfId="185" priority="104" stopIfTrue="1" operator="greaterThanOrEqual">
      <formula>80</formula>
    </cfRule>
  </conditionalFormatting>
  <conditionalFormatting sqref="E36">
    <cfRule type="cellIs" dxfId="184" priority="102" stopIfTrue="1" operator="equal">
      <formula>"no Data"</formula>
    </cfRule>
  </conditionalFormatting>
  <conditionalFormatting sqref="F17:AD17">
    <cfRule type="cellIs" dxfId="183" priority="100" stopIfTrue="1" operator="lessThanOrEqual">
      <formula>70</formula>
    </cfRule>
    <cfRule type="cellIs" dxfId="182" priority="101" stopIfTrue="1" operator="greaterThanOrEqual">
      <formula>80</formula>
    </cfRule>
  </conditionalFormatting>
  <conditionalFormatting sqref="F17:AD17">
    <cfRule type="cellIs" dxfId="181" priority="99" stopIfTrue="1" operator="equal">
      <formula>"no Data"</formula>
    </cfRule>
  </conditionalFormatting>
  <conditionalFormatting sqref="E17">
    <cfRule type="cellIs" dxfId="180" priority="97" stopIfTrue="1" operator="lessThanOrEqual">
      <formula>70</formula>
    </cfRule>
    <cfRule type="cellIs" dxfId="179" priority="98" stopIfTrue="1" operator="greaterThanOrEqual">
      <formula>80</formula>
    </cfRule>
  </conditionalFormatting>
  <conditionalFormatting sqref="E17">
    <cfRule type="cellIs" dxfId="178" priority="96" stopIfTrue="1" operator="equal">
      <formula>"no Data"</formula>
    </cfRule>
  </conditionalFormatting>
  <conditionalFormatting sqref="E37">
    <cfRule type="cellIs" dxfId="177" priority="95" stopIfTrue="1" operator="equal">
      <formula>"no Data"</formula>
    </cfRule>
  </conditionalFormatting>
  <conditionalFormatting sqref="E33">
    <cfRule type="cellIs" dxfId="176" priority="94" stopIfTrue="1" operator="equal">
      <formula>"Partial"</formula>
    </cfRule>
  </conditionalFormatting>
  <conditionalFormatting sqref="E33">
    <cfRule type="cellIs" dxfId="175" priority="92" stopIfTrue="1" operator="equal">
      <formula>"No"</formula>
    </cfRule>
    <cfRule type="cellIs" dxfId="174" priority="93" stopIfTrue="1" operator="equal">
      <formula>"Yes"</formula>
    </cfRule>
  </conditionalFormatting>
  <conditionalFormatting sqref="E33">
    <cfRule type="cellIs" dxfId="173" priority="91" stopIfTrue="1" operator="equal">
      <formula>"no Data"</formula>
    </cfRule>
  </conditionalFormatting>
  <conditionalFormatting sqref="E31">
    <cfRule type="cellIs" dxfId="172" priority="90" stopIfTrue="1" operator="equal">
      <formula>"Partial"</formula>
    </cfRule>
  </conditionalFormatting>
  <conditionalFormatting sqref="E31">
    <cfRule type="cellIs" dxfId="171" priority="88" stopIfTrue="1" operator="equal">
      <formula>"No"</formula>
    </cfRule>
    <cfRule type="cellIs" dxfId="170" priority="89" stopIfTrue="1" operator="equal">
      <formula>"Yes"</formula>
    </cfRule>
  </conditionalFormatting>
  <conditionalFormatting sqref="E31">
    <cfRule type="cellIs" dxfId="169" priority="87" stopIfTrue="1" operator="equal">
      <formula>"no Data"</formula>
    </cfRule>
  </conditionalFormatting>
  <conditionalFormatting sqref="E28:AD28">
    <cfRule type="cellIs" dxfId="168" priority="205" stopIfTrue="1" operator="greaterThanOrEqual">
      <formula>2</formula>
    </cfRule>
    <cfRule type="cellIs" dxfId="167" priority="206" stopIfTrue="1" operator="equal">
      <formula>0</formula>
    </cfRule>
  </conditionalFormatting>
  <conditionalFormatting sqref="E6">
    <cfRule type="cellIs" dxfId="166" priority="85" stopIfTrue="1" operator="equal">
      <formula>"No"</formula>
    </cfRule>
    <cfRule type="cellIs" dxfId="165" priority="86" stopIfTrue="1" operator="equal">
      <formula>"Yes"</formula>
    </cfRule>
  </conditionalFormatting>
  <conditionalFormatting sqref="E6">
    <cfRule type="cellIs" dxfId="164" priority="84" stopIfTrue="1" operator="equal">
      <formula>"no Data"</formula>
    </cfRule>
  </conditionalFormatting>
  <conditionalFormatting sqref="E10">
    <cfRule type="cellIs" dxfId="163" priority="82" stopIfTrue="1" operator="equal">
      <formula>"No"</formula>
    </cfRule>
    <cfRule type="cellIs" dxfId="162" priority="83" stopIfTrue="1" operator="equal">
      <formula>"Yes"</formula>
    </cfRule>
  </conditionalFormatting>
  <conditionalFormatting sqref="E10">
    <cfRule type="cellIs" dxfId="161" priority="81" stopIfTrue="1" operator="equal">
      <formula>"no Data"</formula>
    </cfRule>
  </conditionalFormatting>
  <conditionalFormatting sqref="E7">
    <cfRule type="cellIs" dxfId="160" priority="77" stopIfTrue="1" operator="between">
      <formula>12.1</formula>
      <formula>17.9</formula>
    </cfRule>
    <cfRule type="cellIs" dxfId="159" priority="79" stopIfTrue="1" operator="greaterThanOrEqual">
      <formula>18</formula>
    </cfRule>
    <cfRule type="cellIs" dxfId="158" priority="80" stopIfTrue="1" operator="lessThanOrEqual">
      <formula>12</formula>
    </cfRule>
  </conditionalFormatting>
  <conditionalFormatting sqref="E7">
    <cfRule type="cellIs" priority="78" stopIfTrue="1" operator="equal">
      <formula>"N/A"</formula>
    </cfRule>
  </conditionalFormatting>
  <conditionalFormatting sqref="E7">
    <cfRule type="cellIs" dxfId="157" priority="76" stopIfTrue="1" operator="equal">
      <formula>"no Data"</formula>
    </cfRule>
  </conditionalFormatting>
  <conditionalFormatting sqref="E9">
    <cfRule type="cellIs" dxfId="156" priority="57" stopIfTrue="1" operator="greaterThanOrEqual">
      <formula>4</formula>
    </cfRule>
    <cfRule type="cellIs" dxfId="155" priority="58" stopIfTrue="1" operator="lessThanOrEqual">
      <formula>3</formula>
    </cfRule>
  </conditionalFormatting>
  <conditionalFormatting sqref="E9">
    <cfRule type="cellIs" priority="56" stopIfTrue="1" operator="equal">
      <formula>"N/A"</formula>
    </cfRule>
  </conditionalFormatting>
  <conditionalFormatting sqref="E9">
    <cfRule type="cellIs" dxfId="154" priority="54" stopIfTrue="1" operator="equal">
      <formula>"no Data"</formula>
    </cfRule>
  </conditionalFormatting>
  <conditionalFormatting sqref="F9:AD9">
    <cfRule type="cellIs" dxfId="153" priority="27" stopIfTrue="1" operator="greaterThanOrEqual">
      <formula>4</formula>
    </cfRule>
    <cfRule type="cellIs" dxfId="152" priority="28" stopIfTrue="1" operator="lessThanOrEqual">
      <formula>3</formula>
    </cfRule>
  </conditionalFormatting>
  <conditionalFormatting sqref="F9:AD9">
    <cfRule type="cellIs" priority="26" stopIfTrue="1" operator="equal">
      <formula>"N/A"</formula>
    </cfRule>
  </conditionalFormatting>
  <conditionalFormatting sqref="F9:AD9">
    <cfRule type="cellIs" dxfId="151" priority="24" stopIfTrue="1" operator="equal">
      <formula>"no Data"</formula>
    </cfRule>
  </conditionalFormatting>
  <conditionalFormatting sqref="F21:AD21">
    <cfRule type="cellIs" dxfId="150" priority="23" stopIfTrue="1" operator="equal">
      <formula>"no Data"</formula>
    </cfRule>
  </conditionalFormatting>
  <conditionalFormatting sqref="F20:AD20">
    <cfRule type="cellIs" dxfId="149" priority="21" stopIfTrue="1" operator="lessThanOrEqual">
      <formula>70</formula>
    </cfRule>
    <cfRule type="cellIs" dxfId="148" priority="22" stopIfTrue="1" operator="greaterThanOrEqual">
      <formula>80</formula>
    </cfRule>
  </conditionalFormatting>
  <conditionalFormatting sqref="F20:AD20">
    <cfRule type="cellIs" dxfId="147" priority="20" stopIfTrue="1" operator="equal">
      <formula>"no Data"</formula>
    </cfRule>
  </conditionalFormatting>
  <conditionalFormatting sqref="E20">
    <cfRule type="cellIs" dxfId="146" priority="18" stopIfTrue="1" operator="lessThanOrEqual">
      <formula>70</formula>
    </cfRule>
    <cfRule type="cellIs" dxfId="145" priority="19" stopIfTrue="1" operator="greaterThanOrEqual">
      <formula>80</formula>
    </cfRule>
  </conditionalFormatting>
  <conditionalFormatting sqref="E20">
    <cfRule type="cellIs" dxfId="144" priority="17" stopIfTrue="1" operator="equal">
      <formula>"no Data"</formula>
    </cfRule>
  </conditionalFormatting>
  <conditionalFormatting sqref="E37:AD37">
    <cfRule type="cellIs" dxfId="143" priority="14" operator="equal">
      <formula>"No Data"</formula>
    </cfRule>
    <cfRule type="cellIs" dxfId="142" priority="15" operator="greaterThanOrEqual">
      <formula>200</formula>
    </cfRule>
    <cfRule type="cellIs" dxfId="141" priority="16" operator="lessThanOrEqual">
      <formula>100</formula>
    </cfRule>
  </conditionalFormatting>
  <conditionalFormatting sqref="E8">
    <cfRule type="cellIs" dxfId="140" priority="10" stopIfTrue="1" operator="between">
      <formula>12.1</formula>
      <formula>17.9</formula>
    </cfRule>
    <cfRule type="cellIs" dxfId="139" priority="12" stopIfTrue="1" operator="greaterThanOrEqual">
      <formula>18</formula>
    </cfRule>
    <cfRule type="cellIs" dxfId="138" priority="13" stopIfTrue="1" operator="lessThanOrEqual">
      <formula>12</formula>
    </cfRule>
  </conditionalFormatting>
  <conditionalFormatting sqref="E8">
    <cfRule type="cellIs" priority="11" stopIfTrue="1" operator="equal">
      <formula>"N/A"</formula>
    </cfRule>
  </conditionalFormatting>
  <conditionalFormatting sqref="E8">
    <cfRule type="cellIs" dxfId="137" priority="9" stopIfTrue="1" operator="equal">
      <formula>"no Data"</formula>
    </cfRule>
  </conditionalFormatting>
  <conditionalFormatting sqref="F8:AD8">
    <cfRule type="cellIs" dxfId="136" priority="5" stopIfTrue="1" operator="between">
      <formula>12.1</formula>
      <formula>17.9</formula>
    </cfRule>
    <cfRule type="cellIs" dxfId="135" priority="7" stopIfTrue="1" operator="greaterThanOrEqual">
      <formula>18</formula>
    </cfRule>
    <cfRule type="cellIs" dxfId="134" priority="8" stopIfTrue="1" operator="lessThanOrEqual">
      <formula>12</formula>
    </cfRule>
  </conditionalFormatting>
  <conditionalFormatting sqref="F8:AD8">
    <cfRule type="cellIs" priority="6" stopIfTrue="1" operator="equal">
      <formula>"N/A"</formula>
    </cfRule>
  </conditionalFormatting>
  <conditionalFormatting sqref="F8:AD8">
    <cfRule type="cellIs" dxfId="133" priority="4" stopIfTrue="1" operator="equal">
      <formula>"no Data"</formula>
    </cfRule>
  </conditionalFormatting>
  <conditionalFormatting sqref="F29:AD29">
    <cfRule type="cellIs" dxfId="132" priority="3" stopIfTrue="1" operator="equal">
      <formula>"no Data"</formula>
    </cfRule>
  </conditionalFormatting>
  <conditionalFormatting sqref="F12:AD12">
    <cfRule type="cellIs" dxfId="131" priority="2" stopIfTrue="1" operator="equal">
      <formula>"no Data"</formula>
    </cfRule>
  </conditionalFormatting>
  <conditionalFormatting sqref="F34:AD34">
    <cfRule type="cellIs" dxfId="130" priority="1" stopIfTrue="1" operator="equal">
      <formula>"no Data"</formula>
    </cfRule>
  </conditionalFormatting>
  <pageMargins left="0.59055118110236227" right="0.59055118110236227" top="0.59055118110236227" bottom="0.59055118110236227" header="0.31496062992125984" footer="0.31496062992125984"/>
  <pageSetup paperSize="8" scale="57" orientation="landscape" r:id="rId1"/>
  <headerFooter alignWithMargins="0"/>
  <ignoredErrors>
    <ignoredError sqref="E9"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70" zoomScaleNormal="70" zoomScaleSheetLayoutView="70" workbookViewId="0">
      <selection activeCell="J33" sqref="J33"/>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0" s="5" customFormat="1" ht="35.25" x14ac:dyDescent="0.5">
      <c r="A1" s="283" t="s">
        <v>691</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0" s="3" customFormat="1" ht="16.5" thickBot="1" x14ac:dyDescent="0.3">
      <c r="A2" s="77"/>
      <c r="B2" s="83"/>
      <c r="C2" s="84"/>
      <c r="D2" s="83"/>
      <c r="E2" s="85"/>
      <c r="F2" s="85"/>
      <c r="G2" s="85"/>
      <c r="H2" s="85"/>
      <c r="I2" s="86"/>
      <c r="J2" s="86"/>
      <c r="K2" s="86"/>
      <c r="L2" s="86"/>
      <c r="M2" s="87"/>
      <c r="N2" s="87"/>
      <c r="O2" s="85"/>
      <c r="P2" s="85"/>
      <c r="Q2" s="85"/>
      <c r="R2" s="85"/>
      <c r="S2" s="85"/>
      <c r="T2" s="85"/>
      <c r="U2" s="85"/>
      <c r="V2" s="85"/>
      <c r="W2" s="86"/>
      <c r="X2" s="85"/>
      <c r="Y2" s="86"/>
      <c r="Z2" s="86"/>
      <c r="AA2" s="87"/>
      <c r="AB2" s="87"/>
      <c r="AC2" s="87"/>
      <c r="AD2" s="87"/>
    </row>
    <row r="3" spans="1:30" s="3" customFormat="1" ht="87.75" customHeight="1" thickBot="1" x14ac:dyDescent="0.25">
      <c r="A3" s="140" t="s">
        <v>238</v>
      </c>
      <c r="B3" s="141" t="s">
        <v>270</v>
      </c>
      <c r="C3" s="141" t="s">
        <v>272</v>
      </c>
      <c r="D3" s="141" t="s">
        <v>271</v>
      </c>
      <c r="E3" s="141" t="s">
        <v>446</v>
      </c>
      <c r="F3" s="217" t="s">
        <v>0</v>
      </c>
      <c r="G3" s="218" t="s">
        <v>1</v>
      </c>
      <c r="H3" s="218" t="s">
        <v>2</v>
      </c>
      <c r="I3" s="218" t="s">
        <v>3</v>
      </c>
      <c r="J3" s="218" t="s">
        <v>4</v>
      </c>
      <c r="K3" s="218" t="s">
        <v>5</v>
      </c>
      <c r="L3" s="218" t="s">
        <v>6</v>
      </c>
      <c r="M3" s="218" t="s">
        <v>7</v>
      </c>
      <c r="N3" s="219" t="s">
        <v>8</v>
      </c>
      <c r="O3" s="218" t="s">
        <v>9</v>
      </c>
      <c r="P3" s="218" t="s">
        <v>10</v>
      </c>
      <c r="Q3" s="220" t="s">
        <v>215</v>
      </c>
      <c r="R3" s="218" t="s">
        <v>11</v>
      </c>
      <c r="S3" s="218" t="s">
        <v>12</v>
      </c>
      <c r="T3" s="218" t="s">
        <v>13</v>
      </c>
      <c r="U3" s="218" t="s">
        <v>14</v>
      </c>
      <c r="V3" s="218" t="s">
        <v>15</v>
      </c>
      <c r="W3" s="218" t="s">
        <v>16</v>
      </c>
      <c r="X3" s="218" t="s">
        <v>17</v>
      </c>
      <c r="Y3" s="218" t="s">
        <v>18</v>
      </c>
      <c r="Z3" s="218" t="s">
        <v>19</v>
      </c>
      <c r="AA3" s="218" t="s">
        <v>20</v>
      </c>
      <c r="AB3" s="218" t="s">
        <v>21</v>
      </c>
      <c r="AC3" s="218" t="s">
        <v>22</v>
      </c>
      <c r="AD3" s="221" t="s">
        <v>23</v>
      </c>
    </row>
    <row r="4" spans="1:30" s="3" customFormat="1" ht="30.75" customHeight="1" thickBot="1" x14ac:dyDescent="0.25">
      <c r="A4" s="199" t="s">
        <v>687</v>
      </c>
      <c r="B4" s="88"/>
      <c r="C4" s="89"/>
      <c r="D4" s="89"/>
      <c r="E4" s="90"/>
      <c r="F4" s="90"/>
      <c r="G4" s="91"/>
      <c r="H4" s="91"/>
      <c r="I4" s="91"/>
      <c r="J4" s="91"/>
      <c r="K4" s="91"/>
      <c r="L4" s="91"/>
      <c r="M4" s="91"/>
      <c r="N4" s="91"/>
      <c r="O4" s="91"/>
      <c r="P4" s="91"/>
      <c r="Q4" s="91"/>
      <c r="R4" s="91"/>
      <c r="S4" s="91"/>
      <c r="T4" s="91"/>
      <c r="U4" s="91"/>
      <c r="V4" s="91"/>
      <c r="W4" s="91"/>
      <c r="X4" s="91"/>
      <c r="Y4" s="91"/>
      <c r="Z4" s="91"/>
      <c r="AA4" s="91"/>
      <c r="AB4" s="91"/>
      <c r="AC4" s="91"/>
      <c r="AD4" s="92"/>
    </row>
    <row r="5" spans="1:30" ht="23.25" customHeight="1" x14ac:dyDescent="0.2">
      <c r="A5" s="261" t="s">
        <v>678</v>
      </c>
      <c r="B5" s="286" t="s">
        <v>623</v>
      </c>
      <c r="C5" s="289" t="s">
        <v>624</v>
      </c>
      <c r="D5" s="292" t="s">
        <v>625</v>
      </c>
      <c r="E5" s="176">
        <f>formulae!N127</f>
        <v>18.467583497053045</v>
      </c>
      <c r="F5" s="176">
        <f>formulae!E19</f>
        <v>0</v>
      </c>
      <c r="G5" s="177">
        <f>formulae!F19</f>
        <v>80</v>
      </c>
      <c r="H5" s="177">
        <f>formulae!G19</f>
        <v>17.647058823529413</v>
      </c>
      <c r="I5" s="177">
        <f>formulae!H19</f>
        <v>17.647058823529413</v>
      </c>
      <c r="J5" s="177">
        <f>formulae!I19</f>
        <v>18.421052631578945</v>
      </c>
      <c r="K5" s="177">
        <f>formulae!J19</f>
        <v>13.636363636363635</v>
      </c>
      <c r="L5" s="177">
        <f>formulae!K19</f>
        <v>30.76923076923077</v>
      </c>
      <c r="M5" s="177">
        <f>formulae!L19</f>
        <v>0</v>
      </c>
      <c r="N5" s="177">
        <f>formulae!M19</f>
        <v>6.666666666666667</v>
      </c>
      <c r="O5" s="177">
        <f>formulae!N19</f>
        <v>57.142857142857139</v>
      </c>
      <c r="P5" s="177">
        <f>formulae!O19</f>
        <v>22.222222222222221</v>
      </c>
      <c r="Q5" s="177">
        <f>formulae!P19</f>
        <v>0</v>
      </c>
      <c r="R5" s="177">
        <f>formulae!Q19</f>
        <v>50</v>
      </c>
      <c r="S5" s="177">
        <f>formulae!R19</f>
        <v>33.333333333333329</v>
      </c>
      <c r="T5" s="177">
        <f>formulae!S19</f>
        <v>50</v>
      </c>
      <c r="U5" s="177">
        <f>formulae!T19</f>
        <v>12.5</v>
      </c>
      <c r="V5" s="177">
        <f>formulae!U19</f>
        <v>36.363636363636367</v>
      </c>
      <c r="W5" s="177">
        <f>formulae!V19</f>
        <v>0</v>
      </c>
      <c r="X5" s="177">
        <f>formulae!W19</f>
        <v>3.8461538461538463</v>
      </c>
      <c r="Y5" s="177">
        <f>formulae!X19</f>
        <v>25</v>
      </c>
      <c r="Z5" s="177">
        <f>formulae!Y19</f>
        <v>0</v>
      </c>
      <c r="AA5" s="177">
        <f>formulae!Z19</f>
        <v>25</v>
      </c>
      <c r="AB5" s="177">
        <f>formulae!AA19</f>
        <v>6.666666666666667</v>
      </c>
      <c r="AC5" s="177">
        <f>formulae!AB19</f>
        <v>6.666666666666667</v>
      </c>
      <c r="AD5" s="178">
        <f>formulae!AC19</f>
        <v>25</v>
      </c>
    </row>
    <row r="6" spans="1:30" ht="30" x14ac:dyDescent="0.2">
      <c r="A6" s="261"/>
      <c r="B6" s="287"/>
      <c r="C6" s="290"/>
      <c r="D6" s="293"/>
      <c r="E6" s="118" t="str">
        <f>formulae!P127</f>
        <v>94 of 509</v>
      </c>
      <c r="F6" s="126" t="str">
        <f>formulae!E14</f>
        <v>0 of 5</v>
      </c>
      <c r="G6" s="128" t="str">
        <f>formulae!F14</f>
        <v>8 of 10</v>
      </c>
      <c r="H6" s="128" t="str">
        <f>formulae!G14</f>
        <v>3 of 17</v>
      </c>
      <c r="I6" s="128" t="str">
        <f>formulae!H14</f>
        <v>3 of 17</v>
      </c>
      <c r="J6" s="128" t="str">
        <f>formulae!I14</f>
        <v>14 of 76</v>
      </c>
      <c r="K6" s="128" t="str">
        <f>formulae!J14</f>
        <v>3 of 22</v>
      </c>
      <c r="L6" s="128" t="str">
        <f>formulae!K14</f>
        <v>4 of 13</v>
      </c>
      <c r="M6" s="128" t="str">
        <f>formulae!L14</f>
        <v>0 of 22</v>
      </c>
      <c r="N6" s="128" t="str">
        <f>formulae!M14</f>
        <v>1 of 15</v>
      </c>
      <c r="O6" s="128" t="str">
        <f>formulae!N14</f>
        <v>12 of 21</v>
      </c>
      <c r="P6" s="128" t="str">
        <f>formulae!O14</f>
        <v>4 of 18</v>
      </c>
      <c r="Q6" s="128" t="str">
        <f>formulae!P14</f>
        <v>0 of 14</v>
      </c>
      <c r="R6" s="128" t="str">
        <f>formulae!Q14</f>
        <v>3 of 6</v>
      </c>
      <c r="S6" s="128" t="str">
        <f>formulae!R14</f>
        <v>3 of 9</v>
      </c>
      <c r="T6" s="128" t="str">
        <f>formulae!S14</f>
        <v>5 of 10</v>
      </c>
      <c r="U6" s="128" t="str">
        <f>formulae!T14</f>
        <v>2 of 16</v>
      </c>
      <c r="V6" s="128" t="str">
        <f>formulae!U14</f>
        <v>4 of 11</v>
      </c>
      <c r="W6" s="128" t="str">
        <f>formulae!V14</f>
        <v>0 of 6</v>
      </c>
      <c r="X6" s="128" t="str">
        <f>formulae!W14</f>
        <v>3 of 78</v>
      </c>
      <c r="Y6" s="128" t="str">
        <f>formulae!X14</f>
        <v>6 of 24</v>
      </c>
      <c r="Z6" s="128" t="str">
        <f>formulae!Y14</f>
        <v>0 of 2</v>
      </c>
      <c r="AA6" s="128" t="str">
        <f>formulae!Z14</f>
        <v>8 of 32</v>
      </c>
      <c r="AB6" s="128" t="str">
        <f>formulae!AA14</f>
        <v>1 of 15</v>
      </c>
      <c r="AC6" s="128" t="str">
        <f>formulae!AB14</f>
        <v>2 of 30</v>
      </c>
      <c r="AD6" s="129" t="str">
        <f>formulae!AC14</f>
        <v>5 of 20</v>
      </c>
    </row>
    <row r="7" spans="1:30" s="63" customFormat="1" x14ac:dyDescent="0.2">
      <c r="A7" s="261" t="s">
        <v>286</v>
      </c>
      <c r="B7" s="287"/>
      <c r="C7" s="290"/>
      <c r="D7" s="293"/>
      <c r="E7" s="176">
        <f>formulae!G127</f>
        <v>67.97642436149313</v>
      </c>
      <c r="F7" s="176">
        <f>formulae!E18</f>
        <v>100</v>
      </c>
      <c r="G7" s="177">
        <f>formulae!F18</f>
        <v>90</v>
      </c>
      <c r="H7" s="177">
        <f>formulae!G18</f>
        <v>29.411764705882355</v>
      </c>
      <c r="I7" s="177">
        <f>formulae!H18</f>
        <v>35.294117647058826</v>
      </c>
      <c r="J7" s="177">
        <f>formulae!I18</f>
        <v>80.26315789473685</v>
      </c>
      <c r="K7" s="177">
        <f>formulae!J18</f>
        <v>22.727272727272727</v>
      </c>
      <c r="L7" s="177">
        <f>formulae!K18</f>
        <v>46.153846153846153</v>
      </c>
      <c r="M7" s="177">
        <f>formulae!L18</f>
        <v>59.090909090909093</v>
      </c>
      <c r="N7" s="177">
        <f>formulae!M18</f>
        <v>60</v>
      </c>
      <c r="O7" s="177">
        <f>formulae!N18</f>
        <v>71.428571428571431</v>
      </c>
      <c r="P7" s="177">
        <f>formulae!O18</f>
        <v>66.666666666666657</v>
      </c>
      <c r="Q7" s="177">
        <f>formulae!P18</f>
        <v>42.857142857142854</v>
      </c>
      <c r="R7" s="177">
        <f>formulae!Q18</f>
        <v>100</v>
      </c>
      <c r="S7" s="177">
        <f>formulae!R18</f>
        <v>88.888888888888886</v>
      </c>
      <c r="T7" s="177">
        <f>formulae!S18</f>
        <v>90</v>
      </c>
      <c r="U7" s="177">
        <f>formulae!T18</f>
        <v>62.5</v>
      </c>
      <c r="V7" s="177">
        <f>formulae!U18</f>
        <v>45.454545454545453</v>
      </c>
      <c r="W7" s="177">
        <f>formulae!V18</f>
        <v>83.333333333333343</v>
      </c>
      <c r="X7" s="177">
        <f>formulae!W18</f>
        <v>76.923076923076934</v>
      </c>
      <c r="Y7" s="177">
        <f>formulae!X18</f>
        <v>66.666666666666657</v>
      </c>
      <c r="Z7" s="177">
        <f>formulae!Y18</f>
        <v>50</v>
      </c>
      <c r="AA7" s="177">
        <f>formulae!Z18</f>
        <v>71.875</v>
      </c>
      <c r="AB7" s="177">
        <f>formulae!AA18</f>
        <v>66.666666666666657</v>
      </c>
      <c r="AC7" s="177">
        <f>formulae!AB18</f>
        <v>76.666666666666671</v>
      </c>
      <c r="AD7" s="178">
        <f>formulae!AC18</f>
        <v>90</v>
      </c>
    </row>
    <row r="8" spans="1:30" s="201" customFormat="1" ht="30" x14ac:dyDescent="0.2">
      <c r="A8" s="261"/>
      <c r="B8" s="288"/>
      <c r="C8" s="291"/>
      <c r="D8" s="294"/>
      <c r="E8" s="118" t="str">
        <f>formulae!K127</f>
        <v>346 of 509</v>
      </c>
      <c r="F8" s="39" t="str">
        <f>formulae!E20</f>
        <v>5 of 5</v>
      </c>
      <c r="G8" s="20" t="str">
        <f>formulae!F20</f>
        <v>9 of 10</v>
      </c>
      <c r="H8" s="20" t="str">
        <f>formulae!G20</f>
        <v>5 of 17</v>
      </c>
      <c r="I8" s="20" t="str">
        <f>formulae!H20</f>
        <v>6 of 17</v>
      </c>
      <c r="J8" s="20" t="str">
        <f>formulae!I20</f>
        <v>61 of 76</v>
      </c>
      <c r="K8" s="20" t="str">
        <f>formulae!J20</f>
        <v>5 of 22</v>
      </c>
      <c r="L8" s="20" t="str">
        <f>formulae!K20</f>
        <v>6 of 13</v>
      </c>
      <c r="M8" s="20" t="str">
        <f>formulae!L20</f>
        <v>13 of 22</v>
      </c>
      <c r="N8" s="20" t="str">
        <f>formulae!M20</f>
        <v>9 of 15</v>
      </c>
      <c r="O8" s="20" t="str">
        <f>formulae!N20</f>
        <v>15 of 21</v>
      </c>
      <c r="P8" s="20" t="str">
        <f>formulae!O20</f>
        <v>12 of 18</v>
      </c>
      <c r="Q8" s="20" t="str">
        <f>formulae!P20</f>
        <v>6 of 14</v>
      </c>
      <c r="R8" s="20" t="str">
        <f>formulae!Q20</f>
        <v>6 of 6</v>
      </c>
      <c r="S8" s="20" t="str">
        <f>formulae!R20</f>
        <v>8 of 9</v>
      </c>
      <c r="T8" s="20" t="str">
        <f>formulae!S20</f>
        <v>9 of 10</v>
      </c>
      <c r="U8" s="20" t="str">
        <f>formulae!T20</f>
        <v>10 of 16</v>
      </c>
      <c r="V8" s="20" t="str">
        <f>formulae!U20</f>
        <v>5 of 11</v>
      </c>
      <c r="W8" s="20" t="str">
        <f>formulae!V20</f>
        <v>5 of 6</v>
      </c>
      <c r="X8" s="20" t="str">
        <f>formulae!W20</f>
        <v>60 of 78</v>
      </c>
      <c r="Y8" s="20" t="str">
        <f>formulae!X20</f>
        <v>16 of 24</v>
      </c>
      <c r="Z8" s="20" t="str">
        <f>formulae!Y20</f>
        <v>1 of 2</v>
      </c>
      <c r="AA8" s="20" t="str">
        <f>formulae!Z20</f>
        <v>23 of 32</v>
      </c>
      <c r="AB8" s="20" t="str">
        <f>formulae!AA20</f>
        <v>10 of 15</v>
      </c>
      <c r="AC8" s="20" t="str">
        <f>formulae!AB20</f>
        <v>23 of 30</v>
      </c>
      <c r="AD8" s="40" t="str">
        <f>formulae!AC20</f>
        <v>18 of 20</v>
      </c>
    </row>
    <row r="9" spans="1:30" s="3" customFormat="1" ht="32.25" thickBot="1" x14ac:dyDescent="0.25">
      <c r="A9" s="212" t="s">
        <v>278</v>
      </c>
      <c r="B9" s="132"/>
      <c r="C9" s="132"/>
      <c r="D9" s="213"/>
      <c r="E9" s="214">
        <f>formulae!G129</f>
        <v>236.57801672640377</v>
      </c>
      <c r="F9" s="214">
        <f>formulae!E22</f>
        <v>141</v>
      </c>
      <c r="G9" s="215">
        <f>formulae!F22</f>
        <v>85</v>
      </c>
      <c r="H9" s="215">
        <f>formulae!G22</f>
        <v>195</v>
      </c>
      <c r="I9" s="215">
        <f>formulae!H22</f>
        <v>140.5</v>
      </c>
      <c r="J9" s="215">
        <f>formulae!I22</f>
        <v>147.5</v>
      </c>
      <c r="K9" s="215">
        <f>formulae!J22</f>
        <v>565.5</v>
      </c>
      <c r="L9" s="215">
        <f>formulae!K22</f>
        <v>177.5</v>
      </c>
      <c r="M9" s="215">
        <f>formulae!L22</f>
        <v>186.75</v>
      </c>
      <c r="N9" s="215">
        <f>formulae!M22</f>
        <v>193.75</v>
      </c>
      <c r="O9" s="215">
        <f>formulae!N22</f>
        <v>198.6</v>
      </c>
      <c r="P9" s="215">
        <f>formulae!O22</f>
        <v>126.25</v>
      </c>
      <c r="Q9" s="215">
        <f>formulae!P22</f>
        <v>415.75</v>
      </c>
      <c r="R9" s="215">
        <f>formulae!Q22</f>
        <v>140.5</v>
      </c>
      <c r="S9" s="215">
        <f>formulae!R22</f>
        <v>79.666666666666671</v>
      </c>
      <c r="T9" s="215">
        <f>formulae!S22</f>
        <v>515.75</v>
      </c>
      <c r="U9" s="215">
        <f>formulae!T22</f>
        <v>164.5</v>
      </c>
      <c r="V9" s="215">
        <f>formulae!U22</f>
        <v>94.75</v>
      </c>
      <c r="W9" s="215">
        <f>formulae!V22</f>
        <v>190</v>
      </c>
      <c r="X9" s="215">
        <f>formulae!W22</f>
        <v>361.25</v>
      </c>
      <c r="Y9" s="215">
        <f>formulae!X22</f>
        <v>522.66666666666663</v>
      </c>
      <c r="Z9" s="215">
        <f>formulae!Y22</f>
        <v>508.5</v>
      </c>
      <c r="AA9" s="215">
        <f>formulae!Z22</f>
        <v>273.50555555555553</v>
      </c>
      <c r="AB9" s="215">
        <f>formulae!AA22</f>
        <v>145.33333333333334</v>
      </c>
      <c r="AC9" s="215">
        <f>formulae!AB22</f>
        <v>157.25</v>
      </c>
      <c r="AD9" s="216">
        <f>formulae!AC22</f>
        <v>282.5</v>
      </c>
    </row>
    <row r="10" spans="1:30" s="3" customFormat="1" ht="21.75" customHeight="1" thickBot="1" x14ac:dyDescent="0.25">
      <c r="A10" s="202"/>
      <c r="B10" s="200"/>
      <c r="C10" s="200"/>
      <c r="D10" s="200"/>
      <c r="E10" s="203"/>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row>
    <row r="11" spans="1:30" s="3" customFormat="1" ht="28.5" customHeight="1" thickBot="1" x14ac:dyDescent="0.25">
      <c r="A11" s="199" t="s">
        <v>688</v>
      </c>
      <c r="B11" s="88"/>
      <c r="C11" s="89"/>
      <c r="D11" s="89"/>
      <c r="E11" s="90"/>
      <c r="F11" s="90"/>
      <c r="G11" s="91"/>
      <c r="H11" s="91"/>
      <c r="I11" s="91"/>
      <c r="J11" s="91"/>
      <c r="K11" s="91"/>
      <c r="L11" s="91"/>
      <c r="M11" s="91"/>
      <c r="N11" s="91"/>
      <c r="O11" s="91"/>
      <c r="P11" s="91"/>
      <c r="Q11" s="91"/>
      <c r="R11" s="91"/>
      <c r="S11" s="91"/>
      <c r="T11" s="91"/>
      <c r="U11" s="91"/>
      <c r="V11" s="91"/>
      <c r="W11" s="91"/>
      <c r="X11" s="91"/>
      <c r="Y11" s="91"/>
      <c r="Z11" s="91"/>
      <c r="AA11" s="91"/>
      <c r="AB11" s="91"/>
      <c r="AC11" s="91"/>
      <c r="AD11" s="92"/>
    </row>
    <row r="12" spans="1:30" ht="22.5" customHeight="1" x14ac:dyDescent="0.2">
      <c r="A12" s="261" t="s">
        <v>679</v>
      </c>
      <c r="B12" s="286" t="s">
        <v>572</v>
      </c>
      <c r="C12" s="289" t="s">
        <v>627</v>
      </c>
      <c r="D12" s="292" t="s">
        <v>628</v>
      </c>
      <c r="E12" s="179">
        <f>formulae!N131</f>
        <v>69.936590824319296</v>
      </c>
      <c r="F12" s="176">
        <f>formulae!E38</f>
        <v>66.782006920415228</v>
      </c>
      <c r="G12" s="177">
        <f>formulae!F38</f>
        <v>90.35532994923858</v>
      </c>
      <c r="H12" s="177">
        <f>formulae!G38</f>
        <v>72.268041237113394</v>
      </c>
      <c r="I12" s="177">
        <f>formulae!H38</f>
        <v>77.975528364849836</v>
      </c>
      <c r="J12" s="177">
        <f>formulae!I38</f>
        <v>71.511853867081228</v>
      </c>
      <c r="K12" s="177">
        <f>formulae!J38</f>
        <v>61.426491994177582</v>
      </c>
      <c r="L12" s="177">
        <f>formulae!K38</f>
        <v>55.43608124253285</v>
      </c>
      <c r="M12" s="177">
        <f>formulae!L38</f>
        <v>78.571428571428569</v>
      </c>
      <c r="N12" s="177">
        <f>formulae!M38</f>
        <v>76.837416481069042</v>
      </c>
      <c r="O12" s="177">
        <f>formulae!N38</f>
        <v>67.98457087753134</v>
      </c>
      <c r="P12" s="177">
        <f>formulae!O38</f>
        <v>73.846153846153854</v>
      </c>
      <c r="Q12" s="177">
        <f>formulae!P38</f>
        <v>62.745098039215684</v>
      </c>
      <c r="R12" s="177">
        <f>formulae!Q38</f>
        <v>84.78964401294499</v>
      </c>
      <c r="S12" s="177">
        <f>formulae!R38</f>
        <v>60.578661844484628</v>
      </c>
      <c r="T12" s="177">
        <f>formulae!S38</f>
        <v>88.212435233160619</v>
      </c>
      <c r="U12" s="177">
        <f>formulae!T38</f>
        <v>60.693641618497111</v>
      </c>
      <c r="V12" s="177">
        <f>formulae!U38</f>
        <v>90.575275397796815</v>
      </c>
      <c r="W12" s="177">
        <f>formulae!V38</f>
        <v>70.599250936329582</v>
      </c>
      <c r="X12" s="177">
        <f>formulae!W38</f>
        <v>31.089978054133137</v>
      </c>
      <c r="Y12" s="177">
        <f>formulae!X38</f>
        <v>76.80412371134021</v>
      </c>
      <c r="Z12" s="177">
        <f>formulae!Y38</f>
        <v>74.172185430463571</v>
      </c>
      <c r="AA12" s="177">
        <f>formulae!Z38</f>
        <v>86.287455561198584</v>
      </c>
      <c r="AB12" s="177">
        <f>formulae!AA38</f>
        <v>61.726078799249528</v>
      </c>
      <c r="AC12" s="177">
        <f>formulae!AB38</f>
        <v>65.067340067340069</v>
      </c>
      <c r="AD12" s="178">
        <f>formulae!AC38</f>
        <v>61.754385964912281</v>
      </c>
    </row>
    <row r="13" spans="1:30" ht="30" x14ac:dyDescent="0.2">
      <c r="A13" s="261"/>
      <c r="B13" s="287"/>
      <c r="C13" s="290"/>
      <c r="D13" s="293"/>
      <c r="E13" s="118" t="str">
        <f>formulae!P131</f>
        <v>16875 of 24129</v>
      </c>
      <c r="F13" s="196" t="str">
        <f>formulae!E34</f>
        <v>193 of 289</v>
      </c>
      <c r="G13" s="197" t="str">
        <f>formulae!F34</f>
        <v>534 of 591</v>
      </c>
      <c r="H13" s="197" t="str">
        <f>formulae!G34</f>
        <v>701 of 970</v>
      </c>
      <c r="I13" s="197" t="str">
        <f>formulae!H34</f>
        <v>701 of 899</v>
      </c>
      <c r="J13" s="197" t="str">
        <f>formulae!I34</f>
        <v>1840 of 2573</v>
      </c>
      <c r="K13" s="197" t="str">
        <f>formulae!J34</f>
        <v>844 of 1374</v>
      </c>
      <c r="L13" s="197" t="str">
        <f>formulae!K34</f>
        <v>464 of 837</v>
      </c>
      <c r="M13" s="197" t="str">
        <f>formulae!L34</f>
        <v>748 of 952</v>
      </c>
      <c r="N13" s="197" t="str">
        <f>formulae!M34</f>
        <v>690 of 898</v>
      </c>
      <c r="O13" s="197" t="str">
        <f>formulae!N34</f>
        <v>705 of 1037</v>
      </c>
      <c r="P13" s="197" t="str">
        <f>formulae!O34</f>
        <v>672 of 910</v>
      </c>
      <c r="Q13" s="197" t="str">
        <f>formulae!P34</f>
        <v>544 of 867</v>
      </c>
      <c r="R13" s="197" t="str">
        <f>formulae!Q34</f>
        <v>262 of 309</v>
      </c>
      <c r="S13" s="197" t="str">
        <f>formulae!R34</f>
        <v>670 of 1106</v>
      </c>
      <c r="T13" s="197" t="str">
        <f>formulae!S34</f>
        <v>681 of 772</v>
      </c>
      <c r="U13" s="197" t="str">
        <f>formulae!T34</f>
        <v>525 of 865</v>
      </c>
      <c r="V13" s="197" t="str">
        <f>formulae!U34</f>
        <v>740 of 817</v>
      </c>
      <c r="W13" s="197" t="str">
        <f>formulae!V34</f>
        <v>377 of 534</v>
      </c>
      <c r="X13" s="197" t="str">
        <f>formulae!W34</f>
        <v>425 of 1367</v>
      </c>
      <c r="Y13" s="197" t="str">
        <f>formulae!X34</f>
        <v>894 of 1164</v>
      </c>
      <c r="Z13" s="197" t="str">
        <f>formulae!Y34</f>
        <v>336 of 453</v>
      </c>
      <c r="AA13" s="197" t="str">
        <f>formulae!Z34</f>
        <v>1699 of 1969</v>
      </c>
      <c r="AB13" s="197" t="str">
        <f>formulae!AA34</f>
        <v>329 of 533</v>
      </c>
      <c r="AC13" s="197" t="str">
        <f>formulae!AB34</f>
        <v>773 of 1188</v>
      </c>
      <c r="AD13" s="198" t="str">
        <f>formulae!AC34</f>
        <v>528 of 855</v>
      </c>
    </row>
    <row r="14" spans="1:30" s="63" customFormat="1" ht="36.75" customHeight="1" x14ac:dyDescent="0.2">
      <c r="A14" s="262" t="s">
        <v>287</v>
      </c>
      <c r="B14" s="287"/>
      <c r="C14" s="290"/>
      <c r="D14" s="293"/>
      <c r="E14" s="179">
        <f>formulae!G131</f>
        <v>88.064155165982839</v>
      </c>
      <c r="F14" s="176">
        <f>formulae!E39</f>
        <v>98.615916955017298</v>
      </c>
      <c r="G14" s="177">
        <f>formulae!F39</f>
        <v>98.646362098138752</v>
      </c>
      <c r="H14" s="177">
        <f>formulae!G39</f>
        <v>86.288659793814432</v>
      </c>
      <c r="I14" s="177">
        <f>formulae!H39</f>
        <v>87.652947719688541</v>
      </c>
      <c r="J14" s="177">
        <f>formulae!I39</f>
        <v>90.788962300816166</v>
      </c>
      <c r="K14" s="177">
        <f>formulae!J39</f>
        <v>73.799126637554593</v>
      </c>
      <c r="L14" s="177">
        <f>formulae!K39</f>
        <v>67.383512544802869</v>
      </c>
      <c r="M14" s="177">
        <f>formulae!L39</f>
        <v>89.390756302521012</v>
      </c>
      <c r="N14" s="177">
        <f>formulae!M39</f>
        <v>88.975501113585736</v>
      </c>
      <c r="O14" s="177">
        <f>formulae!N39</f>
        <v>78.881388621022168</v>
      </c>
      <c r="P14" s="177">
        <f>formulae!O39</f>
        <v>84.505494505494511</v>
      </c>
      <c r="Q14" s="177">
        <f>formulae!P39</f>
        <v>87.543252595155707</v>
      </c>
      <c r="R14" s="177">
        <f>formulae!Q39</f>
        <v>100</v>
      </c>
      <c r="S14" s="177">
        <f>formulae!R39</f>
        <v>88.33634719710669</v>
      </c>
      <c r="T14" s="177">
        <f>formulae!S39</f>
        <v>96.632124352331601</v>
      </c>
      <c r="U14" s="177">
        <f>formulae!T39</f>
        <v>88.439306358381501</v>
      </c>
      <c r="V14" s="177">
        <f>formulae!U39</f>
        <v>91.309669522643816</v>
      </c>
      <c r="W14" s="177">
        <f>formulae!V39</f>
        <v>83.895131086142328</v>
      </c>
      <c r="X14" s="177">
        <f>formulae!W39</f>
        <v>88.149231894659835</v>
      </c>
      <c r="Y14" s="177">
        <f>formulae!X39</f>
        <v>90.807560137457045</v>
      </c>
      <c r="Z14" s="177">
        <f>formulae!Y39</f>
        <v>77.041942604856516</v>
      </c>
      <c r="AA14" s="177">
        <f>formulae!Z39</f>
        <v>98.374809547993905</v>
      </c>
      <c r="AB14" s="177">
        <f>formulae!AA39</f>
        <v>85.553470919324582</v>
      </c>
      <c r="AC14" s="177">
        <f>formulae!AB39</f>
        <v>90.572390572390574</v>
      </c>
      <c r="AD14" s="178">
        <f>formulae!AC39</f>
        <v>90.643274853801174</v>
      </c>
    </row>
    <row r="15" spans="1:30" s="201" customFormat="1" ht="30" x14ac:dyDescent="0.2">
      <c r="A15" s="263"/>
      <c r="B15" s="288"/>
      <c r="C15" s="291"/>
      <c r="D15" s="294"/>
      <c r="E15" s="60" t="str">
        <f>formulae!K131</f>
        <v>21249 of 24129</v>
      </c>
      <c r="F15" s="60" t="str">
        <f>formulae!E40</f>
        <v>285 of 289</v>
      </c>
      <c r="G15" s="61" t="str">
        <f>formulae!F40</f>
        <v>583 of 591</v>
      </c>
      <c r="H15" s="61" t="str">
        <f>formulae!G40</f>
        <v>837 of 970</v>
      </c>
      <c r="I15" s="61" t="str">
        <f>formulae!H40</f>
        <v>788 of 899</v>
      </c>
      <c r="J15" s="61" t="str">
        <f>formulae!I40</f>
        <v>2336 of 2573</v>
      </c>
      <c r="K15" s="61" t="str">
        <f>formulae!J40</f>
        <v>1014 of 1374</v>
      </c>
      <c r="L15" s="61" t="str">
        <f>formulae!K40</f>
        <v>564 of 837</v>
      </c>
      <c r="M15" s="61" t="str">
        <f>formulae!L40</f>
        <v>851 of 952</v>
      </c>
      <c r="N15" s="61" t="str">
        <f>formulae!M40</f>
        <v>799 of 898</v>
      </c>
      <c r="O15" s="61" t="str">
        <f>formulae!N40</f>
        <v>818 of 1037</v>
      </c>
      <c r="P15" s="61" t="str">
        <f>formulae!O40</f>
        <v>769 of 910</v>
      </c>
      <c r="Q15" s="61" t="str">
        <f>formulae!P40</f>
        <v>759 of 867</v>
      </c>
      <c r="R15" s="61" t="str">
        <f>formulae!Q40</f>
        <v>309 of 309</v>
      </c>
      <c r="S15" s="61" t="str">
        <f>formulae!R40</f>
        <v>977 of 1106</v>
      </c>
      <c r="T15" s="61" t="str">
        <f>formulae!S40</f>
        <v>746 of 772</v>
      </c>
      <c r="U15" s="61" t="str">
        <f>formulae!T40</f>
        <v>765 of 865</v>
      </c>
      <c r="V15" s="61" t="str">
        <f>formulae!U40</f>
        <v>746 of 817</v>
      </c>
      <c r="W15" s="61" t="str">
        <f>formulae!V40</f>
        <v>448 of 534</v>
      </c>
      <c r="X15" s="61" t="str">
        <f>formulae!W40</f>
        <v>1205 of 1367</v>
      </c>
      <c r="Y15" s="61" t="str">
        <f>formulae!X40</f>
        <v>1057 of 1164</v>
      </c>
      <c r="Z15" s="61" t="str">
        <f>formulae!Y40</f>
        <v>349 of 453</v>
      </c>
      <c r="AA15" s="61" t="str">
        <f>formulae!Z40</f>
        <v>1937 of 1969</v>
      </c>
      <c r="AB15" s="61" t="str">
        <f>formulae!AA40</f>
        <v>456 of 533</v>
      </c>
      <c r="AC15" s="61" t="str">
        <f>formulae!AB40</f>
        <v>1076 of 1188</v>
      </c>
      <c r="AD15" s="62" t="str">
        <f>formulae!AC40</f>
        <v>775 of 855</v>
      </c>
    </row>
    <row r="16" spans="1:30" s="3" customFormat="1" ht="32.25" thickBot="1" x14ac:dyDescent="0.25">
      <c r="A16" s="205" t="s">
        <v>283</v>
      </c>
      <c r="B16" s="206" t="s">
        <v>566</v>
      </c>
      <c r="C16" s="207" t="s">
        <v>567</v>
      </c>
      <c r="D16" s="208" t="s">
        <v>568</v>
      </c>
      <c r="E16" s="209">
        <f>formulae!G133</f>
        <v>78.530775042543212</v>
      </c>
      <c r="F16" s="209">
        <f>formulae!E42</f>
        <v>69.75</v>
      </c>
      <c r="G16" s="210">
        <f>formulae!F42</f>
        <v>65.75</v>
      </c>
      <c r="H16" s="210">
        <f>formulae!G42</f>
        <v>75.5</v>
      </c>
      <c r="I16" s="210">
        <f>formulae!H42</f>
        <v>66.25</v>
      </c>
      <c r="J16" s="210">
        <f>formulae!I42</f>
        <v>66.5</v>
      </c>
      <c r="K16" s="210">
        <f>formulae!J42</f>
        <v>101.25</v>
      </c>
      <c r="L16" s="210">
        <f>formulae!K42</f>
        <v>96.25</v>
      </c>
      <c r="M16" s="210">
        <f>formulae!L42</f>
        <v>62.75</v>
      </c>
      <c r="N16" s="210">
        <f>formulae!M42</f>
        <v>68.5</v>
      </c>
      <c r="O16" s="210">
        <f>formulae!N42</f>
        <v>90.3277972027972</v>
      </c>
      <c r="P16" s="210">
        <f>formulae!O42</f>
        <v>66</v>
      </c>
      <c r="Q16" s="210">
        <f>formulae!P42</f>
        <v>98.25</v>
      </c>
      <c r="R16" s="210">
        <f>formulae!Q42</f>
        <v>50.25</v>
      </c>
      <c r="S16" s="210">
        <f>formulae!R42</f>
        <v>82.477064220183479</v>
      </c>
      <c r="T16" s="210">
        <f>formulae!S42</f>
        <v>79.5</v>
      </c>
      <c r="U16" s="210">
        <f>formulae!T42</f>
        <v>73.75</v>
      </c>
      <c r="V16" s="210">
        <f>formulae!U42</f>
        <v>54.75</v>
      </c>
      <c r="W16" s="210">
        <f>formulae!V42</f>
        <v>68.25</v>
      </c>
      <c r="X16" s="210">
        <f>formulae!W42</f>
        <v>183.25</v>
      </c>
      <c r="Y16" s="210">
        <f>formulae!X42</f>
        <v>71.666666666666671</v>
      </c>
      <c r="Z16" s="210">
        <f>formulae!Y42</f>
        <v>75.25</v>
      </c>
      <c r="AA16" s="210">
        <f>formulae!Z42</f>
        <v>60.757249615715857</v>
      </c>
      <c r="AB16" s="210">
        <f>formulae!AA42</f>
        <v>81.824571264247624</v>
      </c>
      <c r="AC16" s="210">
        <f>formulae!AB42</f>
        <v>67.5</v>
      </c>
      <c r="AD16" s="211">
        <f>formulae!AC42</f>
        <v>85.25</v>
      </c>
    </row>
    <row r="17" spans="1:30" s="3" customFormat="1" ht="21.75" customHeight="1" thickBot="1" x14ac:dyDescent="0.25">
      <c r="A17" s="202"/>
      <c r="B17" s="200"/>
      <c r="C17" s="200"/>
      <c r="D17" s="200"/>
      <c r="E17" s="203"/>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1:30" s="3" customFormat="1" ht="28.5" customHeight="1" thickBot="1" x14ac:dyDescent="0.25">
      <c r="A18" s="199" t="s">
        <v>689</v>
      </c>
      <c r="B18" s="88"/>
      <c r="C18" s="89"/>
      <c r="D18" s="89"/>
      <c r="E18" s="90"/>
      <c r="F18" s="90"/>
      <c r="G18" s="91"/>
      <c r="H18" s="91"/>
      <c r="I18" s="91"/>
      <c r="J18" s="91"/>
      <c r="K18" s="91"/>
      <c r="L18" s="91"/>
      <c r="M18" s="91"/>
      <c r="N18" s="91"/>
      <c r="O18" s="91"/>
      <c r="P18" s="91"/>
      <c r="Q18" s="91"/>
      <c r="R18" s="91"/>
      <c r="S18" s="91"/>
      <c r="T18" s="91"/>
      <c r="U18" s="91"/>
      <c r="V18" s="91"/>
      <c r="W18" s="91"/>
      <c r="X18" s="91"/>
      <c r="Y18" s="91"/>
      <c r="Z18" s="91"/>
      <c r="AA18" s="91"/>
      <c r="AB18" s="91"/>
      <c r="AC18" s="91"/>
      <c r="AD18" s="92"/>
    </row>
    <row r="19" spans="1:30" ht="24.75" customHeight="1" x14ac:dyDescent="0.2">
      <c r="A19" s="261" t="s">
        <v>690</v>
      </c>
      <c r="B19" s="286" t="s">
        <v>572</v>
      </c>
      <c r="C19" s="289" t="s">
        <v>627</v>
      </c>
      <c r="D19" s="292" t="s">
        <v>628</v>
      </c>
      <c r="E19" s="179">
        <f>formulae!N135</f>
        <v>42.708333333333329</v>
      </c>
      <c r="F19" s="176">
        <f>formulae!E51</f>
        <v>0</v>
      </c>
      <c r="G19" s="177">
        <f>formulae!F51</f>
        <v>83.333333333333343</v>
      </c>
      <c r="H19" s="177">
        <f>formulae!G51</f>
        <v>72.727272727272734</v>
      </c>
      <c r="I19" s="177">
        <f>formulae!H51</f>
        <v>44.444444444444443</v>
      </c>
      <c r="J19" s="177">
        <f>formulae!I51</f>
        <v>47.887323943661968</v>
      </c>
      <c r="K19" s="177">
        <f>formulae!J51</f>
        <v>15.909090909090908</v>
      </c>
      <c r="L19" s="177">
        <f>formulae!K51</f>
        <v>22.5</v>
      </c>
      <c r="M19" s="177">
        <f>formulae!L51</f>
        <v>52.631578947368418</v>
      </c>
      <c r="N19" s="177">
        <f>formulae!M51</f>
        <v>25.806451612903224</v>
      </c>
      <c r="O19" s="177">
        <f>formulae!N51</f>
        <v>23.52941176470588</v>
      </c>
      <c r="P19" s="177">
        <f>formulae!O51</f>
        <v>34.782608695652172</v>
      </c>
      <c r="Q19" s="177">
        <f>formulae!P51</f>
        <v>68.421052631578945</v>
      </c>
      <c r="R19" s="177">
        <f>formulae!Q51</f>
        <v>20</v>
      </c>
      <c r="S19" s="177">
        <f>formulae!R51</f>
        <v>33.684210526315788</v>
      </c>
      <c r="T19" s="177">
        <f>formulae!S51</f>
        <v>62.5</v>
      </c>
      <c r="U19" s="177">
        <f>formulae!T51</f>
        <v>48.484848484848484</v>
      </c>
      <c r="V19" s="177">
        <f>formulae!U51</f>
        <v>25</v>
      </c>
      <c r="W19" s="177">
        <f>formulae!V51</f>
        <v>81.818181818181827</v>
      </c>
      <c r="X19" s="177">
        <f>formulae!W51</f>
        <v>7.4074074074074066</v>
      </c>
      <c r="Y19" s="177">
        <f>formulae!X51</f>
        <v>22.222222222222221</v>
      </c>
      <c r="Z19" s="177">
        <f>formulae!Y51</f>
        <v>61.111111111111114</v>
      </c>
      <c r="AA19" s="177">
        <f>formulae!Z51</f>
        <v>45.454545454545453</v>
      </c>
      <c r="AB19" s="177">
        <f>formulae!AA51</f>
        <v>63.157894736842103</v>
      </c>
      <c r="AC19" s="177">
        <f>formulae!AB51</f>
        <v>43.75</v>
      </c>
      <c r="AD19" s="178">
        <f>formulae!AC51</f>
        <v>54.838709677419352</v>
      </c>
    </row>
    <row r="20" spans="1:30" ht="30" x14ac:dyDescent="0.2">
      <c r="A20" s="261"/>
      <c r="B20" s="287"/>
      <c r="C20" s="290"/>
      <c r="D20" s="293"/>
      <c r="E20" s="118" t="str">
        <f>formulae!P135</f>
        <v>369 of 864</v>
      </c>
      <c r="F20" s="196" t="str">
        <f>formulae!E55</f>
        <v>0 of 2</v>
      </c>
      <c r="G20" s="197" t="str">
        <f>formulae!F55</f>
        <v>40 of 48</v>
      </c>
      <c r="H20" s="197" t="str">
        <f>formulae!G55</f>
        <v>16 of 22</v>
      </c>
      <c r="I20" s="197" t="str">
        <f>formulae!H55</f>
        <v>8 of 18</v>
      </c>
      <c r="J20" s="197" t="str">
        <f>formulae!I55</f>
        <v>34 of 71</v>
      </c>
      <c r="K20" s="197" t="str">
        <f>formulae!J55</f>
        <v>7 of 44</v>
      </c>
      <c r="L20" s="197" t="str">
        <f>formulae!K55</f>
        <v>9 of 40</v>
      </c>
      <c r="M20" s="197" t="str">
        <f>formulae!L55</f>
        <v>30 of 57</v>
      </c>
      <c r="N20" s="197" t="str">
        <f>formulae!M55</f>
        <v>8 of 31</v>
      </c>
      <c r="O20" s="197" t="str">
        <f>formulae!N55</f>
        <v>8 of 34</v>
      </c>
      <c r="P20" s="197" t="str">
        <f>formulae!O55</f>
        <v>24 of 69</v>
      </c>
      <c r="Q20" s="197" t="str">
        <f>formulae!P55</f>
        <v>26 of 38</v>
      </c>
      <c r="R20" s="197" t="str">
        <f>formulae!Q55</f>
        <v>1 of 5</v>
      </c>
      <c r="S20" s="197" t="str">
        <f>formulae!R55</f>
        <v>32 of 95</v>
      </c>
      <c r="T20" s="197" t="str">
        <f>formulae!S55</f>
        <v>5 of 8</v>
      </c>
      <c r="U20" s="197" t="str">
        <f>formulae!T55</f>
        <v>16 of 33</v>
      </c>
      <c r="V20" s="197" t="str">
        <f>formulae!U55</f>
        <v>6 of 24</v>
      </c>
      <c r="W20" s="197" t="str">
        <f>formulae!V55</f>
        <v>18 of 22</v>
      </c>
      <c r="X20" s="197" t="str">
        <f>formulae!W55</f>
        <v>4 of 54</v>
      </c>
      <c r="Y20" s="197" t="str">
        <f>formulae!X55</f>
        <v>2 of 9</v>
      </c>
      <c r="Z20" s="197" t="str">
        <f>formulae!Y55</f>
        <v>22 of 36</v>
      </c>
      <c r="AA20" s="197" t="str">
        <f>formulae!Z55</f>
        <v>10 of 22</v>
      </c>
      <c r="AB20" s="197" t="str">
        <f>formulae!AA55</f>
        <v>12 of 19</v>
      </c>
      <c r="AC20" s="197" t="str">
        <f>formulae!AB55</f>
        <v>14 of 32</v>
      </c>
      <c r="AD20" s="198" t="str">
        <f>formulae!AC55</f>
        <v>17 of 31</v>
      </c>
    </row>
    <row r="21" spans="1:30" x14ac:dyDescent="0.2">
      <c r="A21" s="261" t="s">
        <v>626</v>
      </c>
      <c r="B21" s="287"/>
      <c r="C21" s="290"/>
      <c r="D21" s="293"/>
      <c r="E21" s="179">
        <f>formulae!G135</f>
        <v>68.634259259259252</v>
      </c>
      <c r="F21" s="176">
        <f>formulae!E52</f>
        <v>100</v>
      </c>
      <c r="G21" s="177">
        <f>formulae!F52</f>
        <v>100</v>
      </c>
      <c r="H21" s="177">
        <f>formulae!G52</f>
        <v>72.727272727272734</v>
      </c>
      <c r="I21" s="177">
        <f>formulae!H52</f>
        <v>55.555555555555557</v>
      </c>
      <c r="J21" s="177">
        <f>formulae!I52</f>
        <v>85.91549295774648</v>
      </c>
      <c r="K21" s="177">
        <f>formulae!J52</f>
        <v>61.363636363636367</v>
      </c>
      <c r="L21" s="177">
        <f>formulae!K52</f>
        <v>45</v>
      </c>
      <c r="M21" s="177">
        <f>formulae!L52</f>
        <v>59.649122807017541</v>
      </c>
      <c r="N21" s="177">
        <f>formulae!M52</f>
        <v>29.032258064516132</v>
      </c>
      <c r="O21" s="177">
        <f>formulae!N52</f>
        <v>32.352941176470587</v>
      </c>
      <c r="P21" s="177">
        <f>formulae!O52</f>
        <v>53.623188405797109</v>
      </c>
      <c r="Q21" s="177">
        <f>formulae!P52</f>
        <v>78.94736842105263</v>
      </c>
      <c r="R21" s="177">
        <f>formulae!Q52</f>
        <v>100</v>
      </c>
      <c r="S21" s="177">
        <f>formulae!R52</f>
        <v>78.94736842105263</v>
      </c>
      <c r="T21" s="177">
        <f>formulae!S52</f>
        <v>75</v>
      </c>
      <c r="U21" s="177">
        <f>formulae!T52</f>
        <v>69.696969696969703</v>
      </c>
      <c r="V21" s="177">
        <f>formulae!U52</f>
        <v>29.166666666666668</v>
      </c>
      <c r="W21" s="177">
        <f>formulae!V52</f>
        <v>81.818181818181827</v>
      </c>
      <c r="X21" s="177">
        <f>formulae!W52</f>
        <v>85.18518518518519</v>
      </c>
      <c r="Y21" s="177">
        <f>formulae!X52</f>
        <v>66.666666666666657</v>
      </c>
      <c r="Z21" s="177">
        <f>formulae!Y52</f>
        <v>61.111111111111114</v>
      </c>
      <c r="AA21" s="177">
        <f>formulae!Z52</f>
        <v>81.818181818181827</v>
      </c>
      <c r="AB21" s="177">
        <f>formulae!AA52</f>
        <v>68.421052631578945</v>
      </c>
      <c r="AC21" s="177">
        <f>formulae!AB52</f>
        <v>71.875</v>
      </c>
      <c r="AD21" s="178">
        <f>formulae!AC52</f>
        <v>90.322580645161281</v>
      </c>
    </row>
    <row r="22" spans="1:30" ht="30.75" thickBot="1" x14ac:dyDescent="0.25">
      <c r="A22" s="277"/>
      <c r="B22" s="295"/>
      <c r="C22" s="274"/>
      <c r="D22" s="276"/>
      <c r="E22" s="159" t="str">
        <f>formulae!K135</f>
        <v>593 of 864</v>
      </c>
      <c r="F22" s="159" t="str">
        <f>formulae!E53</f>
        <v>2 of 2</v>
      </c>
      <c r="G22" s="160" t="str">
        <f>formulae!F53</f>
        <v>48 of 48</v>
      </c>
      <c r="H22" s="160" t="str">
        <f>formulae!G53</f>
        <v>16 of 22</v>
      </c>
      <c r="I22" s="160" t="str">
        <f>formulae!H53</f>
        <v>10 of 18</v>
      </c>
      <c r="J22" s="160" t="str">
        <f>formulae!I53</f>
        <v>61 of 71</v>
      </c>
      <c r="K22" s="160" t="str">
        <f>formulae!J53</f>
        <v>27 of 44</v>
      </c>
      <c r="L22" s="160" t="str">
        <f>formulae!K53</f>
        <v>18 of 40</v>
      </c>
      <c r="M22" s="160" t="str">
        <f>formulae!L53</f>
        <v>34 of 57</v>
      </c>
      <c r="N22" s="160" t="str">
        <f>formulae!M53</f>
        <v>9 of 31</v>
      </c>
      <c r="O22" s="160" t="str">
        <f>formulae!N53</f>
        <v>11 of 34</v>
      </c>
      <c r="P22" s="160" t="str">
        <f>formulae!O53</f>
        <v>37 of 69</v>
      </c>
      <c r="Q22" s="160" t="str">
        <f>formulae!P53</f>
        <v>30 of 38</v>
      </c>
      <c r="R22" s="160" t="str">
        <f>formulae!Q53</f>
        <v>5 of 5</v>
      </c>
      <c r="S22" s="160" t="str">
        <f>formulae!R53</f>
        <v>75 of 95</v>
      </c>
      <c r="T22" s="160" t="str">
        <f>formulae!S53</f>
        <v>6 of 8</v>
      </c>
      <c r="U22" s="160" t="str">
        <f>formulae!T53</f>
        <v>23 of 33</v>
      </c>
      <c r="V22" s="160" t="str">
        <f>formulae!U53</f>
        <v>7 of 24</v>
      </c>
      <c r="W22" s="160" t="str">
        <f>formulae!V53</f>
        <v>18 of 22</v>
      </c>
      <c r="X22" s="160" t="str">
        <f>formulae!W53</f>
        <v>46 of 54</v>
      </c>
      <c r="Y22" s="160" t="str">
        <f>formulae!X53</f>
        <v>6 of 9</v>
      </c>
      <c r="Z22" s="160" t="str">
        <f>formulae!Y53</f>
        <v>22 of 36</v>
      </c>
      <c r="AA22" s="160" t="str">
        <f>formulae!Z53</f>
        <v>18 of 22</v>
      </c>
      <c r="AB22" s="160" t="str">
        <f>formulae!AA53</f>
        <v>13 of 19</v>
      </c>
      <c r="AC22" s="160" t="str">
        <f>formulae!AB53</f>
        <v>23 of 32</v>
      </c>
      <c r="AD22" s="161" t="str">
        <f>formulae!AC53</f>
        <v>28 of 31</v>
      </c>
    </row>
  </sheetData>
  <mergeCells count="16">
    <mergeCell ref="A1:AD1"/>
    <mergeCell ref="A19:A20"/>
    <mergeCell ref="B12:B15"/>
    <mergeCell ref="C12:C15"/>
    <mergeCell ref="D12:D15"/>
    <mergeCell ref="B5:B8"/>
    <mergeCell ref="C5:C8"/>
    <mergeCell ref="D5:D8"/>
    <mergeCell ref="B19:B22"/>
    <mergeCell ref="C19:C22"/>
    <mergeCell ref="D19:D22"/>
    <mergeCell ref="A21:A22"/>
    <mergeCell ref="A7:A8"/>
    <mergeCell ref="A12:A13"/>
    <mergeCell ref="A14:A15"/>
    <mergeCell ref="A5:A6"/>
  </mergeCells>
  <conditionalFormatting sqref="F2:AD2">
    <cfRule type="cellIs" dxfId="46" priority="99" stopIfTrue="1" operator="equal">
      <formula>"No"</formula>
    </cfRule>
    <cfRule type="cellIs" dxfId="45" priority="100" stopIfTrue="1" operator="equal">
      <formula>"Yes"</formula>
    </cfRule>
  </conditionalFormatting>
  <conditionalFormatting sqref="F15:AD15 F2:AD2 F8:AD10 F6:AD6 F4:AD4">
    <cfRule type="cellIs" dxfId="44" priority="98" stopIfTrue="1" operator="equal">
      <formula>"no Data"</formula>
    </cfRule>
  </conditionalFormatting>
  <conditionalFormatting sqref="E2">
    <cfRule type="cellIs" dxfId="43" priority="93" stopIfTrue="1" operator="equal">
      <formula>"No"</formula>
    </cfRule>
    <cfRule type="cellIs" dxfId="42" priority="94" stopIfTrue="1" operator="equal">
      <formula>"Yes"</formula>
    </cfRule>
  </conditionalFormatting>
  <conditionalFormatting sqref="E16:AD16">
    <cfRule type="cellIs" dxfId="41" priority="73" operator="lessThan">
      <formula>67</formula>
    </cfRule>
    <cfRule type="cellIs" dxfId="40" priority="74" operator="greaterThanOrEqual">
      <formula>112</formula>
    </cfRule>
  </conditionalFormatting>
  <conditionalFormatting sqref="E7:AD7">
    <cfRule type="cellIs" dxfId="39" priority="68" stopIfTrue="1" operator="equal">
      <formula>"no Data"</formula>
    </cfRule>
    <cfRule type="cellIs" dxfId="38" priority="69" stopIfTrue="1" operator="lessThanOrEqual">
      <formula>50</formula>
    </cfRule>
    <cfRule type="cellIs" dxfId="37" priority="70" stopIfTrue="1" operator="greaterThanOrEqual">
      <formula>60</formula>
    </cfRule>
  </conditionalFormatting>
  <conditionalFormatting sqref="F22:AD22">
    <cfRule type="cellIs" dxfId="36" priority="67" stopIfTrue="1" operator="equal">
      <formula>"no Data"</formula>
    </cfRule>
  </conditionalFormatting>
  <conditionalFormatting sqref="E22">
    <cfRule type="cellIs" dxfId="35" priority="66" stopIfTrue="1" operator="equal">
      <formula>"no Data"</formula>
    </cfRule>
  </conditionalFormatting>
  <conditionalFormatting sqref="F14:AD14">
    <cfRule type="cellIs" dxfId="34" priority="58" stopIfTrue="1" operator="lessThanOrEqual">
      <formula>70</formula>
    </cfRule>
    <cfRule type="cellIs" dxfId="33" priority="59" stopIfTrue="1" operator="greaterThanOrEqual">
      <formula>80</formula>
    </cfRule>
  </conditionalFormatting>
  <conditionalFormatting sqref="F14:AD14">
    <cfRule type="cellIs" dxfId="32" priority="57" stopIfTrue="1" operator="equal">
      <formula>"no Data"</formula>
    </cfRule>
  </conditionalFormatting>
  <conditionalFormatting sqref="E14">
    <cfRule type="cellIs" dxfId="31" priority="55" stopIfTrue="1" operator="lessThanOrEqual">
      <formula>70</formula>
    </cfRule>
    <cfRule type="cellIs" dxfId="30" priority="56" stopIfTrue="1" operator="greaterThanOrEqual">
      <formula>80</formula>
    </cfRule>
  </conditionalFormatting>
  <conditionalFormatting sqref="E14">
    <cfRule type="cellIs" dxfId="29" priority="54" stopIfTrue="1" operator="equal">
      <formula>"no Data"</formula>
    </cfRule>
  </conditionalFormatting>
  <conditionalFormatting sqref="F13:AD13">
    <cfRule type="cellIs" dxfId="28" priority="33" stopIfTrue="1" operator="equal">
      <formula>"no Data"</formula>
    </cfRule>
  </conditionalFormatting>
  <conditionalFormatting sqref="E2:AD2">
    <cfRule type="cellIs" dxfId="27" priority="185" stopIfTrue="1" operator="equal">
      <formula>#REF!</formula>
    </cfRule>
    <cfRule type="cellIs" dxfId="26" priority="186" stopIfTrue="1" operator="equal">
      <formula>#REF!</formula>
    </cfRule>
    <cfRule type="cellIs" dxfId="25" priority="187" stopIfTrue="1" operator="equal">
      <formula>$A$16</formula>
    </cfRule>
  </conditionalFormatting>
  <conditionalFormatting sqref="F11:AD11">
    <cfRule type="cellIs" dxfId="24" priority="32" stopIfTrue="1" operator="equal">
      <formula>"no Data"</formula>
    </cfRule>
  </conditionalFormatting>
  <conditionalFormatting sqref="F17:AD17">
    <cfRule type="cellIs" dxfId="23" priority="31" stopIfTrue="1" operator="equal">
      <formula>"no Data"</formula>
    </cfRule>
  </conditionalFormatting>
  <conditionalFormatting sqref="F18:AD18">
    <cfRule type="cellIs" dxfId="22" priority="30" stopIfTrue="1" operator="equal">
      <formula>"no Data"</formula>
    </cfRule>
  </conditionalFormatting>
  <conditionalFormatting sqref="F20:AD20">
    <cfRule type="cellIs" dxfId="21" priority="22" stopIfTrue="1" operator="equal">
      <formula>"no Data"</formula>
    </cfRule>
  </conditionalFormatting>
  <conditionalFormatting sqref="F12:AD12">
    <cfRule type="cellIs" dxfId="20" priority="20" stopIfTrue="1" operator="lessThanOrEqual">
      <formula>70</formula>
    </cfRule>
    <cfRule type="cellIs" dxfId="19" priority="21" stopIfTrue="1" operator="greaterThanOrEqual">
      <formula>80</formula>
    </cfRule>
  </conditionalFormatting>
  <conditionalFormatting sqref="F12:AD12">
    <cfRule type="cellIs" dxfId="18" priority="19" stopIfTrue="1" operator="equal">
      <formula>"no Data"</formula>
    </cfRule>
  </conditionalFormatting>
  <conditionalFormatting sqref="E12">
    <cfRule type="cellIs" dxfId="17" priority="17" stopIfTrue="1" operator="lessThanOrEqual">
      <formula>70</formula>
    </cfRule>
    <cfRule type="cellIs" dxfId="16" priority="18" stopIfTrue="1" operator="greaterThanOrEqual">
      <formula>80</formula>
    </cfRule>
  </conditionalFormatting>
  <conditionalFormatting sqref="E12">
    <cfRule type="cellIs" dxfId="15" priority="16" stopIfTrue="1" operator="equal">
      <formula>"no Data"</formula>
    </cfRule>
  </conditionalFormatting>
  <conditionalFormatting sqref="E5:AD5">
    <cfRule type="cellIs" dxfId="14" priority="13" stopIfTrue="1" operator="equal">
      <formula>"no Data"</formula>
    </cfRule>
    <cfRule type="cellIs" dxfId="13" priority="14" stopIfTrue="1" operator="lessThanOrEqual">
      <formula>50</formula>
    </cfRule>
    <cfRule type="cellIs" dxfId="12" priority="15" stopIfTrue="1" operator="greaterThanOrEqual">
      <formula>60</formula>
    </cfRule>
  </conditionalFormatting>
  <conditionalFormatting sqref="F19:AD19">
    <cfRule type="cellIs" dxfId="11" priority="11" stopIfTrue="1" operator="lessThanOrEqual">
      <formula>70</formula>
    </cfRule>
    <cfRule type="cellIs" dxfId="10" priority="12" stopIfTrue="1" operator="greaterThanOrEqual">
      <formula>80</formula>
    </cfRule>
  </conditionalFormatting>
  <conditionalFormatting sqref="F19:AD19">
    <cfRule type="cellIs" dxfId="9" priority="10" stopIfTrue="1" operator="equal">
      <formula>"no Data"</formula>
    </cfRule>
  </conditionalFormatting>
  <conditionalFormatting sqref="E19">
    <cfRule type="cellIs" dxfId="8" priority="8" stopIfTrue="1" operator="lessThanOrEqual">
      <formula>70</formula>
    </cfRule>
    <cfRule type="cellIs" dxfId="7" priority="9" stopIfTrue="1" operator="greaterThanOrEqual">
      <formula>80</formula>
    </cfRule>
  </conditionalFormatting>
  <conditionalFormatting sqref="E19">
    <cfRule type="cellIs" dxfId="6" priority="7" stopIfTrue="1" operator="equal">
      <formula>"no Data"</formula>
    </cfRule>
  </conditionalFormatting>
  <conditionalFormatting sqref="E21">
    <cfRule type="cellIs" dxfId="5" priority="1" stopIfTrue="1" operator="equal">
      <formula>"no Data"</formula>
    </cfRule>
  </conditionalFormatting>
  <conditionalFormatting sqref="F21:AD21">
    <cfRule type="cellIs" dxfId="4" priority="5" stopIfTrue="1" operator="lessThanOrEqual">
      <formula>70</formula>
    </cfRule>
    <cfRule type="cellIs" dxfId="3" priority="6" stopIfTrue="1" operator="greaterThanOrEqual">
      <formula>80</formula>
    </cfRule>
  </conditionalFormatting>
  <conditionalFormatting sqref="F21:AD21">
    <cfRule type="cellIs" dxfId="2" priority="4" stopIfTrue="1" operator="equal">
      <formula>"no Data"</formula>
    </cfRule>
  </conditionalFormatting>
  <conditionalFormatting sqref="E21">
    <cfRule type="cellIs" dxfId="1" priority="2" stopIfTrue="1" operator="lessThanOrEqual">
      <formula>70</formula>
    </cfRule>
    <cfRule type="cellIs" dxfId="0" priority="3" stopIfTrue="1" operator="greaterThanOrEqual">
      <formula>80</formula>
    </cfRule>
  </conditionalFormatting>
  <pageMargins left="0.7" right="0.7" top="0.75" bottom="0.75" header="0.3" footer="0.3"/>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activeCell="E15" sqref="E15"/>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55" t="s">
        <v>694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7"/>
    </row>
    <row r="2" spans="1:31" x14ac:dyDescent="0.2">
      <c r="A2" s="258"/>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60"/>
    </row>
    <row r="3" spans="1:31" s="6" customFormat="1" ht="36" thickBot="1" x14ac:dyDescent="0.55000000000000004">
      <c r="A3" s="150"/>
      <c r="B3" s="148"/>
      <c r="C3" s="148"/>
      <c r="D3" s="264" t="s">
        <v>533</v>
      </c>
      <c r="E3" s="264"/>
      <c r="F3" s="264"/>
      <c r="G3" s="264"/>
      <c r="H3" s="264"/>
      <c r="I3" s="264"/>
      <c r="J3" s="254">
        <f>DMQSData!B108</f>
        <v>1</v>
      </c>
      <c r="K3" s="254"/>
      <c r="L3" s="254"/>
      <c r="M3" s="254"/>
      <c r="N3" s="264" t="s">
        <v>534</v>
      </c>
      <c r="O3" s="264"/>
      <c r="P3" s="264"/>
      <c r="Q3" s="264"/>
      <c r="R3" s="264"/>
      <c r="S3" s="253">
        <f>DMQSData!B109</f>
        <v>43299</v>
      </c>
      <c r="T3" s="253"/>
      <c r="U3" s="253"/>
      <c r="V3" s="253"/>
      <c r="W3" s="253"/>
      <c r="X3" s="149"/>
      <c r="Y3" s="148"/>
      <c r="Z3" s="148"/>
      <c r="AA3" s="148"/>
      <c r="AB3" s="148"/>
      <c r="AC3" s="148"/>
      <c r="AD3" s="151"/>
    </row>
    <row r="4" spans="1:31" s="1" customFormat="1" ht="99.75" customHeight="1" thickBot="1" x14ac:dyDescent="0.25">
      <c r="A4" s="104" t="s">
        <v>297</v>
      </c>
      <c r="B4" s="105" t="s">
        <v>294</v>
      </c>
      <c r="C4" s="105" t="s">
        <v>295</v>
      </c>
      <c r="D4" s="105" t="s">
        <v>296</v>
      </c>
      <c r="E4" s="120" t="s">
        <v>701</v>
      </c>
      <c r="F4" s="121" t="s">
        <v>0</v>
      </c>
      <c r="G4" s="122" t="s">
        <v>239</v>
      </c>
      <c r="H4" s="122" t="s">
        <v>240</v>
      </c>
      <c r="I4" s="122" t="s">
        <v>241</v>
      </c>
      <c r="J4" s="122" t="s">
        <v>242</v>
      </c>
      <c r="K4" s="122" t="s">
        <v>243</v>
      </c>
      <c r="L4" s="122" t="s">
        <v>6</v>
      </c>
      <c r="M4" s="122" t="s">
        <v>7</v>
      </c>
      <c r="N4" s="123" t="s">
        <v>244</v>
      </c>
      <c r="O4" s="122" t="s">
        <v>245</v>
      </c>
      <c r="P4" s="122" t="s">
        <v>10</v>
      </c>
      <c r="Q4" s="124" t="s">
        <v>246</v>
      </c>
      <c r="R4" s="122" t="s">
        <v>11</v>
      </c>
      <c r="S4" s="122" t="s">
        <v>247</v>
      </c>
      <c r="T4" s="122" t="s">
        <v>248</v>
      </c>
      <c r="U4" s="122" t="s">
        <v>249</v>
      </c>
      <c r="V4" s="122" t="s">
        <v>250</v>
      </c>
      <c r="W4" s="122" t="s">
        <v>251</v>
      </c>
      <c r="X4" s="122" t="s">
        <v>17</v>
      </c>
      <c r="Y4" s="122" t="s">
        <v>18</v>
      </c>
      <c r="Z4" s="122" t="s">
        <v>252</v>
      </c>
      <c r="AA4" s="122" t="s">
        <v>253</v>
      </c>
      <c r="AB4" s="122" t="s">
        <v>21</v>
      </c>
      <c r="AC4" s="122" t="s">
        <v>254</v>
      </c>
      <c r="AD4" s="125" t="s">
        <v>255</v>
      </c>
    </row>
    <row r="5" spans="1:31" s="2" customFormat="1" ht="16.5" thickBot="1" x14ac:dyDescent="0.25">
      <c r="A5" s="16" t="s">
        <v>298</v>
      </c>
      <c r="B5" s="17"/>
      <c r="C5" s="17"/>
      <c r="D5" s="17"/>
      <c r="E5" s="78"/>
      <c r="F5" s="15"/>
      <c r="G5" s="13"/>
      <c r="H5" s="13"/>
      <c r="I5" s="13"/>
      <c r="J5" s="13"/>
      <c r="K5" s="13"/>
      <c r="L5" s="13"/>
      <c r="M5" s="13"/>
      <c r="N5" s="13"/>
      <c r="O5" s="13"/>
      <c r="P5" s="13"/>
      <c r="Q5" s="13"/>
      <c r="R5" s="13"/>
      <c r="S5" s="13"/>
      <c r="T5" s="13"/>
      <c r="U5" s="13"/>
      <c r="V5" s="13"/>
      <c r="W5" s="13"/>
      <c r="X5" s="13"/>
      <c r="Y5" s="13"/>
      <c r="Z5" s="13"/>
      <c r="AA5" s="13"/>
      <c r="AB5" s="13"/>
      <c r="AC5" s="13"/>
      <c r="AD5" s="14"/>
    </row>
    <row r="6" spans="1:31" ht="35.25" customHeight="1" x14ac:dyDescent="0.2">
      <c r="A6" s="19" t="s">
        <v>314</v>
      </c>
      <c r="B6" s="226" t="s">
        <v>574</v>
      </c>
      <c r="C6" s="171"/>
      <c r="D6" s="184" t="s">
        <v>575</v>
      </c>
      <c r="E6" s="25" t="str">
        <f>formulae!H114</f>
        <v>Oes</v>
      </c>
      <c r="F6" s="25" t="str">
        <f>LDPs!B4</f>
        <v>Oes</v>
      </c>
      <c r="G6" s="27" t="str">
        <f>LDPs!C4</f>
        <v>Oes</v>
      </c>
      <c r="H6" s="27" t="str">
        <f>LDPs!D4</f>
        <v>Oes</v>
      </c>
      <c r="I6" s="27" t="str">
        <f>LDPs!E4</f>
        <v>Oes</v>
      </c>
      <c r="J6" s="27" t="str">
        <f>LDPs!F4</f>
        <v>Oes</v>
      </c>
      <c r="K6" s="27" t="str">
        <f>LDPs!G4</f>
        <v>Oes</v>
      </c>
      <c r="L6" s="26" t="str">
        <f>LDPs!H4</f>
        <v>Oes</v>
      </c>
      <c r="M6" s="26" t="str">
        <f>LDPs!I4</f>
        <v>Oes</v>
      </c>
      <c r="N6" s="26" t="str">
        <f>LDPs!J4</f>
        <v>Oes</v>
      </c>
      <c r="O6" s="26" t="str">
        <f>LDPs!K4</f>
        <v>Nac oes</v>
      </c>
      <c r="P6" s="26" t="str">
        <f>LDPs!L4</f>
        <v>Oes</v>
      </c>
      <c r="Q6" s="27" t="str">
        <f>LDPs!M4</f>
        <v>Oes</v>
      </c>
      <c r="R6" s="26" t="str">
        <f>LDPs!N4</f>
        <v>Oes</v>
      </c>
      <c r="S6" s="27" t="str">
        <f>LDPs!O4</f>
        <v>Oes</v>
      </c>
      <c r="T6" s="53" t="str">
        <f>LDPs!P4</f>
        <v>Oes</v>
      </c>
      <c r="U6" s="53" t="str">
        <f>LDPs!Q4</f>
        <v>Oes</v>
      </c>
      <c r="V6" s="27" t="str">
        <f>LDPs!R4</f>
        <v>Oes</v>
      </c>
      <c r="W6" s="26" t="str">
        <f>LDPs!S4</f>
        <v>Oes</v>
      </c>
      <c r="X6" s="27" t="str">
        <f>LDPs!T4</f>
        <v>Oes</v>
      </c>
      <c r="Y6" s="26" t="str">
        <f>LDPs!U4</f>
        <v>Oes</v>
      </c>
      <c r="Z6" s="26" t="str">
        <f>LDPs!V4</f>
        <v>Oes</v>
      </c>
      <c r="AA6" s="27" t="str">
        <f>LDPs!W4</f>
        <v>Nac oes</v>
      </c>
      <c r="AB6" s="27" t="str">
        <f>LDPs!X4</f>
        <v>Oes</v>
      </c>
      <c r="AC6" s="27" t="str">
        <f>LDPs!Y4</f>
        <v>Oes</v>
      </c>
      <c r="AD6" s="28" t="str">
        <f>LDPs!Z4</f>
        <v>Nac oes</v>
      </c>
      <c r="AE6" s="22"/>
    </row>
    <row r="7" spans="1:31" ht="47.25" x14ac:dyDescent="0.2">
      <c r="A7" s="19" t="s">
        <v>699</v>
      </c>
      <c r="B7" s="227" t="s">
        <v>275</v>
      </c>
      <c r="C7" s="174" t="s">
        <v>273</v>
      </c>
      <c r="D7" s="166" t="s">
        <v>274</v>
      </c>
      <c r="E7" s="67">
        <f>formulae!G116</f>
        <v>67.333333333333329</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34</v>
      </c>
      <c r="P7" s="68" t="str">
        <f>LDPs!L5</f>
        <v>N/A</v>
      </c>
      <c r="Q7" s="68" t="str">
        <f>LDPs!M5</f>
        <v>N/A</v>
      </c>
      <c r="R7" s="68" t="str">
        <f>LDPs!N5</f>
        <v>N/A</v>
      </c>
      <c r="S7" s="68" t="str">
        <f>LDPs!O5</f>
        <v>N/A</v>
      </c>
      <c r="T7" s="68" t="str">
        <f>LDPs!P5</f>
        <v>N/A</v>
      </c>
      <c r="U7" s="68" t="str">
        <f>LDPs!Q5</f>
        <v>N/A</v>
      </c>
      <c r="V7" s="68" t="str">
        <f>LDPs!R5</f>
        <v>N/A</v>
      </c>
      <c r="W7" s="44" t="str">
        <f>LDPs!S5</f>
        <v>N/A</v>
      </c>
      <c r="X7" s="68" t="str">
        <f>LDPs!T5</f>
        <v>N/A</v>
      </c>
      <c r="Y7" s="68" t="str">
        <f>LDPs!U5</f>
        <v>N/A</v>
      </c>
      <c r="Z7" s="68" t="str">
        <f>LDPs!V5</f>
        <v>N/A</v>
      </c>
      <c r="AA7" s="45">
        <f>LDPs!W5</f>
        <v>57</v>
      </c>
      <c r="AB7" s="68" t="str">
        <f>LDPs!X5</f>
        <v>N/A</v>
      </c>
      <c r="AC7" s="68" t="str">
        <f>LDPs!Y5</f>
        <v>N/A</v>
      </c>
      <c r="AD7" s="81">
        <f>LDPs!Z5</f>
        <v>111</v>
      </c>
    </row>
    <row r="8" spans="1:31" ht="47.25" x14ac:dyDescent="0.2">
      <c r="A8" s="224" t="s">
        <v>714</v>
      </c>
      <c r="B8" s="235" t="s">
        <v>275</v>
      </c>
      <c r="C8" s="236" t="s">
        <v>273</v>
      </c>
      <c r="D8" s="237" t="s">
        <v>274</v>
      </c>
      <c r="E8" s="67">
        <f ca="1">formulae!G119</f>
        <v>21.488888888888887</v>
      </c>
      <c r="F8" s="67">
        <f ca="1">LDPs!B8</f>
        <v>25.9</v>
      </c>
      <c r="G8" s="68">
        <f ca="1">LDPs!C8</f>
        <v>-0.7</v>
      </c>
      <c r="H8" s="68">
        <f ca="1">LDPs!D8</f>
        <v>9.7333333333333325</v>
      </c>
      <c r="I8" s="68">
        <f ca="1">LDPs!E8</f>
        <v>50.266666666666666</v>
      </c>
      <c r="J8" s="68" t="str">
        <f ca="1">LDPs!F8</f>
        <v>N/A</v>
      </c>
      <c r="K8" s="68">
        <f ca="1">LDPs!G8</f>
        <v>0.56666666666666665</v>
      </c>
      <c r="L8" s="68">
        <f ca="1">LDPs!H8</f>
        <v>6.6333333333333337</v>
      </c>
      <c r="M8" s="68">
        <f ca="1">LDPs!I8</f>
        <v>0.3</v>
      </c>
      <c r="N8" s="68">
        <f ca="1">LDPs!J8</f>
        <v>1.3666666666666667</v>
      </c>
      <c r="O8" s="68" t="str">
        <f ca="1">LDPs!K8</f>
        <v>N/A</v>
      </c>
      <c r="P8" s="68" t="str">
        <f ca="1">LDPs!L8</f>
        <v>N/A</v>
      </c>
      <c r="Q8" s="68" t="str">
        <f ca="1">LDPs!M8</f>
        <v>N/A</v>
      </c>
      <c r="R8" s="68">
        <f ca="1">LDPs!N8</f>
        <v>44.233333333333334</v>
      </c>
      <c r="S8" s="68">
        <f ca="1">LDPs!O8</f>
        <v>9.7333333333333325</v>
      </c>
      <c r="T8" s="68" t="str">
        <f ca="1">LDPs!P8</f>
        <v>N/A</v>
      </c>
      <c r="U8" s="68" t="str">
        <f ca="1">LDPs!Q8</f>
        <v>N/A</v>
      </c>
      <c r="V8" s="68">
        <f ca="1">LDPs!R8</f>
        <v>22.833333333333332</v>
      </c>
      <c r="W8" s="44">
        <f ca="1">LDPs!S8</f>
        <v>52.3</v>
      </c>
      <c r="X8" s="68" t="str">
        <f ca="1">LDPs!T8</f>
        <v>N/A</v>
      </c>
      <c r="Y8" s="68">
        <f ca="1">LDPs!U8</f>
        <v>44.233333333333334</v>
      </c>
      <c r="Z8" s="68">
        <f ca="1">LDPs!V8</f>
        <v>42.2</v>
      </c>
      <c r="AA8" s="68" t="str">
        <f ca="1">LDPs!W8</f>
        <v>N/A</v>
      </c>
      <c r="AB8" s="68">
        <f ca="1">LDPs!X8</f>
        <v>12.733333333333333</v>
      </c>
      <c r="AC8" s="68" t="str">
        <f ca="1">LDPs!Y8</f>
        <v>N/A</v>
      </c>
      <c r="AD8" s="81" t="str">
        <f ca="1">LDPs!Z8</f>
        <v>N/A</v>
      </c>
      <c r="AE8" s="22"/>
    </row>
    <row r="9" spans="1:31" ht="47.25" x14ac:dyDescent="0.2">
      <c r="A9" s="19" t="s">
        <v>715</v>
      </c>
      <c r="B9" s="235" t="s">
        <v>705</v>
      </c>
      <c r="C9" s="29"/>
      <c r="D9" s="237" t="s">
        <v>706</v>
      </c>
      <c r="E9" s="67" t="e">
        <f>formulae!G121</f>
        <v>#DIV/0!</v>
      </c>
      <c r="F9" s="67" t="str">
        <f>LDPs!B9</f>
        <v>N/A</v>
      </c>
      <c r="G9" s="68" t="str">
        <f>LDPs!C9</f>
        <v>N/A</v>
      </c>
      <c r="H9" s="68" t="str">
        <f>LDPs!D9</f>
        <v>N/A</v>
      </c>
      <c r="I9" s="68" t="str">
        <f>LDPs!E9</f>
        <v>N/A</v>
      </c>
      <c r="J9" s="68" t="str">
        <f>LDPs!F9</f>
        <v>N/A</v>
      </c>
      <c r="K9" s="68" t="str">
        <f>LDPs!G9</f>
        <v>N/A</v>
      </c>
      <c r="L9" s="68" t="str">
        <f>LDPs!H9</f>
        <v>N/A</v>
      </c>
      <c r="M9" s="68" t="str">
        <f>LDPs!I9</f>
        <v>N/A</v>
      </c>
      <c r="N9" s="68" t="str">
        <f>LDPs!J9</f>
        <v>N/A</v>
      </c>
      <c r="O9" s="68" t="str">
        <f>LDPs!K9</f>
        <v>N/A</v>
      </c>
      <c r="P9" s="68" t="str">
        <f>LDPs!L9</f>
        <v>N/A</v>
      </c>
      <c r="Q9" s="68" t="str">
        <f>LDPs!M9</f>
        <v>N/A</v>
      </c>
      <c r="R9" s="68" t="str">
        <f>LDPs!N9</f>
        <v>N/A</v>
      </c>
      <c r="S9" s="68" t="str">
        <f>LDPs!O9</f>
        <v>N/A</v>
      </c>
      <c r="T9" s="68" t="str">
        <f>LDPs!P9</f>
        <v>N/A</v>
      </c>
      <c r="U9" s="68" t="str">
        <f>LDPs!Q9</f>
        <v>N/A</v>
      </c>
      <c r="V9" s="68" t="str">
        <f>LDPs!R9</f>
        <v>N/A</v>
      </c>
      <c r="W9" s="44" t="str">
        <f>LDPs!S9</f>
        <v>N/A</v>
      </c>
      <c r="X9" s="68" t="str">
        <f>LDPs!T9</f>
        <v>N/A</v>
      </c>
      <c r="Y9" s="68" t="str">
        <f>LDPs!U9</f>
        <v>N/A</v>
      </c>
      <c r="Z9" s="68" t="str">
        <f>LDPs!V9</f>
        <v>N/A</v>
      </c>
      <c r="AA9" s="68" t="str">
        <f>LDPs!W9</f>
        <v>N/A</v>
      </c>
      <c r="AB9" s="68" t="str">
        <f>LDPs!X9</f>
        <v>N/A</v>
      </c>
      <c r="AC9" s="68" t="str">
        <f>LDPs!Y9</f>
        <v>N/A</v>
      </c>
      <c r="AD9" s="81" t="str">
        <f>LDPs!Z9</f>
        <v>N/A</v>
      </c>
    </row>
    <row r="10" spans="1:31" ht="34.5" customHeight="1" x14ac:dyDescent="0.2">
      <c r="A10" s="19" t="s">
        <v>299</v>
      </c>
      <c r="B10" s="228" t="s">
        <v>256</v>
      </c>
      <c r="C10" s="29"/>
      <c r="D10" s="185" t="s">
        <v>257</v>
      </c>
      <c r="E10" s="27" t="str">
        <f>formulae!H122</f>
        <v>Ie</v>
      </c>
      <c r="F10" s="67" t="str">
        <f>LDPs!B7</f>
        <v>Ie</v>
      </c>
      <c r="G10" s="30" t="str">
        <f>LDPs!C7</f>
        <v>Ie</v>
      </c>
      <c r="H10" s="46" t="str">
        <f>LDPs!D7</f>
        <v>Ie</v>
      </c>
      <c r="I10" s="38" t="str">
        <f>LDPs!E7</f>
        <v>Ie</v>
      </c>
      <c r="J10" s="30" t="str">
        <f>LDPs!F7</f>
        <v>N/A</v>
      </c>
      <c r="K10" s="30" t="str">
        <f>LDPs!G7</f>
        <v>N/A</v>
      </c>
      <c r="L10" s="46" t="str">
        <f>LDPs!H7</f>
        <v>Ie</v>
      </c>
      <c r="M10" s="46" t="str">
        <f>LDPs!I7</f>
        <v>Na</v>
      </c>
      <c r="N10" s="46" t="str">
        <f>LDPs!J7</f>
        <v>Ie</v>
      </c>
      <c r="O10" s="30" t="str">
        <f>LDPs!K7</f>
        <v>N/A</v>
      </c>
      <c r="P10" s="30" t="str">
        <f>LDPs!L7</f>
        <v>N/A</v>
      </c>
      <c r="Q10" s="30" t="str">
        <f>LDPs!M7</f>
        <v>N/A</v>
      </c>
      <c r="R10" s="37" t="str">
        <f>LDPs!N7</f>
        <v>Ie</v>
      </c>
      <c r="S10" s="30" t="str">
        <f>LDPs!O7</f>
        <v>Ie</v>
      </c>
      <c r="T10" s="30" t="str">
        <f>LDPs!P7</f>
        <v>N/A</v>
      </c>
      <c r="U10" s="30" t="str">
        <f>LDPs!Q7</f>
        <v>N/A</v>
      </c>
      <c r="V10" s="46" t="str">
        <f>LDPs!R7</f>
        <v>Ie</v>
      </c>
      <c r="W10" s="37" t="str">
        <f>LDPs!S7</f>
        <v>Ie</v>
      </c>
      <c r="X10" s="30" t="str">
        <f>LDPs!T7</f>
        <v>N/A</v>
      </c>
      <c r="Y10" s="37" t="str">
        <f>LDPs!U7</f>
        <v>Na</v>
      </c>
      <c r="Z10" s="47" t="str">
        <f>LDPs!V7</f>
        <v>Ie</v>
      </c>
      <c r="AA10" s="30" t="str">
        <f>LDPs!W7</f>
        <v>N/A</v>
      </c>
      <c r="AB10" s="30" t="str">
        <f>LDPs!X7</f>
        <v>Ie</v>
      </c>
      <c r="AC10" s="30" t="str">
        <f>LDPs!Y7</f>
        <v>N/A</v>
      </c>
      <c r="AD10" s="31" t="str">
        <f>LDPs!Z7</f>
        <v>N/A</v>
      </c>
    </row>
    <row r="11" spans="1:31" ht="48" thickBot="1" x14ac:dyDescent="0.25">
      <c r="A11" s="82" t="s">
        <v>300</v>
      </c>
      <c r="B11" s="234" t="s">
        <v>571</v>
      </c>
      <c r="C11" s="132"/>
      <c r="D11" s="190" t="s">
        <v>564</v>
      </c>
      <c r="E11" s="225">
        <f>25-(COUNTIF(F11:AD11,"&lt;5"))</f>
        <v>7</v>
      </c>
      <c r="F11" s="127">
        <f>HLS!B2</f>
        <v>1.3</v>
      </c>
      <c r="G11" s="188">
        <f>HLS!C2</f>
        <v>3.9</v>
      </c>
      <c r="H11" s="188">
        <f>HLS!D2</f>
        <v>4</v>
      </c>
      <c r="I11" s="188">
        <f>HLS!E2</f>
        <v>2.2999999999999998</v>
      </c>
      <c r="J11" s="188">
        <f>HLS!F2</f>
        <v>3.6</v>
      </c>
      <c r="K11" s="188">
        <f>HLS!G2</f>
        <v>4.2</v>
      </c>
      <c r="L11" s="188">
        <f>HLS!H2</f>
        <v>2.2000000000000002</v>
      </c>
      <c r="M11" s="188">
        <f>HLS!I2</f>
        <v>3.1</v>
      </c>
      <c r="N11" s="188">
        <f>HLS!J2</f>
        <v>1.6</v>
      </c>
      <c r="O11" s="188">
        <f>HLS!K2</f>
        <v>0</v>
      </c>
      <c r="P11" s="188">
        <f>HLS!L2</f>
        <v>5.4</v>
      </c>
      <c r="Q11" s="188">
        <f>HLS!M2</f>
        <v>5.4</v>
      </c>
      <c r="R11" s="188">
        <f>HLS!N2</f>
        <v>1.6</v>
      </c>
      <c r="S11" s="188">
        <f>HLS!O2</f>
        <v>3.9</v>
      </c>
      <c r="T11" s="188">
        <f>HLS!P2</f>
        <v>5.3</v>
      </c>
      <c r="U11" s="188">
        <f>HLS!Q2</f>
        <v>5.6</v>
      </c>
      <c r="V11" s="188">
        <f>HLS!R2</f>
        <v>5.0999999999999996</v>
      </c>
      <c r="W11" s="188">
        <f>HLS!S2</f>
        <v>1.4</v>
      </c>
      <c r="X11" s="188">
        <f>HLS!T2</f>
        <v>7</v>
      </c>
      <c r="Y11" s="188">
        <f>HLS!U2</f>
        <v>1.4</v>
      </c>
      <c r="Z11" s="188">
        <f>HLS!V2</f>
        <v>3.6</v>
      </c>
      <c r="AA11" s="188">
        <f>HLS!W2</f>
        <v>0</v>
      </c>
      <c r="AB11" s="188">
        <f>HLS!X2</f>
        <v>3.6</v>
      </c>
      <c r="AC11" s="188">
        <f>HLS!Y2</f>
        <v>5.6</v>
      </c>
      <c r="AD11" s="189">
        <f>HLS!Z2</f>
        <v>0</v>
      </c>
    </row>
    <row r="12" spans="1:31" s="5" customFormat="1" ht="15" customHeight="1" thickBot="1" x14ac:dyDescent="0.25">
      <c r="A12" s="249"/>
      <c r="B12" s="250"/>
      <c r="C12" s="251"/>
      <c r="D12" s="251"/>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row>
    <row r="13" spans="1:31" s="3" customFormat="1" ht="16.5" thickBot="1" x14ac:dyDescent="0.25">
      <c r="A13" s="59" t="s">
        <v>301</v>
      </c>
      <c r="B13" s="230"/>
      <c r="C13" s="89"/>
      <c r="D13" s="89"/>
      <c r="E13" s="90"/>
      <c r="F13" s="90"/>
      <c r="G13" s="91"/>
      <c r="H13" s="91"/>
      <c r="I13" s="91"/>
      <c r="J13" s="91"/>
      <c r="K13" s="91"/>
      <c r="L13" s="91"/>
      <c r="M13" s="91"/>
      <c r="N13" s="91"/>
      <c r="O13" s="91"/>
      <c r="P13" s="91"/>
      <c r="Q13" s="91"/>
      <c r="R13" s="91"/>
      <c r="S13" s="91"/>
      <c r="T13" s="91"/>
      <c r="U13" s="91"/>
      <c r="V13" s="91"/>
      <c r="W13" s="91"/>
      <c r="X13" s="91"/>
      <c r="Y13" s="91"/>
      <c r="Z13" s="91"/>
      <c r="AA13" s="91"/>
      <c r="AB13" s="91"/>
      <c r="AC13" s="91"/>
      <c r="AD13" s="92"/>
    </row>
    <row r="14" spans="1:31" ht="38.25" customHeight="1" x14ac:dyDescent="0.2">
      <c r="A14" s="262" t="s">
        <v>302</v>
      </c>
      <c r="B14" s="265" t="s">
        <v>623</v>
      </c>
      <c r="C14" s="267" t="s">
        <v>624</v>
      </c>
      <c r="D14" s="269" t="s">
        <v>625</v>
      </c>
      <c r="E14" s="176">
        <f>formulae!G127</f>
        <v>67.97642436149313</v>
      </c>
      <c r="F14" s="176">
        <f>formulae!E18</f>
        <v>100</v>
      </c>
      <c r="G14" s="177">
        <f>formulae!F18</f>
        <v>90</v>
      </c>
      <c r="H14" s="177">
        <f>formulae!G18</f>
        <v>29.411764705882355</v>
      </c>
      <c r="I14" s="177">
        <f>formulae!H18</f>
        <v>35.294117647058826</v>
      </c>
      <c r="J14" s="177">
        <f>formulae!I18</f>
        <v>80.26315789473685</v>
      </c>
      <c r="K14" s="177">
        <f>formulae!J18</f>
        <v>22.727272727272727</v>
      </c>
      <c r="L14" s="177">
        <f>formulae!K18</f>
        <v>46.153846153846153</v>
      </c>
      <c r="M14" s="177">
        <f>formulae!L18</f>
        <v>59.090909090909093</v>
      </c>
      <c r="N14" s="177">
        <f>formulae!M18</f>
        <v>60</v>
      </c>
      <c r="O14" s="177">
        <f>formulae!N18</f>
        <v>71.428571428571431</v>
      </c>
      <c r="P14" s="177">
        <f>formulae!O18</f>
        <v>66.666666666666657</v>
      </c>
      <c r="Q14" s="177">
        <f>formulae!P18</f>
        <v>42.857142857142854</v>
      </c>
      <c r="R14" s="177">
        <f>formulae!Q18</f>
        <v>100</v>
      </c>
      <c r="S14" s="177">
        <f>formulae!R18</f>
        <v>88.888888888888886</v>
      </c>
      <c r="T14" s="177">
        <f>formulae!S18</f>
        <v>90</v>
      </c>
      <c r="U14" s="177">
        <f>formulae!T18</f>
        <v>62.5</v>
      </c>
      <c r="V14" s="177">
        <f>formulae!U18</f>
        <v>45.454545454545453</v>
      </c>
      <c r="W14" s="177">
        <f>formulae!V18</f>
        <v>83.333333333333343</v>
      </c>
      <c r="X14" s="177">
        <f>formulae!W18</f>
        <v>76.923076923076934</v>
      </c>
      <c r="Y14" s="177">
        <f>formulae!X18</f>
        <v>66.666666666666657</v>
      </c>
      <c r="Z14" s="177">
        <f>formulae!Y18</f>
        <v>50</v>
      </c>
      <c r="AA14" s="177">
        <f>formulae!Z18</f>
        <v>71.875</v>
      </c>
      <c r="AB14" s="177">
        <f>formulae!AA18</f>
        <v>66.666666666666657</v>
      </c>
      <c r="AC14" s="177">
        <f>formulae!AB18</f>
        <v>76.666666666666671</v>
      </c>
      <c r="AD14" s="178">
        <f>formulae!AC18</f>
        <v>90</v>
      </c>
    </row>
    <row r="15" spans="1:31" ht="30" x14ac:dyDescent="0.2">
      <c r="A15" s="263"/>
      <c r="B15" s="266"/>
      <c r="C15" s="268"/>
      <c r="D15" s="270"/>
      <c r="E15" s="118" t="str">
        <f>formulae!L127</f>
        <v>346 o 509</v>
      </c>
      <c r="F15" s="39" t="str">
        <f>formulae!E21</f>
        <v>5 o 5</v>
      </c>
      <c r="G15" s="20" t="str">
        <f>formulae!F21</f>
        <v>9 o 10</v>
      </c>
      <c r="H15" s="20" t="str">
        <f>formulae!G21</f>
        <v>5 o 17</v>
      </c>
      <c r="I15" s="20" t="str">
        <f>formulae!H21</f>
        <v>6 o 17</v>
      </c>
      <c r="J15" s="20" t="str">
        <f>formulae!I21</f>
        <v>61 o 76</v>
      </c>
      <c r="K15" s="20" t="str">
        <f>formulae!J21</f>
        <v>5 o 22</v>
      </c>
      <c r="L15" s="20" t="str">
        <f>formulae!K21</f>
        <v>6 o 13</v>
      </c>
      <c r="M15" s="20" t="str">
        <f>formulae!L21</f>
        <v>13 o 22</v>
      </c>
      <c r="N15" s="20" t="str">
        <f>formulae!M21</f>
        <v>9 o 15</v>
      </c>
      <c r="O15" s="20" t="str">
        <f>formulae!N21</f>
        <v>15 o 21</v>
      </c>
      <c r="P15" s="20" t="str">
        <f>formulae!O21</f>
        <v>12 o 18</v>
      </c>
      <c r="Q15" s="20" t="str">
        <f>formulae!P21</f>
        <v>6 o 14</v>
      </c>
      <c r="R15" s="20" t="str">
        <f>formulae!Q21</f>
        <v>6 o 6</v>
      </c>
      <c r="S15" s="20" t="str">
        <f>formulae!R21</f>
        <v>8 o 9</v>
      </c>
      <c r="T15" s="20" t="str">
        <f>formulae!S21</f>
        <v>9 o 10</v>
      </c>
      <c r="U15" s="20" t="str">
        <f>formulae!T21</f>
        <v>10 o 16</v>
      </c>
      <c r="V15" s="20" t="str">
        <f>formulae!U21</f>
        <v>5 o 11</v>
      </c>
      <c r="W15" s="20" t="str">
        <f>formulae!V21</f>
        <v>5 o 6</v>
      </c>
      <c r="X15" s="20" t="str">
        <f>formulae!W21</f>
        <v>60 o 78</v>
      </c>
      <c r="Y15" s="20" t="str">
        <f>formulae!X21</f>
        <v>16 o 24</v>
      </c>
      <c r="Z15" s="20" t="str">
        <f>formulae!Y21</f>
        <v>1 o 2</v>
      </c>
      <c r="AA15" s="20" t="str">
        <f>formulae!Z21</f>
        <v>23 o 32</v>
      </c>
      <c r="AB15" s="20" t="str">
        <f>formulae!AA21</f>
        <v>10 o 15</v>
      </c>
      <c r="AC15" s="20" t="str">
        <f>formulae!AB21</f>
        <v>23 o 30</v>
      </c>
      <c r="AD15" s="40" t="str">
        <f>formulae!AC21</f>
        <v>18 o 20</v>
      </c>
    </row>
    <row r="16" spans="1:31" s="63" customFormat="1" ht="47.25" x14ac:dyDescent="0.2">
      <c r="A16" s="133" t="s">
        <v>303</v>
      </c>
      <c r="B16" s="130"/>
      <c r="C16" s="130"/>
      <c r="D16" s="165"/>
      <c r="E16" s="173">
        <f>formulae!G129</f>
        <v>236.57801672640377</v>
      </c>
      <c r="F16" s="126">
        <f>formulae!E23</f>
        <v>141</v>
      </c>
      <c r="G16" s="128">
        <f>formulae!F23</f>
        <v>85</v>
      </c>
      <c r="H16" s="128">
        <f>formulae!G23</f>
        <v>195</v>
      </c>
      <c r="I16" s="128">
        <f>formulae!H23</f>
        <v>140.5</v>
      </c>
      <c r="J16" s="128">
        <f>formulae!I23</f>
        <v>147.5</v>
      </c>
      <c r="K16" s="128">
        <f>formulae!J23</f>
        <v>565.5</v>
      </c>
      <c r="L16" s="128">
        <f>formulae!K23</f>
        <v>177.5</v>
      </c>
      <c r="M16" s="128">
        <f>formulae!L23</f>
        <v>186.75</v>
      </c>
      <c r="N16" s="128">
        <f>formulae!M23</f>
        <v>193.75</v>
      </c>
      <c r="O16" s="128">
        <f>formulae!N23</f>
        <v>198.6</v>
      </c>
      <c r="P16" s="128">
        <f>formulae!O23</f>
        <v>126.25</v>
      </c>
      <c r="Q16" s="128">
        <f>formulae!P23</f>
        <v>415.75</v>
      </c>
      <c r="R16" s="128">
        <f>formulae!Q23</f>
        <v>140.5</v>
      </c>
      <c r="S16" s="128">
        <f>formulae!R23</f>
        <v>79.666666666666671</v>
      </c>
      <c r="T16" s="128">
        <f>formulae!S23</f>
        <v>515.75</v>
      </c>
      <c r="U16" s="128">
        <f>formulae!T23</f>
        <v>164.5</v>
      </c>
      <c r="V16" s="128">
        <f>formulae!U23</f>
        <v>94.75</v>
      </c>
      <c r="W16" s="128">
        <f>formulae!V23</f>
        <v>190</v>
      </c>
      <c r="X16" s="128">
        <f>formulae!W23</f>
        <v>361.25</v>
      </c>
      <c r="Y16" s="128">
        <f>formulae!X23</f>
        <v>522.66666666666663</v>
      </c>
      <c r="Z16" s="128">
        <f>formulae!Y23</f>
        <v>508.5</v>
      </c>
      <c r="AA16" s="128">
        <f>formulae!Z23</f>
        <v>273.50555555555553</v>
      </c>
      <c r="AB16" s="128">
        <f>formulae!AA23</f>
        <v>145.33333333333334</v>
      </c>
      <c r="AC16" s="128">
        <f>formulae!AB23</f>
        <v>157.25</v>
      </c>
      <c r="AD16" s="129">
        <f>formulae!AC23</f>
        <v>282.5</v>
      </c>
    </row>
    <row r="17" spans="1:31" ht="35.25" customHeight="1" x14ac:dyDescent="0.2">
      <c r="A17" s="278" t="s">
        <v>304</v>
      </c>
      <c r="B17" s="266" t="s">
        <v>572</v>
      </c>
      <c r="C17" s="268" t="s">
        <v>627</v>
      </c>
      <c r="D17" s="270" t="s">
        <v>628</v>
      </c>
      <c r="E17" s="179">
        <f>formulae!G131</f>
        <v>88.064155165982839</v>
      </c>
      <c r="F17" s="176">
        <f>formulae!E39</f>
        <v>98.615916955017298</v>
      </c>
      <c r="G17" s="177">
        <f>formulae!F39</f>
        <v>98.646362098138752</v>
      </c>
      <c r="H17" s="177">
        <f>formulae!G39</f>
        <v>86.288659793814432</v>
      </c>
      <c r="I17" s="177">
        <f>formulae!H39</f>
        <v>87.652947719688541</v>
      </c>
      <c r="J17" s="177">
        <f>formulae!I39</f>
        <v>90.788962300816166</v>
      </c>
      <c r="K17" s="177">
        <f>formulae!J39</f>
        <v>73.799126637554593</v>
      </c>
      <c r="L17" s="177">
        <f>formulae!K39</f>
        <v>67.383512544802869</v>
      </c>
      <c r="M17" s="177">
        <f>formulae!L39</f>
        <v>89.390756302521012</v>
      </c>
      <c r="N17" s="177">
        <f>formulae!M39</f>
        <v>88.975501113585736</v>
      </c>
      <c r="O17" s="177">
        <f>formulae!N39</f>
        <v>78.881388621022168</v>
      </c>
      <c r="P17" s="177">
        <f>formulae!O39</f>
        <v>84.505494505494511</v>
      </c>
      <c r="Q17" s="177">
        <f>formulae!P39</f>
        <v>87.543252595155707</v>
      </c>
      <c r="R17" s="177">
        <f>formulae!Q39</f>
        <v>100</v>
      </c>
      <c r="S17" s="177">
        <f>formulae!R39</f>
        <v>88.33634719710669</v>
      </c>
      <c r="T17" s="177">
        <f>formulae!S39</f>
        <v>96.632124352331601</v>
      </c>
      <c r="U17" s="177">
        <f>formulae!T39</f>
        <v>88.439306358381501</v>
      </c>
      <c r="V17" s="177">
        <f>formulae!U39</f>
        <v>91.309669522643816</v>
      </c>
      <c r="W17" s="177">
        <f>formulae!V39</f>
        <v>83.895131086142328</v>
      </c>
      <c r="X17" s="177">
        <f>formulae!W39</f>
        <v>88.149231894659835</v>
      </c>
      <c r="Y17" s="177">
        <f>formulae!X39</f>
        <v>90.807560137457045</v>
      </c>
      <c r="Z17" s="177">
        <f>formulae!Y39</f>
        <v>77.041942604856516</v>
      </c>
      <c r="AA17" s="177">
        <f>formulae!Z39</f>
        <v>98.374809547993905</v>
      </c>
      <c r="AB17" s="177">
        <f>formulae!AA39</f>
        <v>85.553470919324582</v>
      </c>
      <c r="AC17" s="177">
        <f>formulae!AB39</f>
        <v>90.572390572390574</v>
      </c>
      <c r="AD17" s="178">
        <f>formulae!AC39</f>
        <v>90.643274853801174</v>
      </c>
    </row>
    <row r="18" spans="1:31" ht="30" x14ac:dyDescent="0.2">
      <c r="A18" s="278"/>
      <c r="B18" s="266"/>
      <c r="C18" s="268"/>
      <c r="D18" s="270"/>
      <c r="E18" s="60" t="str">
        <f>formulae!L131</f>
        <v>21249 o 24129</v>
      </c>
      <c r="F18" s="60" t="str">
        <f>formulae!E41</f>
        <v>285 o 289</v>
      </c>
      <c r="G18" s="61" t="str">
        <f>formulae!F41</f>
        <v>583 o 591</v>
      </c>
      <c r="H18" s="61" t="str">
        <f>formulae!G41</f>
        <v>837 o 970</v>
      </c>
      <c r="I18" s="61" t="str">
        <f>formulae!H41</f>
        <v>788 o 899</v>
      </c>
      <c r="J18" s="61" t="str">
        <f>formulae!I41</f>
        <v>2336 o 2573</v>
      </c>
      <c r="K18" s="61" t="str">
        <f>formulae!J41</f>
        <v>1014 o 1374</v>
      </c>
      <c r="L18" s="61" t="str">
        <f>formulae!K41</f>
        <v>564 o 837</v>
      </c>
      <c r="M18" s="61" t="str">
        <f>formulae!L41</f>
        <v>851 o 952</v>
      </c>
      <c r="N18" s="61" t="str">
        <f>formulae!M41</f>
        <v>799 o 898</v>
      </c>
      <c r="O18" s="61" t="str">
        <f>formulae!N41</f>
        <v>818 o 1037</v>
      </c>
      <c r="P18" s="61" t="str">
        <f>formulae!O41</f>
        <v>769 o 910</v>
      </c>
      <c r="Q18" s="61" t="str">
        <f>formulae!P41</f>
        <v>759 o 867</v>
      </c>
      <c r="R18" s="61" t="str">
        <f>formulae!Q41</f>
        <v>309 o 309</v>
      </c>
      <c r="S18" s="61" t="str">
        <f>formulae!R41</f>
        <v>977 o 1106</v>
      </c>
      <c r="T18" s="61" t="str">
        <f>formulae!S41</f>
        <v>746 o 772</v>
      </c>
      <c r="U18" s="61" t="str">
        <f>formulae!T41</f>
        <v>765 o 865</v>
      </c>
      <c r="V18" s="61" t="str">
        <f>formulae!U41</f>
        <v>746 o 817</v>
      </c>
      <c r="W18" s="61" t="str">
        <f>formulae!V41</f>
        <v>448 o 534</v>
      </c>
      <c r="X18" s="61" t="str">
        <f>formulae!W41</f>
        <v>1205 o 1367</v>
      </c>
      <c r="Y18" s="61" t="str">
        <f>formulae!X41</f>
        <v>1057 o 1164</v>
      </c>
      <c r="Z18" s="61" t="str">
        <f>formulae!Y41</f>
        <v>349 o 453</v>
      </c>
      <c r="AA18" s="61" t="str">
        <f>formulae!Z41</f>
        <v>1937 o 1969</v>
      </c>
      <c r="AB18" s="61" t="str">
        <f>formulae!AA41</f>
        <v>456 o 533</v>
      </c>
      <c r="AC18" s="61" t="str">
        <f>formulae!AB41</f>
        <v>1076 o 1188</v>
      </c>
      <c r="AD18" s="62" t="str">
        <f>formulae!AC41</f>
        <v>775 o 855</v>
      </c>
    </row>
    <row r="19" spans="1:31" s="63" customFormat="1" ht="47.25" x14ac:dyDescent="0.2">
      <c r="A19" s="162" t="s">
        <v>305</v>
      </c>
      <c r="B19" s="227" t="s">
        <v>566</v>
      </c>
      <c r="C19" s="174" t="s">
        <v>567</v>
      </c>
      <c r="D19" s="166" t="s">
        <v>568</v>
      </c>
      <c r="E19" s="176">
        <f>formulae!G133</f>
        <v>78.530775042543212</v>
      </c>
      <c r="F19" s="176">
        <f>formulae!E43</f>
        <v>69.75</v>
      </c>
      <c r="G19" s="177">
        <f>formulae!F43</f>
        <v>65.75</v>
      </c>
      <c r="H19" s="177">
        <f>formulae!G43</f>
        <v>75.5</v>
      </c>
      <c r="I19" s="177">
        <f>formulae!H43</f>
        <v>66.25</v>
      </c>
      <c r="J19" s="177">
        <f>formulae!I43</f>
        <v>66.5</v>
      </c>
      <c r="K19" s="177">
        <f>formulae!J43</f>
        <v>101.25</v>
      </c>
      <c r="L19" s="177">
        <f>formulae!K43</f>
        <v>96.25</v>
      </c>
      <c r="M19" s="177">
        <f>formulae!L43</f>
        <v>62.75</v>
      </c>
      <c r="N19" s="177">
        <f>formulae!M43</f>
        <v>68.5</v>
      </c>
      <c r="O19" s="177">
        <f>formulae!N43</f>
        <v>90.3277972027972</v>
      </c>
      <c r="P19" s="177">
        <f>formulae!O43</f>
        <v>66</v>
      </c>
      <c r="Q19" s="177">
        <f>formulae!P43</f>
        <v>98.25</v>
      </c>
      <c r="R19" s="177">
        <f>formulae!Q43</f>
        <v>50.25</v>
      </c>
      <c r="S19" s="177">
        <f>formulae!R43</f>
        <v>82.477064220183479</v>
      </c>
      <c r="T19" s="177">
        <f>formulae!S43</f>
        <v>79.5</v>
      </c>
      <c r="U19" s="177">
        <f>formulae!T43</f>
        <v>73.75</v>
      </c>
      <c r="V19" s="177">
        <f>formulae!U43</f>
        <v>54.75</v>
      </c>
      <c r="W19" s="177">
        <f>formulae!V43</f>
        <v>68.25</v>
      </c>
      <c r="X19" s="177">
        <f>formulae!W43</f>
        <v>183.25</v>
      </c>
      <c r="Y19" s="177">
        <f>formulae!X43</f>
        <v>71.666666666666671</v>
      </c>
      <c r="Z19" s="177">
        <f>formulae!Y43</f>
        <v>75.25</v>
      </c>
      <c r="AA19" s="177">
        <f>formulae!Z43</f>
        <v>60.757249615715857</v>
      </c>
      <c r="AB19" s="177">
        <f>formulae!AA43</f>
        <v>81.824571264247624</v>
      </c>
      <c r="AC19" s="177">
        <f>formulae!AB43</f>
        <v>67.5</v>
      </c>
      <c r="AD19" s="178">
        <f>formulae!AC43</f>
        <v>85.25</v>
      </c>
    </row>
    <row r="20" spans="1:31" ht="50.25" customHeight="1" x14ac:dyDescent="0.2">
      <c r="A20" s="278" t="s">
        <v>629</v>
      </c>
      <c r="B20" s="271" t="s">
        <v>572</v>
      </c>
      <c r="C20" s="273" t="s">
        <v>627</v>
      </c>
      <c r="D20" s="275" t="s">
        <v>628</v>
      </c>
      <c r="E20" s="179">
        <f>formulae!G135</f>
        <v>68.634259259259252</v>
      </c>
      <c r="F20" s="176">
        <f>formulae!E52</f>
        <v>100</v>
      </c>
      <c r="G20" s="177">
        <f>formulae!F52</f>
        <v>100</v>
      </c>
      <c r="H20" s="177">
        <f>formulae!G52</f>
        <v>72.727272727272734</v>
      </c>
      <c r="I20" s="177">
        <f>formulae!H52</f>
        <v>55.555555555555557</v>
      </c>
      <c r="J20" s="177">
        <f>formulae!I52</f>
        <v>85.91549295774648</v>
      </c>
      <c r="K20" s="177">
        <f>formulae!J52</f>
        <v>61.363636363636367</v>
      </c>
      <c r="L20" s="177">
        <f>formulae!K52</f>
        <v>45</v>
      </c>
      <c r="M20" s="177">
        <f>formulae!L52</f>
        <v>59.649122807017541</v>
      </c>
      <c r="N20" s="177">
        <f>formulae!M52</f>
        <v>29.032258064516132</v>
      </c>
      <c r="O20" s="177">
        <f>formulae!N52</f>
        <v>32.352941176470587</v>
      </c>
      <c r="P20" s="177">
        <f>formulae!O52</f>
        <v>53.623188405797109</v>
      </c>
      <c r="Q20" s="177">
        <f>formulae!P52</f>
        <v>78.94736842105263</v>
      </c>
      <c r="R20" s="177">
        <f>formulae!Q52</f>
        <v>100</v>
      </c>
      <c r="S20" s="177">
        <f>formulae!R52</f>
        <v>78.94736842105263</v>
      </c>
      <c r="T20" s="177">
        <f>formulae!S52</f>
        <v>75</v>
      </c>
      <c r="U20" s="177">
        <f>formulae!T52</f>
        <v>69.696969696969703</v>
      </c>
      <c r="V20" s="177">
        <f>formulae!U52</f>
        <v>29.166666666666668</v>
      </c>
      <c r="W20" s="177">
        <f>formulae!V52</f>
        <v>81.818181818181827</v>
      </c>
      <c r="X20" s="177">
        <f>formulae!W52</f>
        <v>85.18518518518519</v>
      </c>
      <c r="Y20" s="177">
        <f>formulae!X52</f>
        <v>66.666666666666657</v>
      </c>
      <c r="Z20" s="177">
        <f>formulae!Y52</f>
        <v>61.111111111111114</v>
      </c>
      <c r="AA20" s="177">
        <f>formulae!Z52</f>
        <v>81.818181818181827</v>
      </c>
      <c r="AB20" s="177">
        <f>formulae!AA52</f>
        <v>68.421052631578945</v>
      </c>
      <c r="AC20" s="177">
        <f>formulae!AB52</f>
        <v>71.875</v>
      </c>
      <c r="AD20" s="178">
        <f>formulae!AC52</f>
        <v>90.322580645161281</v>
      </c>
    </row>
    <row r="21" spans="1:31" ht="30.75" thickBot="1" x14ac:dyDescent="0.25">
      <c r="A21" s="279"/>
      <c r="B21" s="272"/>
      <c r="C21" s="274"/>
      <c r="D21" s="276"/>
      <c r="E21" s="159" t="str">
        <f>formulae!L135</f>
        <v>593 o 864</v>
      </c>
      <c r="F21" s="159" t="str">
        <f>formulae!E54</f>
        <v>2 o 2</v>
      </c>
      <c r="G21" s="160" t="str">
        <f>formulae!F54</f>
        <v>48 o 48</v>
      </c>
      <c r="H21" s="160" t="str">
        <f>formulae!G54</f>
        <v>16 o 22</v>
      </c>
      <c r="I21" s="160" t="str">
        <f>formulae!H54</f>
        <v>10 o 18</v>
      </c>
      <c r="J21" s="160" t="str">
        <f>formulae!I54</f>
        <v>61 o 71</v>
      </c>
      <c r="K21" s="160" t="str">
        <f>formulae!J54</f>
        <v>27 o 44</v>
      </c>
      <c r="L21" s="160" t="str">
        <f>formulae!K54</f>
        <v>18 o 40</v>
      </c>
      <c r="M21" s="160" t="str">
        <f>formulae!L54</f>
        <v>34 o 57</v>
      </c>
      <c r="N21" s="160" t="str">
        <f>formulae!M54</f>
        <v>9 o 31</v>
      </c>
      <c r="O21" s="160" t="str">
        <f>formulae!N54</f>
        <v>11 o 34</v>
      </c>
      <c r="P21" s="160" t="str">
        <f>formulae!O54</f>
        <v>37 o 69</v>
      </c>
      <c r="Q21" s="160" t="str">
        <f>formulae!P54</f>
        <v>30 o 38</v>
      </c>
      <c r="R21" s="160" t="str">
        <f>formulae!Q54</f>
        <v>5 o 5</v>
      </c>
      <c r="S21" s="160" t="str">
        <f>formulae!R54</f>
        <v>75 o 95</v>
      </c>
      <c r="T21" s="160" t="str">
        <f>formulae!S54</f>
        <v>6 o 8</v>
      </c>
      <c r="U21" s="160" t="str">
        <f>formulae!T54</f>
        <v>23 o 33</v>
      </c>
      <c r="V21" s="160" t="str">
        <f>formulae!U54</f>
        <v>7 o 24</v>
      </c>
      <c r="W21" s="160" t="str">
        <f>formulae!V54</f>
        <v>18 o 22</v>
      </c>
      <c r="X21" s="160" t="str">
        <f>formulae!W54</f>
        <v>46 o 54</v>
      </c>
      <c r="Y21" s="160" t="str">
        <f>formulae!X54</f>
        <v>6 o 9</v>
      </c>
      <c r="Z21" s="160" t="str">
        <f>formulae!Y54</f>
        <v>22 o 36</v>
      </c>
      <c r="AA21" s="160" t="str">
        <f>formulae!Z54</f>
        <v>18 o 22</v>
      </c>
      <c r="AB21" s="160" t="str">
        <f>formulae!AA54</f>
        <v>13 o 19</v>
      </c>
      <c r="AC21" s="160" t="str">
        <f>formulae!AB54</f>
        <v>23 o 32</v>
      </c>
      <c r="AD21" s="161" t="str">
        <f>formulae!AC54</f>
        <v>28 o 31</v>
      </c>
    </row>
    <row r="22" spans="1:31" ht="15.75" thickBot="1" x14ac:dyDescent="0.25">
      <c r="A22" s="249"/>
      <c r="B22" s="250"/>
      <c r="C22" s="251"/>
      <c r="D22" s="251"/>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row>
    <row r="23" spans="1:31" s="3" customFormat="1" ht="15.75" x14ac:dyDescent="0.25">
      <c r="A23" s="93" t="s">
        <v>306</v>
      </c>
      <c r="B23" s="231"/>
      <c r="C23" s="94"/>
      <c r="D23" s="94"/>
      <c r="E23" s="95"/>
      <c r="F23" s="95"/>
      <c r="G23" s="96"/>
      <c r="H23" s="96"/>
      <c r="I23" s="96"/>
      <c r="J23" s="96"/>
      <c r="K23" s="96"/>
      <c r="L23" s="96"/>
      <c r="M23" s="96"/>
      <c r="N23" s="96"/>
      <c r="O23" s="96"/>
      <c r="P23" s="96"/>
      <c r="Q23" s="96"/>
      <c r="R23" s="96"/>
      <c r="S23" s="96"/>
      <c r="T23" s="96"/>
      <c r="U23" s="96"/>
      <c r="V23" s="96"/>
      <c r="W23" s="96"/>
      <c r="X23" s="96"/>
      <c r="Y23" s="96"/>
      <c r="Z23" s="96"/>
      <c r="AA23" s="96"/>
      <c r="AB23" s="96"/>
      <c r="AC23" s="96"/>
      <c r="AD23" s="97"/>
    </row>
    <row r="24" spans="1:31" ht="38.25" customHeight="1" x14ac:dyDescent="0.2">
      <c r="A24" s="280" t="s">
        <v>315</v>
      </c>
      <c r="B24" s="266" t="s">
        <v>564</v>
      </c>
      <c r="C24" s="268" t="s">
        <v>565</v>
      </c>
      <c r="D24" s="270" t="s">
        <v>569</v>
      </c>
      <c r="E24" s="176">
        <f>formulae!G142</f>
        <v>7.2289156626506017</v>
      </c>
      <c r="F24" s="176">
        <f>formulae!E66</f>
        <v>16</v>
      </c>
      <c r="G24" s="177">
        <f>formulae!F66</f>
        <v>0</v>
      </c>
      <c r="H24" s="177">
        <f>formulae!G66</f>
        <v>0</v>
      </c>
      <c r="I24" s="177">
        <f>formulae!H66</f>
        <v>1.3513513513513513</v>
      </c>
      <c r="J24" s="177">
        <f>formulae!I66</f>
        <v>5.6818181818181817</v>
      </c>
      <c r="K24" s="177">
        <f>formulae!J66</f>
        <v>3.8888888888888888</v>
      </c>
      <c r="L24" s="177">
        <f>formulae!K66</f>
        <v>52.238805970149251</v>
      </c>
      <c r="M24" s="177">
        <f>formulae!L66</f>
        <v>6.4516129032258061</v>
      </c>
      <c r="N24" s="177">
        <f>formulae!M66</f>
        <v>9.8591549295774641</v>
      </c>
      <c r="O24" s="177">
        <f>formulae!N66</f>
        <v>7.8431372549019605</v>
      </c>
      <c r="P24" s="177">
        <f>formulae!O66</f>
        <v>7.5268817204301079</v>
      </c>
      <c r="Q24" s="177">
        <f>formulae!P66</f>
        <v>4.1237113402061851</v>
      </c>
      <c r="R24" s="177">
        <f>formulae!Q66</f>
        <v>0</v>
      </c>
      <c r="S24" s="177">
        <f>formulae!R66</f>
        <v>6.3829787234042552</v>
      </c>
      <c r="T24" s="177">
        <f>formulae!S66</f>
        <v>0</v>
      </c>
      <c r="U24" s="177">
        <f>formulae!T66</f>
        <v>5.1724137931034484</v>
      </c>
      <c r="V24" s="177">
        <f>formulae!U66</f>
        <v>5.4054054054054053</v>
      </c>
      <c r="W24" s="177">
        <f>formulae!V66</f>
        <v>2.5641025641025639</v>
      </c>
      <c r="X24" s="177">
        <f>formulae!W66</f>
        <v>9.3406593406593412</v>
      </c>
      <c r="Y24" s="177">
        <f>formulae!X66</f>
        <v>9.8360655737704921</v>
      </c>
      <c r="Z24" s="177">
        <f>formulae!Y66</f>
        <v>10.526315789473683</v>
      </c>
      <c r="AA24" s="177">
        <f>formulae!Z66</f>
        <v>6.25</v>
      </c>
      <c r="AB24" s="177">
        <f>formulae!AA66</f>
        <v>6.25</v>
      </c>
      <c r="AC24" s="177">
        <f>formulae!AB66</f>
        <v>0</v>
      </c>
      <c r="AD24" s="178">
        <f>formulae!AC66</f>
        <v>11.111111111111111</v>
      </c>
      <c r="AE24" s="6"/>
    </row>
    <row r="25" spans="1:31" ht="30" x14ac:dyDescent="0.2">
      <c r="A25" s="281"/>
      <c r="B25" s="266"/>
      <c r="C25" s="268"/>
      <c r="D25" s="270"/>
      <c r="E25" s="119" t="str">
        <f>formulae!L142</f>
        <v>144 o 1992</v>
      </c>
      <c r="F25" s="48" t="str">
        <f>formulae!E70</f>
        <v>4 o 25</v>
      </c>
      <c r="G25" s="49" t="str">
        <f>formulae!F70</f>
        <v>0 o 11</v>
      </c>
      <c r="H25" s="49" t="str">
        <f>formulae!G70</f>
        <v>0 o 26</v>
      </c>
      <c r="I25" s="49" t="str">
        <f>formulae!H70</f>
        <v>1 o 74</v>
      </c>
      <c r="J25" s="49" t="str">
        <f>formulae!I70</f>
        <v>5 o 88</v>
      </c>
      <c r="K25" s="49" t="str">
        <f>formulae!J70</f>
        <v>14 o 360</v>
      </c>
      <c r="L25" s="49" t="str">
        <f>formulae!K70</f>
        <v>35 o 67</v>
      </c>
      <c r="M25" s="49" t="str">
        <f>formulae!L70</f>
        <v>2 o 31</v>
      </c>
      <c r="N25" s="49" t="str">
        <f>formulae!M70</f>
        <v>7 o 71</v>
      </c>
      <c r="O25" s="49" t="str">
        <f>formulae!N70</f>
        <v>4 o 51</v>
      </c>
      <c r="P25" s="49" t="str">
        <f>formulae!O70</f>
        <v>7 o 93</v>
      </c>
      <c r="Q25" s="49" t="str">
        <f>formulae!P70</f>
        <v>4 o 97</v>
      </c>
      <c r="R25" s="49" t="str">
        <f>formulae!Q70</f>
        <v>0 o 15</v>
      </c>
      <c r="S25" s="49" t="str">
        <f>formulae!R70</f>
        <v>3 o 47</v>
      </c>
      <c r="T25" s="49" t="str">
        <f>formulae!S70</f>
        <v>0 o 209</v>
      </c>
      <c r="U25" s="49" t="str">
        <f>formulae!T70</f>
        <v>3 o 58</v>
      </c>
      <c r="V25" s="49" t="str">
        <f>formulae!U70</f>
        <v>2 o 37</v>
      </c>
      <c r="W25" s="49" t="str">
        <f>formulae!V70</f>
        <v>1 o 39</v>
      </c>
      <c r="X25" s="49" t="str">
        <f>formulae!W70</f>
        <v>17 o 182</v>
      </c>
      <c r="Y25" s="49" t="str">
        <f>formulae!X70</f>
        <v>12 o 122</v>
      </c>
      <c r="Z25" s="49" t="str">
        <f>formulae!Y70</f>
        <v>2 o 19</v>
      </c>
      <c r="AA25" s="49" t="str">
        <f>formulae!Z70</f>
        <v>4 o 64</v>
      </c>
      <c r="AB25" s="49" t="str">
        <f>formulae!AA70</f>
        <v>2 o 32</v>
      </c>
      <c r="AC25" s="49" t="str">
        <f>formulae!AB70</f>
        <v>0 o 39</v>
      </c>
      <c r="AD25" s="50" t="str">
        <f>formulae!AC70</f>
        <v>15 o 135</v>
      </c>
      <c r="AE25" s="6"/>
    </row>
    <row r="26" spans="1:31" ht="33.75" customHeight="1" x14ac:dyDescent="0.2">
      <c r="A26" s="262" t="s">
        <v>307</v>
      </c>
      <c r="B26" s="266" t="s">
        <v>573</v>
      </c>
      <c r="C26" s="268" t="s">
        <v>277</v>
      </c>
      <c r="D26" s="270" t="s">
        <v>439</v>
      </c>
      <c r="E26" s="176">
        <f>formulae!G144</f>
        <v>63.69047619047619</v>
      </c>
      <c r="F26" s="176">
        <f>formulae!E101</f>
        <v>66.666666666666657</v>
      </c>
      <c r="G26" s="177">
        <f>formulae!F101</f>
        <v>83.333333333333343</v>
      </c>
      <c r="H26" s="177">
        <f>formulae!G101</f>
        <v>57.894736842105267</v>
      </c>
      <c r="I26" s="177">
        <f>formulae!H101</f>
        <v>75</v>
      </c>
      <c r="J26" s="177">
        <f>formulae!I101</f>
        <v>73.972602739726028</v>
      </c>
      <c r="K26" s="177">
        <f>formulae!J101</f>
        <v>71.428571428571431</v>
      </c>
      <c r="L26" s="177">
        <f>formulae!K101</f>
        <v>57.142857142857139</v>
      </c>
      <c r="M26" s="177">
        <f>formulae!L101</f>
        <v>45</v>
      </c>
      <c r="N26" s="177">
        <f>formulae!M101</f>
        <v>66.666666666666657</v>
      </c>
      <c r="O26" s="177">
        <f>formulae!N101</f>
        <v>53.846153846153847</v>
      </c>
      <c r="P26" s="177">
        <f>formulae!O101</f>
        <v>53.846153846153847</v>
      </c>
      <c r="Q26" s="177">
        <f>formulae!P101</f>
        <v>68.75</v>
      </c>
      <c r="R26" s="177">
        <f>formulae!Q101</f>
        <v>88.888888888888886</v>
      </c>
      <c r="S26" s="177">
        <f>formulae!R101</f>
        <v>53.846153846153847</v>
      </c>
      <c r="T26" s="177">
        <f>formulae!S101</f>
        <v>50</v>
      </c>
      <c r="U26" s="177">
        <f>formulae!T101</f>
        <v>65.217391304347828</v>
      </c>
      <c r="V26" s="177">
        <f>formulae!U101</f>
        <v>44.444444444444443</v>
      </c>
      <c r="W26" s="177">
        <f>formulae!V101</f>
        <v>57.142857142857139</v>
      </c>
      <c r="X26" s="177">
        <f>formulae!W101</f>
        <v>88.888888888888886</v>
      </c>
      <c r="Y26" s="177">
        <f>formulae!X101</f>
        <v>50</v>
      </c>
      <c r="Z26" s="177">
        <f>formulae!Y101</f>
        <v>50</v>
      </c>
      <c r="AA26" s="177">
        <f>formulae!Z101</f>
        <v>69.444444444444443</v>
      </c>
      <c r="AB26" s="177">
        <f>formulae!AA101</f>
        <v>57.894736842105267</v>
      </c>
      <c r="AC26" s="177">
        <f>formulae!AB101</f>
        <v>70.588235294117652</v>
      </c>
      <c r="AD26" s="178">
        <f>formulae!AC101</f>
        <v>54.838709677419352</v>
      </c>
    </row>
    <row r="27" spans="1:31" ht="18" customHeight="1" x14ac:dyDescent="0.2">
      <c r="A27" s="263"/>
      <c r="B27" s="266"/>
      <c r="C27" s="268"/>
      <c r="D27" s="270"/>
      <c r="E27" s="136" t="str">
        <f>formulae!L144</f>
        <v>321 o 504</v>
      </c>
      <c r="F27" s="137" t="str">
        <f>formulae!E103</f>
        <v>4 o 6</v>
      </c>
      <c r="G27" s="138" t="str">
        <f>formulae!F103</f>
        <v>5 o 6</v>
      </c>
      <c r="H27" s="138" t="str">
        <f>formulae!G103</f>
        <v>11 o 19</v>
      </c>
      <c r="I27" s="138" t="str">
        <f>formulae!H103</f>
        <v>6 o 8</v>
      </c>
      <c r="J27" s="138" t="str">
        <f>formulae!I103</f>
        <v>54 o 73</v>
      </c>
      <c r="K27" s="138" t="str">
        <f>formulae!J103</f>
        <v>10 o 14</v>
      </c>
      <c r="L27" s="138" t="str">
        <f>formulae!K103</f>
        <v>4 o 7</v>
      </c>
      <c r="M27" s="138" t="str">
        <f>formulae!L103</f>
        <v>9 o 20</v>
      </c>
      <c r="N27" s="138" t="str">
        <f>formulae!M103</f>
        <v>12 o 18</v>
      </c>
      <c r="O27" s="138" t="str">
        <f>formulae!N103</f>
        <v>14 o 26</v>
      </c>
      <c r="P27" s="138" t="str">
        <f>formulae!O103</f>
        <v>7 o 13</v>
      </c>
      <c r="Q27" s="138" t="str">
        <f>formulae!P103</f>
        <v>11 o 16</v>
      </c>
      <c r="R27" s="138" t="str">
        <f>formulae!Q103</f>
        <v>8 o 9</v>
      </c>
      <c r="S27" s="138" t="str">
        <f>formulae!R103</f>
        <v>7 o 13</v>
      </c>
      <c r="T27" s="138" t="str">
        <f>formulae!S103</f>
        <v>7 o 14</v>
      </c>
      <c r="U27" s="138" t="str">
        <f>formulae!T103</f>
        <v>15 o 23</v>
      </c>
      <c r="V27" s="138" t="str">
        <f>formulae!U103</f>
        <v>4 o 9</v>
      </c>
      <c r="W27" s="138" t="str">
        <f>formulae!V103</f>
        <v>4 o 7</v>
      </c>
      <c r="X27" s="138" t="str">
        <f>formulae!W103</f>
        <v>16 o 18</v>
      </c>
      <c r="Y27" s="138" t="str">
        <f>formulae!X103</f>
        <v>19 o 38</v>
      </c>
      <c r="Z27" s="138" t="str">
        <f>formulae!Y103</f>
        <v>4 o 8</v>
      </c>
      <c r="AA27" s="138" t="str">
        <f>formulae!Z103</f>
        <v>50 o 72</v>
      </c>
      <c r="AB27" s="138" t="str">
        <f>formulae!AA103</f>
        <v>11 o 19</v>
      </c>
      <c r="AC27" s="138" t="str">
        <f>formulae!AB103</f>
        <v>12 o 17</v>
      </c>
      <c r="AD27" s="139" t="str">
        <f>formulae!AC103</f>
        <v>17 o 31</v>
      </c>
    </row>
    <row r="28" spans="1:31" ht="46.5" customHeight="1" thickBot="1" x14ac:dyDescent="0.25">
      <c r="A28" s="82" t="s">
        <v>308</v>
      </c>
      <c r="B28" s="232">
        <v>0</v>
      </c>
      <c r="C28" s="175">
        <v>1</v>
      </c>
      <c r="D28" s="164" t="s">
        <v>570</v>
      </c>
      <c r="E28" s="180">
        <f>formulae!G146</f>
        <v>0</v>
      </c>
      <c r="F28" s="180">
        <f>formulae!E106</f>
        <v>1</v>
      </c>
      <c r="G28" s="181">
        <f>formulae!F106</f>
        <v>0</v>
      </c>
      <c r="H28" s="182">
        <f>formulae!G106</f>
        <v>0</v>
      </c>
      <c r="I28" s="182">
        <f>formulae!H106</f>
        <v>2</v>
      </c>
      <c r="J28" s="182">
        <f>formulae!I106</f>
        <v>0</v>
      </c>
      <c r="K28" s="182">
        <f>formulae!J106</f>
        <v>1</v>
      </c>
      <c r="L28" s="182">
        <f>formulae!K106</f>
        <v>0</v>
      </c>
      <c r="M28" s="182">
        <f>formulae!L106</f>
        <v>1</v>
      </c>
      <c r="N28" s="182">
        <f>formulae!M106</f>
        <v>2</v>
      </c>
      <c r="O28" s="182">
        <f>formulae!N106</f>
        <v>1</v>
      </c>
      <c r="P28" s="182">
        <f>formulae!O106</f>
        <v>0</v>
      </c>
      <c r="Q28" s="182">
        <f>formulae!P106</f>
        <v>1</v>
      </c>
      <c r="R28" s="182">
        <f>formulae!Q106</f>
        <v>0</v>
      </c>
      <c r="S28" s="182">
        <f>formulae!R106</f>
        <v>1</v>
      </c>
      <c r="T28" s="182">
        <f>formulae!S106</f>
        <v>0</v>
      </c>
      <c r="U28" s="182">
        <f>formulae!T106</f>
        <v>0</v>
      </c>
      <c r="V28" s="182">
        <f>formulae!U106</f>
        <v>1</v>
      </c>
      <c r="W28" s="182">
        <f>formulae!V106</f>
        <v>1</v>
      </c>
      <c r="X28" s="182">
        <f>formulae!W106</f>
        <v>0</v>
      </c>
      <c r="Y28" s="182">
        <f>formulae!X106</f>
        <v>2</v>
      </c>
      <c r="Z28" s="182">
        <f>formulae!Y106</f>
        <v>0</v>
      </c>
      <c r="AA28" s="182">
        <f>formulae!Z106</f>
        <v>0</v>
      </c>
      <c r="AB28" s="182">
        <f>formulae!AA106</f>
        <v>0</v>
      </c>
      <c r="AC28" s="182">
        <f>formulae!AB106</f>
        <v>0</v>
      </c>
      <c r="AD28" s="183">
        <f>formulae!AC106</f>
        <v>1</v>
      </c>
    </row>
    <row r="29" spans="1:31" ht="15.75" thickBot="1" x14ac:dyDescent="0.25">
      <c r="A29" s="249"/>
      <c r="B29" s="250"/>
      <c r="C29" s="251"/>
      <c r="D29" s="251"/>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row>
    <row r="30" spans="1:31" ht="15.75" x14ac:dyDescent="0.25">
      <c r="A30" s="93" t="s">
        <v>309</v>
      </c>
      <c r="B30" s="171"/>
      <c r="C30" s="89"/>
      <c r="D30" s="89"/>
      <c r="E30" s="95"/>
      <c r="F30" s="95"/>
      <c r="G30" s="96"/>
      <c r="H30" s="96"/>
      <c r="I30" s="96"/>
      <c r="J30" s="96"/>
      <c r="K30" s="96"/>
      <c r="L30" s="96"/>
      <c r="M30" s="96"/>
      <c r="N30" s="96"/>
      <c r="O30" s="96"/>
      <c r="P30" s="96"/>
      <c r="Q30" s="96"/>
      <c r="R30" s="96"/>
      <c r="S30" s="96"/>
      <c r="T30" s="96"/>
      <c r="U30" s="96"/>
      <c r="V30" s="96"/>
      <c r="W30" s="96"/>
      <c r="X30" s="96"/>
      <c r="Y30" s="96"/>
      <c r="Z30" s="96"/>
      <c r="AA30" s="96"/>
      <c r="AB30" s="96"/>
      <c r="AC30" s="96"/>
      <c r="AD30" s="97"/>
    </row>
    <row r="31" spans="1:31" ht="47.25" x14ac:dyDescent="0.25">
      <c r="A31" s="7" t="s">
        <v>310</v>
      </c>
      <c r="B31" s="228" t="s">
        <v>574</v>
      </c>
      <c r="C31" s="29"/>
      <c r="D31" s="185" t="s">
        <v>575</v>
      </c>
      <c r="E31" s="152" t="s">
        <v>574</v>
      </c>
      <c r="F31" s="32" t="s">
        <v>574</v>
      </c>
      <c r="G31" s="33" t="s">
        <v>574</v>
      </c>
      <c r="H31" s="33" t="s">
        <v>574</v>
      </c>
      <c r="I31" s="33" t="s">
        <v>574</v>
      </c>
      <c r="J31" s="33" t="s">
        <v>574</v>
      </c>
      <c r="K31" s="33" t="s">
        <v>574</v>
      </c>
      <c r="L31" s="33" t="s">
        <v>574</v>
      </c>
      <c r="M31" s="34" t="s">
        <v>574</v>
      </c>
      <c r="N31" s="34" t="s">
        <v>574</v>
      </c>
      <c r="O31" s="33" t="s">
        <v>574</v>
      </c>
      <c r="P31" s="33" t="s">
        <v>574</v>
      </c>
      <c r="Q31" s="33" t="s">
        <v>574</v>
      </c>
      <c r="R31" s="35" t="s">
        <v>575</v>
      </c>
      <c r="S31" s="33" t="s">
        <v>574</v>
      </c>
      <c r="T31" s="33" t="s">
        <v>574</v>
      </c>
      <c r="U31" s="33" t="s">
        <v>574</v>
      </c>
      <c r="V31" s="33" t="s">
        <v>574</v>
      </c>
      <c r="W31" s="33" t="s">
        <v>574</v>
      </c>
      <c r="X31" s="33" t="s">
        <v>574</v>
      </c>
      <c r="Y31" s="33" t="s">
        <v>574</v>
      </c>
      <c r="Z31" s="33" t="s">
        <v>574</v>
      </c>
      <c r="AA31" s="34" t="s">
        <v>574</v>
      </c>
      <c r="AB31" s="34" t="s">
        <v>574</v>
      </c>
      <c r="AC31" s="34" t="s">
        <v>574</v>
      </c>
      <c r="AD31" s="36" t="s">
        <v>574</v>
      </c>
    </row>
    <row r="32" spans="1:31" ht="47.25" x14ac:dyDescent="0.25">
      <c r="A32" s="7" t="s">
        <v>311</v>
      </c>
      <c r="B32" s="228" t="s">
        <v>574</v>
      </c>
      <c r="C32" s="29"/>
      <c r="D32" s="185" t="s">
        <v>575</v>
      </c>
      <c r="E32" s="152" t="s">
        <v>574</v>
      </c>
      <c r="F32" s="32" t="s">
        <v>574</v>
      </c>
      <c r="G32" s="33" t="s">
        <v>574</v>
      </c>
      <c r="H32" s="35" t="s">
        <v>575</v>
      </c>
      <c r="I32" s="33" t="s">
        <v>574</v>
      </c>
      <c r="J32" s="33" t="s">
        <v>574</v>
      </c>
      <c r="K32" s="33" t="s">
        <v>574</v>
      </c>
      <c r="L32" s="35" t="s">
        <v>575</v>
      </c>
      <c r="M32" s="34" t="s">
        <v>574</v>
      </c>
      <c r="N32" s="34" t="s">
        <v>574</v>
      </c>
      <c r="O32" s="33" t="s">
        <v>574</v>
      </c>
      <c r="P32" s="35" t="s">
        <v>575</v>
      </c>
      <c r="Q32" s="33" t="s">
        <v>574</v>
      </c>
      <c r="R32" s="33" t="s">
        <v>574</v>
      </c>
      <c r="S32" s="33" t="s">
        <v>574</v>
      </c>
      <c r="T32" s="33" t="s">
        <v>574</v>
      </c>
      <c r="U32" s="33" t="s">
        <v>574</v>
      </c>
      <c r="V32" s="33" t="s">
        <v>574</v>
      </c>
      <c r="W32" s="33" t="s">
        <v>574</v>
      </c>
      <c r="X32" s="33" t="s">
        <v>574</v>
      </c>
      <c r="Y32" s="33" t="s">
        <v>574</v>
      </c>
      <c r="Z32" s="33" t="s">
        <v>574</v>
      </c>
      <c r="AA32" s="33" t="s">
        <v>574</v>
      </c>
      <c r="AB32" s="33" t="s">
        <v>574</v>
      </c>
      <c r="AC32" s="33" t="s">
        <v>574</v>
      </c>
      <c r="AD32" s="36" t="s">
        <v>574</v>
      </c>
    </row>
    <row r="33" spans="1:30" ht="80.25" customHeight="1" thickBot="1" x14ac:dyDescent="0.3">
      <c r="A33" s="98" t="s">
        <v>316</v>
      </c>
      <c r="B33" s="232" t="s">
        <v>574</v>
      </c>
      <c r="C33" s="175" t="s">
        <v>293</v>
      </c>
      <c r="D33" s="164" t="s">
        <v>575</v>
      </c>
      <c r="E33" s="152" t="s">
        <v>574</v>
      </c>
      <c r="F33" s="99" t="s">
        <v>575</v>
      </c>
      <c r="G33" s="100" t="s">
        <v>574</v>
      </c>
      <c r="H33" s="100" t="s">
        <v>574</v>
      </c>
      <c r="I33" s="101" t="s">
        <v>574</v>
      </c>
      <c r="J33" s="101" t="s">
        <v>574</v>
      </c>
      <c r="K33" s="101" t="s">
        <v>574</v>
      </c>
      <c r="L33" s="101" t="s">
        <v>292</v>
      </c>
      <c r="M33" s="102" t="s">
        <v>574</v>
      </c>
      <c r="N33" s="102" t="s">
        <v>574</v>
      </c>
      <c r="O33" s="100" t="s">
        <v>574</v>
      </c>
      <c r="P33" s="100" t="s">
        <v>574</v>
      </c>
      <c r="Q33" s="100" t="s">
        <v>575</v>
      </c>
      <c r="R33" s="100" t="s">
        <v>574</v>
      </c>
      <c r="S33" s="100" t="s">
        <v>574</v>
      </c>
      <c r="T33" s="100" t="s">
        <v>574</v>
      </c>
      <c r="U33" s="100" t="s">
        <v>574</v>
      </c>
      <c r="V33" s="100" t="s">
        <v>574</v>
      </c>
      <c r="W33" s="101" t="s">
        <v>292</v>
      </c>
      <c r="X33" s="100" t="s">
        <v>574</v>
      </c>
      <c r="Y33" s="101" t="s">
        <v>574</v>
      </c>
      <c r="Z33" s="101" t="s">
        <v>574</v>
      </c>
      <c r="AA33" s="102" t="s">
        <v>574</v>
      </c>
      <c r="AB33" s="102" t="s">
        <v>574</v>
      </c>
      <c r="AC33" s="102" t="s">
        <v>574</v>
      </c>
      <c r="AD33" s="103" t="s">
        <v>574</v>
      </c>
    </row>
    <row r="34" spans="1:30" s="5" customFormat="1" ht="15" customHeight="1" thickBot="1" x14ac:dyDescent="0.25">
      <c r="A34" s="249"/>
      <c r="B34" s="250"/>
      <c r="C34" s="251"/>
      <c r="D34" s="251"/>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row>
    <row r="35" spans="1:30" ht="16.5" thickBot="1" x14ac:dyDescent="0.3">
      <c r="A35" s="93" t="s">
        <v>312</v>
      </c>
      <c r="B35" s="233"/>
      <c r="C35" s="163"/>
      <c r="D35" s="163"/>
      <c r="E35" s="90"/>
      <c r="F35" s="95"/>
      <c r="G35" s="96"/>
      <c r="H35" s="96"/>
      <c r="I35" s="96"/>
      <c r="J35" s="96"/>
      <c r="K35" s="96"/>
      <c r="L35" s="96"/>
      <c r="M35" s="96"/>
      <c r="N35" s="96"/>
      <c r="O35" s="96"/>
      <c r="P35" s="96"/>
      <c r="Q35" s="96"/>
      <c r="R35" s="96"/>
      <c r="S35" s="96"/>
      <c r="T35" s="96"/>
      <c r="U35" s="96"/>
      <c r="V35" s="96"/>
      <c r="W35" s="96"/>
      <c r="X35" s="96"/>
      <c r="Y35" s="96"/>
      <c r="Z35" s="96"/>
      <c r="AA35" s="96"/>
      <c r="AB35" s="96"/>
      <c r="AC35" s="96"/>
      <c r="AD35" s="97"/>
    </row>
    <row r="36" spans="1:30" ht="78.75" x14ac:dyDescent="0.25">
      <c r="A36" s="41" t="s">
        <v>313</v>
      </c>
      <c r="B36" s="246" t="s">
        <v>572</v>
      </c>
      <c r="C36" s="247" t="s">
        <v>627</v>
      </c>
      <c r="D36" s="248" t="s">
        <v>628</v>
      </c>
      <c r="E36" s="191">
        <f>formulae!G158</f>
        <v>79.273008507347257</v>
      </c>
      <c r="F36" s="176">
        <f>formulae!E80</f>
        <v>96.296296296296291</v>
      </c>
      <c r="G36" s="177">
        <f>formulae!F80</f>
        <v>80.891719745222929</v>
      </c>
      <c r="H36" s="177">
        <f>formulae!G80</f>
        <v>81.395348837209298</v>
      </c>
      <c r="I36" s="177">
        <f>formulae!H80</f>
        <v>68.023255813953483</v>
      </c>
      <c r="J36" s="177">
        <f>formulae!I80</f>
        <v>96.28378378378379</v>
      </c>
      <c r="K36" s="177">
        <f>formulae!J80</f>
        <v>54.864864864864856</v>
      </c>
      <c r="L36" s="177">
        <f>formulae!K80</f>
        <v>97.368421052631575</v>
      </c>
      <c r="M36" s="177">
        <f>formulae!L80</f>
        <v>96.551724137931032</v>
      </c>
      <c r="N36" s="177">
        <f>formulae!M80</f>
        <v>78.030303030303031</v>
      </c>
      <c r="O36" s="177">
        <f>formulae!N80</f>
        <v>83.082077051926291</v>
      </c>
      <c r="P36" s="177">
        <f>formulae!O80</f>
        <v>74.853801169590639</v>
      </c>
      <c r="Q36" s="177">
        <f>formulae!P80</f>
        <v>49.350649350649348</v>
      </c>
      <c r="R36" s="177">
        <f>formulae!Q80</f>
        <v>83.211678832116789</v>
      </c>
      <c r="S36" s="177">
        <f>formulae!R80</f>
        <v>85.40145985401459</v>
      </c>
      <c r="T36" s="177">
        <f>formulae!S80</f>
        <v>95.833333333333343</v>
      </c>
      <c r="U36" s="177">
        <f>formulae!T80</f>
        <v>92.362768496420045</v>
      </c>
      <c r="V36" s="177">
        <f>formulae!U80</f>
        <v>58.604651162790702</v>
      </c>
      <c r="W36" s="177">
        <f>formulae!V80</f>
        <v>74</v>
      </c>
      <c r="X36" s="177">
        <f>formulae!W80</f>
        <v>82.783882783882774</v>
      </c>
      <c r="Y36" s="177">
        <f>formulae!X80</f>
        <v>85.964912280701753</v>
      </c>
      <c r="Z36" s="177">
        <f>formulae!Y80</f>
        <v>91.379310344827587</v>
      </c>
      <c r="AA36" s="177">
        <f>formulae!Z80</f>
        <v>48.177083333333329</v>
      </c>
      <c r="AB36" s="177">
        <f>formulae!AA80</f>
        <v>92.276422764227632</v>
      </c>
      <c r="AC36" s="177">
        <f>formulae!AB80</f>
        <v>81.366459627329192</v>
      </c>
      <c r="AD36" s="178">
        <f>formulae!AC80</f>
        <v>69.807692307692307</v>
      </c>
    </row>
    <row r="37" spans="1:30" s="63" customFormat="1" ht="35.25" customHeight="1" thickBot="1" x14ac:dyDescent="0.3">
      <c r="A37" s="131" t="s">
        <v>622</v>
      </c>
      <c r="B37" s="227" t="s">
        <v>702</v>
      </c>
      <c r="C37" s="222" t="s">
        <v>703</v>
      </c>
      <c r="D37" s="223" t="s">
        <v>704</v>
      </c>
      <c r="E37" s="209">
        <f>formulae!L164</f>
        <v>177.87736574560378</v>
      </c>
      <c r="F37" s="209">
        <f>formulae!E95</f>
        <v>216</v>
      </c>
      <c r="G37" s="210">
        <f>formulae!F95</f>
        <v>377.33333333333331</v>
      </c>
      <c r="H37" s="210">
        <f>formulae!G95</f>
        <v>29.5</v>
      </c>
      <c r="I37" s="210">
        <f>formulae!H95</f>
        <v>207.75</v>
      </c>
      <c r="J37" s="210">
        <f>formulae!I95</f>
        <v>48</v>
      </c>
      <c r="K37" s="210" t="str">
        <f>formulae!J95</f>
        <v>Dim Data</v>
      </c>
      <c r="L37" s="210">
        <f>formulae!K95</f>
        <v>344.25</v>
      </c>
      <c r="M37" s="210">
        <f>formulae!L95</f>
        <v>130</v>
      </c>
      <c r="N37" s="210">
        <f>formulae!M95</f>
        <v>140</v>
      </c>
      <c r="O37" s="210">
        <f>formulae!N95</f>
        <v>300.5</v>
      </c>
      <c r="P37" s="210">
        <f>formulae!O95</f>
        <v>144.66666666666666</v>
      </c>
      <c r="Q37" s="210">
        <f>formulae!P95</f>
        <v>231.75</v>
      </c>
      <c r="R37" s="210">
        <f>formulae!Q95</f>
        <v>39.5</v>
      </c>
      <c r="S37" s="210">
        <f>formulae!R95</f>
        <v>136.60390054806643</v>
      </c>
      <c r="T37" s="210">
        <f>formulae!S95</f>
        <v>174.66666666666666</v>
      </c>
      <c r="U37" s="210">
        <f>formulae!T95</f>
        <v>120.5</v>
      </c>
      <c r="V37" s="210">
        <f>formulae!U95</f>
        <v>221</v>
      </c>
      <c r="W37" s="210">
        <f>formulae!V95</f>
        <v>573</v>
      </c>
      <c r="X37" s="210">
        <f>formulae!W95</f>
        <v>345.25</v>
      </c>
      <c r="Y37" s="210">
        <f>formulae!X95</f>
        <v>89</v>
      </c>
      <c r="Z37" s="210" t="str">
        <f>formulae!Y95</f>
        <v>Dim Data</v>
      </c>
      <c r="AA37" s="210">
        <f>formulae!Z95</f>
        <v>22.75</v>
      </c>
      <c r="AB37" s="210">
        <f>formulae!AA95</f>
        <v>54</v>
      </c>
      <c r="AC37" s="210">
        <f>formulae!AB95</f>
        <v>83</v>
      </c>
      <c r="AD37" s="211">
        <f>formulae!AC95</f>
        <v>47.5</v>
      </c>
    </row>
    <row r="40" spans="1:30" x14ac:dyDescent="0.2">
      <c r="F40" s="21"/>
    </row>
    <row r="43" spans="1:30" x14ac:dyDescent="0.2">
      <c r="F43" s="21"/>
    </row>
    <row r="46" spans="1:30" x14ac:dyDescent="0.2">
      <c r="F46" s="21"/>
    </row>
    <row r="49" spans="6:6" x14ac:dyDescent="0.2">
      <c r="F49" s="21"/>
    </row>
  </sheetData>
  <mergeCells count="25">
    <mergeCell ref="B20:B21"/>
    <mergeCell ref="C20:C21"/>
    <mergeCell ref="D20:D21"/>
    <mergeCell ref="B26:B27"/>
    <mergeCell ref="C26:C27"/>
    <mergeCell ref="D26:D27"/>
    <mergeCell ref="B24:B25"/>
    <mergeCell ref="C24:C25"/>
    <mergeCell ref="D24:D25"/>
    <mergeCell ref="A17:A18"/>
    <mergeCell ref="A26:A27"/>
    <mergeCell ref="B17:B18"/>
    <mergeCell ref="A20:A21"/>
    <mergeCell ref="A1:AD2"/>
    <mergeCell ref="B14:B15"/>
    <mergeCell ref="D3:I3"/>
    <mergeCell ref="J3:M3"/>
    <mergeCell ref="N3:R3"/>
    <mergeCell ref="S3:W3"/>
    <mergeCell ref="C14:C15"/>
    <mergeCell ref="D14:D15"/>
    <mergeCell ref="A14:A15"/>
    <mergeCell ref="A24:A25"/>
    <mergeCell ref="C17:C18"/>
    <mergeCell ref="D17:D18"/>
  </mergeCells>
  <conditionalFormatting sqref="F6:AD6">
    <cfRule type="cellIs" dxfId="129" priority="225" stopIfTrue="1" operator="equal">
      <formula>"Nac oes"</formula>
    </cfRule>
    <cfRule type="cellIs" dxfId="128" priority="226" stopIfTrue="1" operator="equal">
      <formula>"Oes"</formula>
    </cfRule>
  </conditionalFormatting>
  <conditionalFormatting sqref="F10:AD10">
    <cfRule type="cellIs" dxfId="127" priority="221" stopIfTrue="1" operator="equal">
      <formula>"Na"</formula>
    </cfRule>
    <cfRule type="cellIs" dxfId="126" priority="222" stopIfTrue="1" operator="equal">
      <formula>"Ie"</formula>
    </cfRule>
  </conditionalFormatting>
  <conditionalFormatting sqref="F10:AD10">
    <cfRule type="cellIs" priority="220" stopIfTrue="1" operator="equal">
      <formula>"N/A"</formula>
    </cfRule>
  </conditionalFormatting>
  <conditionalFormatting sqref="F21:AD21">
    <cfRule type="cellIs" dxfId="125" priority="176" stopIfTrue="1" operator="equal">
      <formula>"no Data"</formula>
    </cfRule>
  </conditionalFormatting>
  <conditionalFormatting sqref="E21">
    <cfRule type="cellIs" dxfId="124" priority="175" stopIfTrue="1" operator="equal">
      <formula>"no Data"</formula>
    </cfRule>
  </conditionalFormatting>
  <conditionalFormatting sqref="E10">
    <cfRule type="cellIs" dxfId="123" priority="149" stopIfTrue="1" operator="equal">
      <formula>"Na"</formula>
    </cfRule>
    <cfRule type="cellIs" dxfId="122" priority="150" stopIfTrue="1" operator="equal">
      <formula>"Ie"</formula>
    </cfRule>
  </conditionalFormatting>
  <conditionalFormatting sqref="E10">
    <cfRule type="cellIs" dxfId="121" priority="148" stopIfTrue="1" operator="equal">
      <formula>"Dim Data"</formula>
    </cfRule>
  </conditionalFormatting>
  <conditionalFormatting sqref="E6">
    <cfRule type="cellIs" dxfId="120" priority="141" stopIfTrue="1" operator="equal">
      <formula>"Nac oes"</formula>
    </cfRule>
    <cfRule type="cellIs" dxfId="119" priority="142" stopIfTrue="1" operator="equal">
      <formula>"Oes"</formula>
    </cfRule>
  </conditionalFormatting>
  <conditionalFormatting sqref="E6">
    <cfRule type="cellIs" dxfId="118" priority="140" stopIfTrue="1" operator="equal">
      <formula>"no Data"</formula>
    </cfRule>
  </conditionalFormatting>
  <conditionalFormatting sqref="E31:AD33">
    <cfRule type="cellIs" dxfId="117" priority="214" stopIfTrue="1" operator="equal">
      <formula>"Oes"</formula>
    </cfRule>
    <cfRule type="cellIs" dxfId="116" priority="215" stopIfTrue="1" operator="equal">
      <formula>"Rhannol"</formula>
    </cfRule>
    <cfRule type="cellIs" dxfId="115" priority="216" stopIfTrue="1" operator="equal">
      <formula>"Nac oes"</formula>
    </cfRule>
  </conditionalFormatting>
  <conditionalFormatting sqref="E31:AD33 E35:AD35">
    <cfRule type="cellIs" dxfId="114" priority="196" stopIfTrue="1" operator="equal">
      <formula>"Dim Data"</formula>
    </cfRule>
  </conditionalFormatting>
  <conditionalFormatting sqref="F37:AD37">
    <cfRule type="cellIs" dxfId="113" priority="112" stopIfTrue="1" operator="equal">
      <formula>"no Data"</formula>
    </cfRule>
  </conditionalFormatting>
  <conditionalFormatting sqref="E37">
    <cfRule type="cellIs" dxfId="112" priority="111" stopIfTrue="1" operator="equal">
      <formula>"no Data"</formula>
    </cfRule>
  </conditionalFormatting>
  <conditionalFormatting sqref="E37:AD37">
    <cfRule type="cellIs" dxfId="111" priority="108" operator="equal">
      <formula>"Dim Data"</formula>
    </cfRule>
    <cfRule type="cellIs" dxfId="110" priority="109" operator="greaterThanOrEqual">
      <formula>200</formula>
    </cfRule>
    <cfRule type="cellIs" dxfId="109" priority="110" operator="lessThanOrEqual">
      <formula>100</formula>
    </cfRule>
  </conditionalFormatting>
  <conditionalFormatting sqref="F15:AD16 F18:AD18">
    <cfRule type="cellIs" dxfId="108" priority="107" stopIfTrue="1" operator="equal">
      <formula>"no Data"</formula>
    </cfRule>
  </conditionalFormatting>
  <conditionalFormatting sqref="E19:AD19">
    <cfRule type="cellIs" dxfId="107" priority="105" operator="lessThan">
      <formula>67</formula>
    </cfRule>
    <cfRule type="cellIs" dxfId="106" priority="106" operator="greaterThanOrEqual">
      <formula>112</formula>
    </cfRule>
  </conditionalFormatting>
  <conditionalFormatting sqref="E14:AD14">
    <cfRule type="cellIs" dxfId="105" priority="102" stopIfTrue="1" operator="equal">
      <formula>"no Data"</formula>
    </cfRule>
    <cfRule type="cellIs" dxfId="104" priority="103" stopIfTrue="1" operator="lessThanOrEqual">
      <formula>50</formula>
    </cfRule>
    <cfRule type="cellIs" dxfId="103" priority="104" stopIfTrue="1" operator="greaterThanOrEqual">
      <formula>60</formula>
    </cfRule>
  </conditionalFormatting>
  <conditionalFormatting sqref="F17:AD17">
    <cfRule type="cellIs" dxfId="102" priority="100" stopIfTrue="1" operator="lessThanOrEqual">
      <formula>70</formula>
    </cfRule>
    <cfRule type="cellIs" dxfId="101" priority="101" stopIfTrue="1" operator="greaterThanOrEqual">
      <formula>80</formula>
    </cfRule>
  </conditionalFormatting>
  <conditionalFormatting sqref="F17:AD17">
    <cfRule type="cellIs" dxfId="100" priority="99" stopIfTrue="1" operator="equal">
      <formula>"no Data"</formula>
    </cfRule>
  </conditionalFormatting>
  <conditionalFormatting sqref="E17">
    <cfRule type="cellIs" dxfId="99" priority="97" stopIfTrue="1" operator="lessThanOrEqual">
      <formula>70</formula>
    </cfRule>
    <cfRule type="cellIs" dxfId="98" priority="98" stopIfTrue="1" operator="greaterThanOrEqual">
      <formula>80</formula>
    </cfRule>
  </conditionalFormatting>
  <conditionalFormatting sqref="E17">
    <cfRule type="cellIs" dxfId="97" priority="96" stopIfTrue="1" operator="equal">
      <formula>"no Data"</formula>
    </cfRule>
  </conditionalFormatting>
  <conditionalFormatting sqref="F20:AD20">
    <cfRule type="cellIs" dxfId="96" priority="93" stopIfTrue="1" operator="lessThanOrEqual">
      <formula>70</formula>
    </cfRule>
    <cfRule type="cellIs" dxfId="95" priority="94" stopIfTrue="1" operator="greaterThanOrEqual">
      <formula>80</formula>
    </cfRule>
  </conditionalFormatting>
  <conditionalFormatting sqref="F20:AD20">
    <cfRule type="cellIs" dxfId="94" priority="92" stopIfTrue="1" operator="equal">
      <formula>"no Data"</formula>
    </cfRule>
  </conditionalFormatting>
  <conditionalFormatting sqref="E20">
    <cfRule type="cellIs" dxfId="93" priority="90" stopIfTrue="1" operator="lessThanOrEqual">
      <formula>70</formula>
    </cfRule>
    <cfRule type="cellIs" dxfId="92" priority="91" stopIfTrue="1" operator="greaterThanOrEqual">
      <formula>80</formula>
    </cfRule>
  </conditionalFormatting>
  <conditionalFormatting sqref="E20">
    <cfRule type="cellIs" dxfId="91" priority="89" stopIfTrue="1" operator="equal">
      <formula>"no Data"</formula>
    </cfRule>
  </conditionalFormatting>
  <conditionalFormatting sqref="F7:AD7">
    <cfRule type="cellIs" dxfId="90" priority="85" stopIfTrue="1" operator="between">
      <formula>12.1</formula>
      <formula>17.9</formula>
    </cfRule>
    <cfRule type="cellIs" dxfId="89" priority="87" stopIfTrue="1" operator="greaterThanOrEqual">
      <formula>18</formula>
    </cfRule>
    <cfRule type="cellIs" dxfId="88" priority="88" stopIfTrue="1" operator="lessThanOrEqual">
      <formula>12</formula>
    </cfRule>
  </conditionalFormatting>
  <conditionalFormatting sqref="F7:AD7">
    <cfRule type="cellIs" priority="86" stopIfTrue="1" operator="equal">
      <formula>"N/A"</formula>
    </cfRule>
  </conditionalFormatting>
  <conditionalFormatting sqref="F7:AD7">
    <cfRule type="cellIs" dxfId="87" priority="84" stopIfTrue="1" operator="equal">
      <formula>"no Data"</formula>
    </cfRule>
  </conditionalFormatting>
  <conditionalFormatting sqref="E7">
    <cfRule type="cellIs" dxfId="86" priority="80" stopIfTrue="1" operator="between">
      <formula>12.1</formula>
      <formula>17.9</formula>
    </cfRule>
    <cfRule type="cellIs" dxfId="85" priority="82" stopIfTrue="1" operator="greaterThanOrEqual">
      <formula>18</formula>
    </cfRule>
    <cfRule type="cellIs" dxfId="84" priority="83" stopIfTrue="1" operator="lessThanOrEqual">
      <formula>12</formula>
    </cfRule>
  </conditionalFormatting>
  <conditionalFormatting sqref="E7">
    <cfRule type="cellIs" priority="81" stopIfTrue="1" operator="equal">
      <formula>"N/A"</formula>
    </cfRule>
  </conditionalFormatting>
  <conditionalFormatting sqref="E7">
    <cfRule type="cellIs" dxfId="83" priority="79" stopIfTrue="1" operator="equal">
      <formula>"no Data"</formula>
    </cfRule>
  </conditionalFormatting>
  <conditionalFormatting sqref="F25:AD25">
    <cfRule type="cellIs" dxfId="82" priority="56" stopIfTrue="1" operator="equal">
      <formula>"no Data"</formula>
    </cfRule>
  </conditionalFormatting>
  <conditionalFormatting sqref="E36">
    <cfRule type="cellIs" dxfId="81" priority="41" stopIfTrue="1" operator="equal">
      <formula>"no Data"</formula>
    </cfRule>
  </conditionalFormatting>
  <conditionalFormatting sqref="E11:AD11">
    <cfRule type="cellIs" dxfId="80" priority="57" operator="lessThan">
      <formula>5</formula>
    </cfRule>
    <cfRule type="cellIs" dxfId="79" priority="58" operator="greaterThanOrEqual">
      <formula>5</formula>
    </cfRule>
  </conditionalFormatting>
  <conditionalFormatting sqref="F26:AD26">
    <cfRule type="cellIs" dxfId="78" priority="52" operator="equal">
      <formula>"Dim Data"</formula>
    </cfRule>
    <cfRule type="cellIs" dxfId="77" priority="54" stopIfTrue="1" operator="lessThanOrEqual">
      <formula>55</formula>
    </cfRule>
    <cfRule type="cellIs" dxfId="76" priority="55" stopIfTrue="1" operator="greaterThanOrEqual">
      <formula>66</formula>
    </cfRule>
  </conditionalFormatting>
  <conditionalFormatting sqref="F26:AD26">
    <cfRule type="cellIs" dxfId="75" priority="53" stopIfTrue="1" operator="equal">
      <formula>"no Data"</formula>
    </cfRule>
  </conditionalFormatting>
  <conditionalFormatting sqref="E24:AD24">
    <cfRule type="cellIs" dxfId="74" priority="50" operator="lessThan">
      <formula>5</formula>
    </cfRule>
    <cfRule type="cellIs" dxfId="73" priority="51" operator="greaterThanOrEqual">
      <formula>9</formula>
    </cfRule>
  </conditionalFormatting>
  <conditionalFormatting sqref="F28:AD28">
    <cfRule type="cellIs" dxfId="72" priority="47" stopIfTrue="1" operator="equal">
      <formula>"no Data"</formula>
    </cfRule>
  </conditionalFormatting>
  <conditionalFormatting sqref="E28:AD28">
    <cfRule type="cellIs" dxfId="71" priority="48" stopIfTrue="1" operator="greaterThanOrEqual">
      <formula>2</formula>
    </cfRule>
    <cfRule type="cellIs" dxfId="70" priority="49" stopIfTrue="1" operator="equal">
      <formula>0</formula>
    </cfRule>
  </conditionalFormatting>
  <conditionalFormatting sqref="F36:AD36">
    <cfRule type="cellIs" dxfId="69" priority="45" stopIfTrue="1" operator="lessThanOrEqual">
      <formula>70</formula>
    </cfRule>
    <cfRule type="cellIs" dxfId="68" priority="46" stopIfTrue="1" operator="greaterThanOrEqual">
      <formula>80</formula>
    </cfRule>
  </conditionalFormatting>
  <conditionalFormatting sqref="F36:AD36">
    <cfRule type="cellIs" dxfId="67" priority="44" stopIfTrue="1" operator="equal">
      <formula>"no Data"</formula>
    </cfRule>
  </conditionalFormatting>
  <conditionalFormatting sqref="E36">
    <cfRule type="cellIs" dxfId="66" priority="42" stopIfTrue="1" operator="lessThanOrEqual">
      <formula>70</formula>
    </cfRule>
    <cfRule type="cellIs" dxfId="65" priority="43" stopIfTrue="1" operator="greaterThanOrEqual">
      <formula>80</formula>
    </cfRule>
  </conditionalFormatting>
  <conditionalFormatting sqref="F8:AD8">
    <cfRule type="cellIs" dxfId="64" priority="5" stopIfTrue="1" operator="equal">
      <formula>"no Data"</formula>
    </cfRule>
  </conditionalFormatting>
  <conditionalFormatting sqref="E9">
    <cfRule type="cellIs" dxfId="63" priority="21" stopIfTrue="1" operator="greaterThanOrEqual">
      <formula>4</formula>
    </cfRule>
    <cfRule type="cellIs" dxfId="62" priority="22" stopIfTrue="1" operator="lessThanOrEqual">
      <formula>3</formula>
    </cfRule>
  </conditionalFormatting>
  <conditionalFormatting sqref="E9">
    <cfRule type="cellIs" priority="20" stopIfTrue="1" operator="equal">
      <formula>"N/A"</formula>
    </cfRule>
  </conditionalFormatting>
  <conditionalFormatting sqref="E9">
    <cfRule type="cellIs" dxfId="61" priority="19" stopIfTrue="1" operator="equal">
      <formula>"no Data"</formula>
    </cfRule>
  </conditionalFormatting>
  <conditionalFormatting sqref="F9:AD9">
    <cfRule type="cellIs" dxfId="60" priority="17" stopIfTrue="1" operator="greaterThanOrEqual">
      <formula>4</formula>
    </cfRule>
    <cfRule type="cellIs" dxfId="59" priority="18" stopIfTrue="1" operator="lessThanOrEqual">
      <formula>3</formula>
    </cfRule>
  </conditionalFormatting>
  <conditionalFormatting sqref="F9:AD9">
    <cfRule type="cellIs" priority="16" stopIfTrue="1" operator="equal">
      <formula>"N/A"</formula>
    </cfRule>
  </conditionalFormatting>
  <conditionalFormatting sqref="F9:AD9">
    <cfRule type="cellIs" dxfId="58" priority="15" stopIfTrue="1" operator="equal">
      <formula>"no Data"</formula>
    </cfRule>
  </conditionalFormatting>
  <conditionalFormatting sqref="E8">
    <cfRule type="cellIs" dxfId="57" priority="11" stopIfTrue="1" operator="between">
      <formula>12.1</formula>
      <formula>17.9</formula>
    </cfRule>
    <cfRule type="cellIs" dxfId="56" priority="13" stopIfTrue="1" operator="greaterThanOrEqual">
      <formula>18</formula>
    </cfRule>
    <cfRule type="cellIs" dxfId="55" priority="14" stopIfTrue="1" operator="lessThanOrEqual">
      <formula>12</formula>
    </cfRule>
  </conditionalFormatting>
  <conditionalFormatting sqref="E8">
    <cfRule type="cellIs" priority="12" stopIfTrue="1" operator="equal">
      <formula>"N/A"</formula>
    </cfRule>
  </conditionalFormatting>
  <conditionalFormatting sqref="E8">
    <cfRule type="cellIs" dxfId="54" priority="10" stopIfTrue="1" operator="equal">
      <formula>"no Data"</formula>
    </cfRule>
  </conditionalFormatting>
  <conditionalFormatting sqref="F8:AD8">
    <cfRule type="cellIs" dxfId="53" priority="6" stopIfTrue="1" operator="between">
      <formula>12.1</formula>
      <formula>17.9</formula>
    </cfRule>
    <cfRule type="cellIs" dxfId="52" priority="8" stopIfTrue="1" operator="greaterThanOrEqual">
      <formula>18</formula>
    </cfRule>
    <cfRule type="cellIs" dxfId="51" priority="9" stopIfTrue="1" operator="lessThanOrEqual">
      <formula>12</formula>
    </cfRule>
  </conditionalFormatting>
  <conditionalFormatting sqref="F8:AD8">
    <cfRule type="cellIs" priority="7" stopIfTrue="1" operator="equal">
      <formula>"N/A"</formula>
    </cfRule>
  </conditionalFormatting>
  <conditionalFormatting sqref="F12:AD12">
    <cfRule type="cellIs" dxfId="50" priority="4" stopIfTrue="1" operator="equal">
      <formula>"no Data"</formula>
    </cfRule>
  </conditionalFormatting>
  <conditionalFormatting sqref="F22:AD22">
    <cfRule type="cellIs" dxfId="49" priority="3" stopIfTrue="1" operator="equal">
      <formula>"no Data"</formula>
    </cfRule>
  </conditionalFormatting>
  <conditionalFormatting sqref="F29:AD29">
    <cfRule type="cellIs" dxfId="48" priority="2" stopIfTrue="1" operator="equal">
      <formula>"no Data"</formula>
    </cfRule>
  </conditionalFormatting>
  <conditionalFormatting sqref="F34:AD34">
    <cfRule type="cellIs" dxfId="47" priority="1" stopIfTrue="1" operator="equal">
      <formula>"no Data"</formula>
    </cfRule>
  </conditionalFormatting>
  <pageMargins left="0.59055118110236227" right="0.59055118110236227" top="0.59055118110236227" bottom="0.59055118110236227" header="0.31496062992125984" footer="0.31496062992125984"/>
  <pageSetup paperSize="8" scale="57" orientation="landscape" horizontalDpi="300"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view="pageBreakPreview" zoomScale="60" zoomScaleNormal="100" workbookViewId="0">
      <pane xSplit="2" ySplit="1" topLeftCell="C2" activePane="bottomRight" state="frozen"/>
      <selection pane="topRight" activeCell="C1" sqref="C1"/>
      <selection pane="bottomLeft" activeCell="A5" sqref="A5"/>
      <selection pane="bottomRight" activeCell="D36" sqref="D36"/>
    </sheetView>
  </sheetViews>
  <sheetFormatPr defaultColWidth="8.88671875" defaultRowHeight="15" x14ac:dyDescent="0.2"/>
  <cols>
    <col min="1" max="1" width="32.6640625" style="42" customWidth="1"/>
    <col min="2" max="2" width="8.88671875" style="42"/>
    <col min="3" max="3" width="10.109375" style="43" bestFit="1" customWidth="1"/>
    <col min="4" max="4" width="10.44140625" style="43" bestFit="1" customWidth="1"/>
    <col min="5" max="5" width="9.88671875" style="43" bestFit="1" customWidth="1"/>
    <col min="6" max="6" width="10.44140625" style="43" bestFit="1" customWidth="1"/>
    <col min="7" max="7" width="10.109375" style="43" bestFit="1" customWidth="1"/>
    <col min="8" max="8" width="10.44140625" style="43" bestFit="1" customWidth="1"/>
    <col min="9" max="9" width="10.109375" style="43" bestFit="1" customWidth="1"/>
    <col min="10" max="16" width="10.44140625" style="43" bestFit="1" customWidth="1"/>
    <col min="17" max="17" width="10.109375" style="43" bestFit="1" customWidth="1"/>
    <col min="18" max="19" width="10.44140625" style="43" bestFit="1" customWidth="1"/>
    <col min="20" max="20" width="10.88671875" style="43" bestFit="1" customWidth="1"/>
    <col min="21" max="22" width="10.44140625" style="43" bestFit="1" customWidth="1"/>
    <col min="23" max="23" width="10.88671875" style="43" bestFit="1" customWidth="1"/>
    <col min="24" max="24" width="10.109375" style="43" bestFit="1" customWidth="1"/>
    <col min="25" max="25" width="10.44140625" style="43" bestFit="1" customWidth="1"/>
    <col min="26" max="26" width="10.88671875" style="135" bestFit="1" customWidth="1"/>
    <col min="27" max="16384" width="8.88671875" style="43"/>
  </cols>
  <sheetData>
    <row r="1" spans="1:26" ht="38.25" x14ac:dyDescent="0.2">
      <c r="A1" s="66" t="s">
        <v>232</v>
      </c>
      <c r="B1" s="23" t="s">
        <v>0</v>
      </c>
      <c r="C1" s="9" t="s">
        <v>1</v>
      </c>
      <c r="D1" s="9" t="s">
        <v>2</v>
      </c>
      <c r="E1" s="9" t="s">
        <v>3</v>
      </c>
      <c r="F1" s="9" t="s">
        <v>4</v>
      </c>
      <c r="G1" s="9" t="s">
        <v>5</v>
      </c>
      <c r="H1" s="9" t="s">
        <v>6</v>
      </c>
      <c r="I1" s="9" t="s">
        <v>7</v>
      </c>
      <c r="J1" s="10" t="s">
        <v>8</v>
      </c>
      <c r="K1" s="9" t="s">
        <v>9</v>
      </c>
      <c r="L1" s="9" t="s">
        <v>10</v>
      </c>
      <c r="M1" s="9" t="s">
        <v>215</v>
      </c>
      <c r="N1" s="9" t="s">
        <v>11</v>
      </c>
      <c r="O1" s="9" t="s">
        <v>12</v>
      </c>
      <c r="P1" s="9" t="s">
        <v>13</v>
      </c>
      <c r="Q1" s="9" t="s">
        <v>14</v>
      </c>
      <c r="R1" s="9" t="s">
        <v>15</v>
      </c>
      <c r="S1" s="9" t="s">
        <v>16</v>
      </c>
      <c r="T1" s="9" t="s">
        <v>17</v>
      </c>
      <c r="U1" s="9" t="s">
        <v>18</v>
      </c>
      <c r="V1" s="9" t="s">
        <v>19</v>
      </c>
      <c r="W1" s="9" t="s">
        <v>20</v>
      </c>
      <c r="X1" s="9" t="s">
        <v>21</v>
      </c>
      <c r="Y1" s="9" t="s">
        <v>22</v>
      </c>
      <c r="Z1" s="12" t="s">
        <v>23</v>
      </c>
    </row>
    <row r="2" spans="1:26" ht="47.25" x14ac:dyDescent="0.25">
      <c r="A2" s="19" t="s">
        <v>29</v>
      </c>
      <c r="B2" s="21" t="s">
        <v>30</v>
      </c>
      <c r="C2" s="21" t="s">
        <v>30</v>
      </c>
      <c r="D2" s="21" t="s">
        <v>30</v>
      </c>
      <c r="E2" s="21" t="s">
        <v>30</v>
      </c>
      <c r="F2" s="21" t="s">
        <v>30</v>
      </c>
      <c r="G2" s="21" t="s">
        <v>30</v>
      </c>
      <c r="H2" s="21" t="s">
        <v>30</v>
      </c>
      <c r="I2" s="21" t="s">
        <v>30</v>
      </c>
      <c r="J2" s="21" t="s">
        <v>30</v>
      </c>
      <c r="K2" s="192" t="s">
        <v>31</v>
      </c>
      <c r="L2" s="21" t="s">
        <v>30</v>
      </c>
      <c r="M2" s="21" t="s">
        <v>30</v>
      </c>
      <c r="N2" s="21" t="s">
        <v>30</v>
      </c>
      <c r="O2" s="21" t="s">
        <v>30</v>
      </c>
      <c r="P2" s="155" t="s">
        <v>30</v>
      </c>
      <c r="Q2" s="21" t="s">
        <v>30</v>
      </c>
      <c r="R2" s="21" t="s">
        <v>30</v>
      </c>
      <c r="S2" s="21" t="s">
        <v>30</v>
      </c>
      <c r="T2" s="21" t="s">
        <v>30</v>
      </c>
      <c r="U2" s="21" t="s">
        <v>30</v>
      </c>
      <c r="V2" s="21" t="s">
        <v>30</v>
      </c>
      <c r="W2" s="192" t="s">
        <v>31</v>
      </c>
      <c r="X2" s="21" t="s">
        <v>30</v>
      </c>
      <c r="Y2" s="21" t="s">
        <v>30</v>
      </c>
      <c r="Z2" s="192" t="s">
        <v>31</v>
      </c>
    </row>
    <row r="3" spans="1:26" ht="47.25" x14ac:dyDescent="0.2">
      <c r="A3" s="19" t="s">
        <v>285</v>
      </c>
      <c r="B3" s="134" t="s">
        <v>32</v>
      </c>
      <c r="C3" s="134" t="s">
        <v>32</v>
      </c>
      <c r="D3" s="134" t="s">
        <v>32</v>
      </c>
      <c r="E3" s="134" t="s">
        <v>32</v>
      </c>
      <c r="F3" s="134" t="s">
        <v>32</v>
      </c>
      <c r="G3" s="134" t="s">
        <v>32</v>
      </c>
      <c r="H3" s="134" t="s">
        <v>32</v>
      </c>
      <c r="I3" s="134" t="s">
        <v>32</v>
      </c>
      <c r="J3" s="134" t="s">
        <v>32</v>
      </c>
      <c r="K3" s="193">
        <v>34</v>
      </c>
      <c r="L3" s="134" t="s">
        <v>32</v>
      </c>
      <c r="M3" s="134" t="s">
        <v>32</v>
      </c>
      <c r="N3" s="134" t="s">
        <v>32</v>
      </c>
      <c r="O3" s="134" t="s">
        <v>32</v>
      </c>
      <c r="P3" s="134" t="s">
        <v>32</v>
      </c>
      <c r="Q3" s="134" t="s">
        <v>32</v>
      </c>
      <c r="R3" s="134" t="s">
        <v>32</v>
      </c>
      <c r="S3" s="134" t="s">
        <v>32</v>
      </c>
      <c r="T3" s="134" t="s">
        <v>32</v>
      </c>
      <c r="U3" s="134" t="s">
        <v>32</v>
      </c>
      <c r="V3" s="134" t="s">
        <v>32</v>
      </c>
      <c r="W3" s="193">
        <v>57</v>
      </c>
      <c r="X3" s="134" t="s">
        <v>32</v>
      </c>
      <c r="Y3" s="134" t="s">
        <v>32</v>
      </c>
      <c r="Z3" s="194">
        <v>111</v>
      </c>
    </row>
    <row r="4" spans="1:26" ht="47.25" x14ac:dyDescent="0.25">
      <c r="A4" s="19" t="s">
        <v>29</v>
      </c>
      <c r="B4" s="21" t="s">
        <v>574</v>
      </c>
      <c r="C4" s="21" t="s">
        <v>574</v>
      </c>
      <c r="D4" s="21" t="s">
        <v>574</v>
      </c>
      <c r="E4" s="21" t="s">
        <v>574</v>
      </c>
      <c r="F4" s="21" t="s">
        <v>574</v>
      </c>
      <c r="G4" s="21" t="s">
        <v>574</v>
      </c>
      <c r="H4" s="21" t="s">
        <v>574</v>
      </c>
      <c r="I4" s="21" t="s">
        <v>574</v>
      </c>
      <c r="J4" s="21" t="s">
        <v>574</v>
      </c>
      <c r="K4" s="192" t="s">
        <v>575</v>
      </c>
      <c r="L4" s="21" t="s">
        <v>574</v>
      </c>
      <c r="M4" s="21" t="s">
        <v>574</v>
      </c>
      <c r="N4" s="21" t="s">
        <v>574</v>
      </c>
      <c r="O4" s="21" t="s">
        <v>574</v>
      </c>
      <c r="P4" s="21" t="s">
        <v>574</v>
      </c>
      <c r="Q4" s="21" t="s">
        <v>574</v>
      </c>
      <c r="R4" s="21" t="s">
        <v>574</v>
      </c>
      <c r="S4" s="21" t="s">
        <v>574</v>
      </c>
      <c r="T4" s="21" t="s">
        <v>574</v>
      </c>
      <c r="U4" s="21" t="s">
        <v>574</v>
      </c>
      <c r="V4" s="21" t="s">
        <v>574</v>
      </c>
      <c r="W4" s="192" t="s">
        <v>575</v>
      </c>
      <c r="X4" s="21" t="s">
        <v>574</v>
      </c>
      <c r="Y4" s="21" t="s">
        <v>574</v>
      </c>
      <c r="Z4" s="195" t="s">
        <v>575</v>
      </c>
    </row>
    <row r="5" spans="1:26" ht="47.25" x14ac:dyDescent="0.25">
      <c r="A5" s="19" t="s">
        <v>285</v>
      </c>
      <c r="B5" s="134" t="str">
        <f>B3</f>
        <v>N/A</v>
      </c>
      <c r="C5" s="134" t="str">
        <f t="shared" ref="C5:Z5" si="0">C3</f>
        <v>N/A</v>
      </c>
      <c r="D5" s="134" t="str">
        <f t="shared" si="0"/>
        <v>N/A</v>
      </c>
      <c r="E5" s="134" t="str">
        <f t="shared" si="0"/>
        <v>N/A</v>
      </c>
      <c r="F5" s="134" t="str">
        <f t="shared" si="0"/>
        <v>N/A</v>
      </c>
      <c r="G5" s="134" t="str">
        <f t="shared" si="0"/>
        <v>N/A</v>
      </c>
      <c r="H5" s="134" t="str">
        <f t="shared" si="0"/>
        <v>N/A</v>
      </c>
      <c r="I5" s="134" t="str">
        <f t="shared" si="0"/>
        <v>N/A</v>
      </c>
      <c r="J5" s="134" t="str">
        <f t="shared" si="0"/>
        <v>N/A</v>
      </c>
      <c r="K5" s="192">
        <f t="shared" si="0"/>
        <v>34</v>
      </c>
      <c r="L5" s="134" t="str">
        <f t="shared" si="0"/>
        <v>N/A</v>
      </c>
      <c r="M5" s="134" t="str">
        <f t="shared" si="0"/>
        <v>N/A</v>
      </c>
      <c r="N5" s="134" t="str">
        <f t="shared" si="0"/>
        <v>N/A</v>
      </c>
      <c r="O5" s="134" t="str">
        <f t="shared" si="0"/>
        <v>N/A</v>
      </c>
      <c r="P5" s="134" t="str">
        <f t="shared" si="0"/>
        <v>N/A</v>
      </c>
      <c r="Q5" s="134" t="str">
        <f t="shared" si="0"/>
        <v>N/A</v>
      </c>
      <c r="R5" s="134" t="str">
        <f t="shared" si="0"/>
        <v>N/A</v>
      </c>
      <c r="S5" s="134" t="str">
        <f t="shared" si="0"/>
        <v>N/A</v>
      </c>
      <c r="T5" s="134" t="str">
        <f t="shared" si="0"/>
        <v>N/A</v>
      </c>
      <c r="U5" s="134" t="str">
        <f t="shared" si="0"/>
        <v>N/A</v>
      </c>
      <c r="V5" s="134" t="str">
        <f t="shared" si="0"/>
        <v>N/A</v>
      </c>
      <c r="W5" s="192">
        <f t="shared" si="0"/>
        <v>57</v>
      </c>
      <c r="X5" s="134" t="str">
        <f t="shared" si="0"/>
        <v>N/A</v>
      </c>
      <c r="Y5" s="134" t="str">
        <f t="shared" si="0"/>
        <v>N/A</v>
      </c>
      <c r="Z5" s="192">
        <f t="shared" si="0"/>
        <v>111</v>
      </c>
    </row>
    <row r="6" spans="1:26" ht="31.5" x14ac:dyDescent="0.2">
      <c r="A6" s="19" t="s">
        <v>258</v>
      </c>
      <c r="B6" s="134" t="s">
        <v>30</v>
      </c>
      <c r="C6" s="134" t="s">
        <v>30</v>
      </c>
      <c r="D6" s="134" t="s">
        <v>30</v>
      </c>
      <c r="E6" s="134" t="s">
        <v>30</v>
      </c>
      <c r="F6" s="134" t="s">
        <v>32</v>
      </c>
      <c r="G6" s="134" t="s">
        <v>32</v>
      </c>
      <c r="H6" s="134" t="s">
        <v>30</v>
      </c>
      <c r="I6" s="134" t="s">
        <v>31</v>
      </c>
      <c r="J6" s="134" t="s">
        <v>30</v>
      </c>
      <c r="K6" s="193" t="s">
        <v>32</v>
      </c>
      <c r="L6" s="134" t="s">
        <v>32</v>
      </c>
      <c r="M6" s="134" t="s">
        <v>32</v>
      </c>
      <c r="N6" s="134" t="s">
        <v>30</v>
      </c>
      <c r="O6" s="134" t="s">
        <v>30</v>
      </c>
      <c r="P6" s="134" t="s">
        <v>32</v>
      </c>
      <c r="Q6" s="134" t="s">
        <v>32</v>
      </c>
      <c r="R6" s="134" t="s">
        <v>30</v>
      </c>
      <c r="S6" s="134" t="s">
        <v>30</v>
      </c>
      <c r="T6" s="193" t="s">
        <v>32</v>
      </c>
      <c r="U6" s="134" t="s">
        <v>31</v>
      </c>
      <c r="V6" s="134" t="s">
        <v>30</v>
      </c>
      <c r="W6" s="193" t="s">
        <v>32</v>
      </c>
      <c r="X6" s="134" t="s">
        <v>30</v>
      </c>
      <c r="Y6" s="134" t="s">
        <v>32</v>
      </c>
      <c r="Z6" s="193" t="s">
        <v>32</v>
      </c>
    </row>
    <row r="7" spans="1:26" ht="31.5" x14ac:dyDescent="0.2">
      <c r="A7" s="19" t="s">
        <v>258</v>
      </c>
      <c r="B7" s="134" t="s">
        <v>256</v>
      </c>
      <c r="C7" s="134" t="s">
        <v>256</v>
      </c>
      <c r="D7" s="134" t="s">
        <v>256</v>
      </c>
      <c r="E7" s="134" t="s">
        <v>256</v>
      </c>
      <c r="F7" s="134" t="s">
        <v>32</v>
      </c>
      <c r="G7" s="134" t="s">
        <v>32</v>
      </c>
      <c r="H7" s="134" t="s">
        <v>256</v>
      </c>
      <c r="I7" s="134" t="s">
        <v>257</v>
      </c>
      <c r="J7" s="134" t="s">
        <v>256</v>
      </c>
      <c r="K7" s="193" t="s">
        <v>32</v>
      </c>
      <c r="L7" s="134" t="s">
        <v>32</v>
      </c>
      <c r="M7" s="134" t="s">
        <v>32</v>
      </c>
      <c r="N7" s="134" t="s">
        <v>256</v>
      </c>
      <c r="O7" s="134" t="s">
        <v>256</v>
      </c>
      <c r="P7" s="134" t="s">
        <v>32</v>
      </c>
      <c r="Q7" s="134" t="s">
        <v>32</v>
      </c>
      <c r="R7" s="134" t="s">
        <v>256</v>
      </c>
      <c r="S7" s="134" t="s">
        <v>256</v>
      </c>
      <c r="T7" s="193" t="s">
        <v>32</v>
      </c>
      <c r="U7" s="134" t="s">
        <v>257</v>
      </c>
      <c r="V7" s="134" t="s">
        <v>256</v>
      </c>
      <c r="W7" s="193" t="s">
        <v>32</v>
      </c>
      <c r="X7" s="134" t="s">
        <v>256</v>
      </c>
      <c r="Y7" s="134" t="s">
        <v>32</v>
      </c>
      <c r="Z7" s="193" t="s">
        <v>32</v>
      </c>
    </row>
    <row r="8" spans="1:26" ht="63" x14ac:dyDescent="0.2">
      <c r="A8" s="224" t="s">
        <v>695</v>
      </c>
      <c r="B8" s="134">
        <f ca="1">IF(B16="Yes",B18,"N/A")</f>
        <v>25.9</v>
      </c>
      <c r="C8" s="134">
        <f t="shared" ref="C8:Z8" ca="1" si="1">IF(C16="Yes",C18,"N/A")</f>
        <v>-0.7</v>
      </c>
      <c r="D8" s="134">
        <f t="shared" ca="1" si="1"/>
        <v>9.7333333333333325</v>
      </c>
      <c r="E8" s="134">
        <f t="shared" ca="1" si="1"/>
        <v>50.266666666666666</v>
      </c>
      <c r="F8" s="134" t="str">
        <f t="shared" ca="1" si="1"/>
        <v>N/A</v>
      </c>
      <c r="G8" s="134">
        <f t="shared" ca="1" si="1"/>
        <v>0.56666666666666665</v>
      </c>
      <c r="H8" s="134">
        <f t="shared" ca="1" si="1"/>
        <v>6.6333333333333337</v>
      </c>
      <c r="I8" s="134">
        <f t="shared" ca="1" si="1"/>
        <v>0.3</v>
      </c>
      <c r="J8" s="134">
        <f t="shared" ca="1" si="1"/>
        <v>1.3666666666666667</v>
      </c>
      <c r="K8" s="134" t="str">
        <f t="shared" ca="1" si="1"/>
        <v>N/A</v>
      </c>
      <c r="L8" s="134" t="str">
        <f t="shared" ca="1" si="1"/>
        <v>N/A</v>
      </c>
      <c r="M8" s="134" t="str">
        <f t="shared" ca="1" si="1"/>
        <v>N/A</v>
      </c>
      <c r="N8" s="134">
        <f t="shared" ca="1" si="1"/>
        <v>44.233333333333334</v>
      </c>
      <c r="O8" s="134">
        <f t="shared" ca="1" si="1"/>
        <v>9.7333333333333325</v>
      </c>
      <c r="P8" s="134" t="str">
        <f t="shared" ca="1" si="1"/>
        <v>N/A</v>
      </c>
      <c r="Q8" s="134" t="str">
        <f t="shared" ca="1" si="1"/>
        <v>N/A</v>
      </c>
      <c r="R8" s="134">
        <f t="shared" ca="1" si="1"/>
        <v>22.833333333333332</v>
      </c>
      <c r="S8" s="134">
        <f t="shared" ca="1" si="1"/>
        <v>52.3</v>
      </c>
      <c r="T8" s="134" t="str">
        <f t="shared" ca="1" si="1"/>
        <v>N/A</v>
      </c>
      <c r="U8" s="134">
        <f t="shared" ca="1" si="1"/>
        <v>44.233333333333334</v>
      </c>
      <c r="V8" s="134">
        <f t="shared" ca="1" si="1"/>
        <v>42.2</v>
      </c>
      <c r="W8" s="134" t="str">
        <f t="shared" ca="1" si="1"/>
        <v>N/A</v>
      </c>
      <c r="X8" s="134">
        <f t="shared" ca="1" si="1"/>
        <v>12.733333333333333</v>
      </c>
      <c r="Y8" s="134" t="str">
        <f t="shared" ca="1" si="1"/>
        <v>N/A</v>
      </c>
      <c r="Z8" s="134" t="str">
        <f t="shared" ca="1" si="1"/>
        <v>N/A</v>
      </c>
    </row>
    <row r="9" spans="1:26" ht="47.25" x14ac:dyDescent="0.2">
      <c r="A9" s="19" t="s">
        <v>697</v>
      </c>
      <c r="B9" s="134" t="s">
        <v>32</v>
      </c>
      <c r="C9" s="134" t="s">
        <v>32</v>
      </c>
      <c r="D9" s="134" t="s">
        <v>32</v>
      </c>
      <c r="E9" s="134" t="s">
        <v>32</v>
      </c>
      <c r="F9" s="134" t="s">
        <v>32</v>
      </c>
      <c r="G9" s="134" t="s">
        <v>32</v>
      </c>
      <c r="H9" s="134" t="s">
        <v>32</v>
      </c>
      <c r="I9" s="134" t="s">
        <v>32</v>
      </c>
      <c r="J9" s="134" t="s">
        <v>32</v>
      </c>
      <c r="K9" s="134" t="s">
        <v>32</v>
      </c>
      <c r="L9" s="134" t="s">
        <v>32</v>
      </c>
      <c r="M9" s="134" t="s">
        <v>32</v>
      </c>
      <c r="N9" s="134" t="s">
        <v>32</v>
      </c>
      <c r="O9" s="134" t="s">
        <v>32</v>
      </c>
      <c r="P9" s="134" t="s">
        <v>32</v>
      </c>
      <c r="Q9" s="134" t="s">
        <v>32</v>
      </c>
      <c r="R9" s="134" t="s">
        <v>32</v>
      </c>
      <c r="S9" s="134" t="s">
        <v>32</v>
      </c>
      <c r="T9" s="134" t="s">
        <v>32</v>
      </c>
      <c r="U9" s="134" t="s">
        <v>32</v>
      </c>
      <c r="V9" s="134" t="s">
        <v>32</v>
      </c>
      <c r="W9" s="134" t="s">
        <v>32</v>
      </c>
      <c r="X9" s="134" t="s">
        <v>32</v>
      </c>
      <c r="Y9" s="134" t="s">
        <v>32</v>
      </c>
      <c r="Z9" s="134" t="s">
        <v>32</v>
      </c>
    </row>
    <row r="11" spans="1:26" x14ac:dyDescent="0.2">
      <c r="A11" s="42" t="s">
        <v>471</v>
      </c>
    </row>
    <row r="12" spans="1:26" x14ac:dyDescent="0.2">
      <c r="A12" s="74" t="s">
        <v>435</v>
      </c>
    </row>
    <row r="15" spans="1:26" x14ac:dyDescent="0.2">
      <c r="A15" s="42" t="s">
        <v>707</v>
      </c>
      <c r="B15" s="241">
        <v>42675</v>
      </c>
      <c r="C15" s="242">
        <v>43070</v>
      </c>
      <c r="D15" s="242">
        <v>42979</v>
      </c>
      <c r="E15" s="242">
        <v>41944</v>
      </c>
      <c r="F15" s="242">
        <v>43831</v>
      </c>
      <c r="G15" s="242">
        <v>43435</v>
      </c>
      <c r="H15" s="242">
        <v>42826</v>
      </c>
      <c r="I15" s="242">
        <v>43009</v>
      </c>
      <c r="J15" s="242">
        <v>42887</v>
      </c>
      <c r="K15" s="242">
        <v>45292</v>
      </c>
      <c r="L15" s="242">
        <v>44378</v>
      </c>
      <c r="M15" s="242">
        <v>44378</v>
      </c>
      <c r="N15" s="242">
        <v>42125</v>
      </c>
      <c r="O15" s="242">
        <v>43160</v>
      </c>
      <c r="P15" s="242">
        <v>43831</v>
      </c>
      <c r="Q15" s="242">
        <v>43466</v>
      </c>
      <c r="R15" s="242">
        <v>42767</v>
      </c>
      <c r="S15" s="242">
        <v>41883</v>
      </c>
      <c r="T15" s="242">
        <v>44682</v>
      </c>
      <c r="U15" s="242">
        <v>42125</v>
      </c>
      <c r="V15" s="242">
        <v>42186</v>
      </c>
      <c r="W15" s="242">
        <v>44986</v>
      </c>
      <c r="X15" s="242">
        <v>43070</v>
      </c>
      <c r="Y15" s="242">
        <v>44348</v>
      </c>
      <c r="Z15" s="243">
        <v>45352</v>
      </c>
    </row>
    <row r="16" spans="1:26" x14ac:dyDescent="0.2">
      <c r="A16" s="42" t="s">
        <v>710</v>
      </c>
      <c r="B16" s="241" t="str">
        <f ca="1">IF(B15&gt;$A$21,"No","Yes")</f>
        <v>Yes</v>
      </c>
      <c r="C16" s="241" t="str">
        <f t="shared" ref="C16:Z16" ca="1" si="2">IF(C15&gt;$A$21,"No","Yes")</f>
        <v>Yes</v>
      </c>
      <c r="D16" s="241" t="str">
        <f t="shared" ca="1" si="2"/>
        <v>Yes</v>
      </c>
      <c r="E16" s="241" t="str">
        <f t="shared" ca="1" si="2"/>
        <v>Yes</v>
      </c>
      <c r="F16" s="241" t="str">
        <f t="shared" ca="1" si="2"/>
        <v>No</v>
      </c>
      <c r="G16" s="241" t="str">
        <f t="shared" ca="1" si="2"/>
        <v>Yes</v>
      </c>
      <c r="H16" s="241" t="str">
        <f t="shared" ca="1" si="2"/>
        <v>Yes</v>
      </c>
      <c r="I16" s="241" t="str">
        <f t="shared" ca="1" si="2"/>
        <v>Yes</v>
      </c>
      <c r="J16" s="241" t="str">
        <f t="shared" ca="1" si="2"/>
        <v>Yes</v>
      </c>
      <c r="K16" s="241" t="str">
        <f t="shared" ca="1" si="2"/>
        <v>No</v>
      </c>
      <c r="L16" s="241" t="str">
        <f t="shared" ca="1" si="2"/>
        <v>No</v>
      </c>
      <c r="M16" s="241" t="str">
        <f t="shared" ca="1" si="2"/>
        <v>No</v>
      </c>
      <c r="N16" s="241" t="str">
        <f t="shared" ca="1" si="2"/>
        <v>Yes</v>
      </c>
      <c r="O16" s="241" t="str">
        <f t="shared" ca="1" si="2"/>
        <v>Yes</v>
      </c>
      <c r="P16" s="241" t="str">
        <f t="shared" ca="1" si="2"/>
        <v>No</v>
      </c>
      <c r="Q16" s="241" t="str">
        <f t="shared" ca="1" si="2"/>
        <v>No</v>
      </c>
      <c r="R16" s="241" t="str">
        <f t="shared" ca="1" si="2"/>
        <v>Yes</v>
      </c>
      <c r="S16" s="241" t="str">
        <f t="shared" ca="1" si="2"/>
        <v>Yes</v>
      </c>
      <c r="T16" s="241" t="str">
        <f t="shared" ca="1" si="2"/>
        <v>No</v>
      </c>
      <c r="U16" s="241" t="str">
        <f t="shared" ca="1" si="2"/>
        <v>Yes</v>
      </c>
      <c r="V16" s="241" t="str">
        <f t="shared" ca="1" si="2"/>
        <v>Yes</v>
      </c>
      <c r="W16" s="241" t="str">
        <f t="shared" ca="1" si="2"/>
        <v>No</v>
      </c>
      <c r="X16" s="241" t="str">
        <f t="shared" ca="1" si="2"/>
        <v>Yes</v>
      </c>
      <c r="Y16" s="241" t="str">
        <f t="shared" ca="1" si="2"/>
        <v>No</v>
      </c>
      <c r="Z16" s="241" t="str">
        <f t="shared" ca="1" si="2"/>
        <v>No</v>
      </c>
    </row>
    <row r="17" spans="1:26" x14ac:dyDescent="0.2">
      <c r="A17" s="42" t="s">
        <v>708</v>
      </c>
      <c r="C17" s="242">
        <v>43049</v>
      </c>
      <c r="D17" s="245">
        <v>43271</v>
      </c>
      <c r="H17" s="242">
        <v>43025</v>
      </c>
      <c r="I17" s="242">
        <v>43018</v>
      </c>
      <c r="J17" s="242">
        <v>42928</v>
      </c>
      <c r="O17" s="242"/>
    </row>
    <row r="18" spans="1:26" x14ac:dyDescent="0.2">
      <c r="A18" s="42" t="s">
        <v>709</v>
      </c>
      <c r="B18" s="244">
        <f ca="1">IF(B17&gt;0,(B17-B15)/30,($A$21-B15)/30)</f>
        <v>25.9</v>
      </c>
      <c r="C18" s="244">
        <f t="shared" ref="C18:Z18" si="3">IF(C17&gt;0,(C17-C15)/30,($A$21-C15)/30)</f>
        <v>-0.7</v>
      </c>
      <c r="D18" s="244">
        <f t="shared" si="3"/>
        <v>9.7333333333333325</v>
      </c>
      <c r="E18" s="244">
        <f t="shared" ca="1" si="3"/>
        <v>50.266666666666666</v>
      </c>
      <c r="F18" s="244">
        <f t="shared" ca="1" si="3"/>
        <v>-12.633333333333333</v>
      </c>
      <c r="G18" s="244">
        <f t="shared" ca="1" si="3"/>
        <v>0.56666666666666665</v>
      </c>
      <c r="H18" s="244">
        <f t="shared" si="3"/>
        <v>6.6333333333333337</v>
      </c>
      <c r="I18" s="244">
        <f t="shared" si="3"/>
        <v>0.3</v>
      </c>
      <c r="J18" s="244">
        <f t="shared" si="3"/>
        <v>1.3666666666666667</v>
      </c>
      <c r="K18" s="244">
        <f t="shared" ca="1" si="3"/>
        <v>-61.333333333333336</v>
      </c>
      <c r="L18" s="244">
        <f t="shared" ca="1" si="3"/>
        <v>-30.866666666666667</v>
      </c>
      <c r="M18" s="244">
        <f t="shared" ca="1" si="3"/>
        <v>-30.866666666666667</v>
      </c>
      <c r="N18" s="244">
        <f t="shared" ca="1" si="3"/>
        <v>44.233333333333334</v>
      </c>
      <c r="O18" s="244">
        <f t="shared" ca="1" si="3"/>
        <v>9.7333333333333325</v>
      </c>
      <c r="P18" s="244">
        <f t="shared" ca="1" si="3"/>
        <v>-12.633333333333333</v>
      </c>
      <c r="Q18" s="244">
        <f t="shared" ca="1" si="3"/>
        <v>-0.46666666666666667</v>
      </c>
      <c r="R18" s="244">
        <f t="shared" ca="1" si="3"/>
        <v>22.833333333333332</v>
      </c>
      <c r="S18" s="244">
        <f t="shared" ca="1" si="3"/>
        <v>52.3</v>
      </c>
      <c r="T18" s="244">
        <f t="shared" ca="1" si="3"/>
        <v>-41</v>
      </c>
      <c r="U18" s="244">
        <f t="shared" ca="1" si="3"/>
        <v>44.233333333333334</v>
      </c>
      <c r="V18" s="244">
        <f t="shared" ca="1" si="3"/>
        <v>42.2</v>
      </c>
      <c r="W18" s="244">
        <f t="shared" ca="1" si="3"/>
        <v>-51.133333333333333</v>
      </c>
      <c r="X18" s="244">
        <f t="shared" ca="1" si="3"/>
        <v>12.733333333333333</v>
      </c>
      <c r="Y18" s="244">
        <f t="shared" ca="1" si="3"/>
        <v>-29.866666666666667</v>
      </c>
      <c r="Z18" s="244">
        <f t="shared" ca="1" si="3"/>
        <v>-63.333333333333336</v>
      </c>
    </row>
    <row r="20" spans="1:26" x14ac:dyDescent="0.2">
      <c r="A20" s="42" t="s">
        <v>711</v>
      </c>
    </row>
    <row r="21" spans="1:26" x14ac:dyDescent="0.2">
      <c r="A21" s="241">
        <f ca="1">TODAY()</f>
        <v>43452</v>
      </c>
    </row>
  </sheetData>
  <hyperlinks>
    <hyperlink ref="A12" r:id="rId1"/>
  </hyperlinks>
  <pageMargins left="0.7" right="0.7" top="0.75" bottom="0.75" header="0.3" footer="0.3"/>
  <pageSetup paperSize="8"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workbookViewId="0">
      <selection activeCell="A5" sqref="A5"/>
    </sheetView>
  </sheetViews>
  <sheetFormatPr defaultRowHeight="15" x14ac:dyDescent="0.2"/>
  <sheetData>
    <row r="1" spans="1:26" ht="51" x14ac:dyDescent="0.2">
      <c r="A1" s="69" t="s">
        <v>232</v>
      </c>
      <c r="B1" s="70" t="s">
        <v>0</v>
      </c>
      <c r="C1" s="70" t="s">
        <v>1</v>
      </c>
      <c r="D1" s="70" t="s">
        <v>2</v>
      </c>
      <c r="E1" s="70" t="s">
        <v>3</v>
      </c>
      <c r="F1" s="70" t="s">
        <v>4</v>
      </c>
      <c r="G1" s="70" t="s">
        <v>5</v>
      </c>
      <c r="H1" s="70" t="s">
        <v>6</v>
      </c>
      <c r="I1" s="70" t="s">
        <v>7</v>
      </c>
      <c r="J1" s="71" t="s">
        <v>8</v>
      </c>
      <c r="K1" s="70" t="s">
        <v>9</v>
      </c>
      <c r="L1" s="70" t="s">
        <v>10</v>
      </c>
      <c r="M1" s="70" t="s">
        <v>215</v>
      </c>
      <c r="N1" s="70" t="s">
        <v>11</v>
      </c>
      <c r="O1" s="70" t="s">
        <v>12</v>
      </c>
      <c r="P1" s="70" t="s">
        <v>13</v>
      </c>
      <c r="Q1" s="70" t="s">
        <v>14</v>
      </c>
      <c r="R1" s="70" t="s">
        <v>15</v>
      </c>
      <c r="S1" s="70" t="s">
        <v>16</v>
      </c>
      <c r="T1" s="70" t="s">
        <v>17</v>
      </c>
      <c r="U1" s="70" t="s">
        <v>18</v>
      </c>
      <c r="V1" s="70" t="s">
        <v>19</v>
      </c>
      <c r="W1" s="70" t="s">
        <v>20</v>
      </c>
      <c r="X1" s="70" t="s">
        <v>21</v>
      </c>
      <c r="Y1" s="70" t="s">
        <v>22</v>
      </c>
      <c r="Z1" s="70" t="s">
        <v>23</v>
      </c>
    </row>
    <row r="2" spans="1:26" ht="60" x14ac:dyDescent="0.2">
      <c r="A2" s="73" t="s">
        <v>433</v>
      </c>
      <c r="B2" s="187">
        <v>1.3</v>
      </c>
      <c r="C2" s="187">
        <v>3.9</v>
      </c>
      <c r="D2" s="187">
        <v>4</v>
      </c>
      <c r="E2" s="187">
        <v>2.2999999999999998</v>
      </c>
      <c r="F2" s="187">
        <v>3.6</v>
      </c>
      <c r="G2" s="187">
        <v>4.2</v>
      </c>
      <c r="H2" s="187">
        <v>2.2000000000000002</v>
      </c>
      <c r="I2" s="187">
        <v>3.1</v>
      </c>
      <c r="J2" s="187">
        <v>1.6</v>
      </c>
      <c r="K2" s="187">
        <v>0</v>
      </c>
      <c r="L2" s="187">
        <v>5.4</v>
      </c>
      <c r="M2" s="187">
        <v>5.4</v>
      </c>
      <c r="N2" s="187">
        <v>1.6</v>
      </c>
      <c r="O2" s="187">
        <v>3.9</v>
      </c>
      <c r="P2" s="187">
        <v>5.3</v>
      </c>
      <c r="Q2" s="187">
        <v>5.6</v>
      </c>
      <c r="R2" s="187">
        <v>5.0999999999999996</v>
      </c>
      <c r="S2" s="187">
        <v>1.4</v>
      </c>
      <c r="T2" s="187">
        <v>7</v>
      </c>
      <c r="U2" s="187">
        <v>1.4</v>
      </c>
      <c r="V2" s="187">
        <v>3.6</v>
      </c>
      <c r="W2" s="187">
        <v>0</v>
      </c>
      <c r="X2" s="187">
        <v>3.6</v>
      </c>
      <c r="Y2" s="187">
        <v>5.6</v>
      </c>
      <c r="Z2" s="187">
        <v>0</v>
      </c>
    </row>
    <row r="3" spans="1:26" x14ac:dyDescent="0.2">
      <c r="A3" s="73" t="s">
        <v>35</v>
      </c>
      <c r="B3" s="72">
        <v>2018</v>
      </c>
      <c r="C3" s="72">
        <v>2018</v>
      </c>
      <c r="D3" s="72">
        <v>2017</v>
      </c>
      <c r="E3" s="72">
        <v>2018</v>
      </c>
      <c r="F3" s="72">
        <v>2017</v>
      </c>
      <c r="G3" s="72">
        <v>2017</v>
      </c>
      <c r="H3" s="72">
        <v>2018</v>
      </c>
      <c r="I3" s="72">
        <v>2017</v>
      </c>
      <c r="J3" s="72">
        <v>2018</v>
      </c>
      <c r="K3" s="72">
        <v>2018</v>
      </c>
      <c r="L3" s="72">
        <v>2017</v>
      </c>
      <c r="M3" s="72">
        <v>2017</v>
      </c>
      <c r="N3" s="72">
        <v>2017</v>
      </c>
      <c r="O3" s="72">
        <v>2018</v>
      </c>
      <c r="P3" s="72">
        <v>2017</v>
      </c>
      <c r="Q3" s="72">
        <v>2018</v>
      </c>
      <c r="R3" s="72">
        <v>2017</v>
      </c>
      <c r="S3" s="72">
        <v>2018</v>
      </c>
      <c r="T3" s="72">
        <v>2018</v>
      </c>
      <c r="U3" s="72">
        <v>2018</v>
      </c>
      <c r="V3" s="72">
        <v>2017</v>
      </c>
      <c r="W3" s="72">
        <v>2018</v>
      </c>
      <c r="X3" s="72">
        <v>2017</v>
      </c>
      <c r="Y3" s="72">
        <v>2018</v>
      </c>
      <c r="Z3" s="72">
        <v>2018</v>
      </c>
    </row>
    <row r="4" spans="1:26" x14ac:dyDescent="0.2">
      <c r="F4" s="115"/>
      <c r="P4" s="115"/>
    </row>
    <row r="5" spans="1:26" x14ac:dyDescent="0.2">
      <c r="A5" s="21"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09"/>
  <sheetViews>
    <sheetView workbookViewId="0">
      <pane xSplit="3" ySplit="1" topLeftCell="HP2" activePane="bottomRight" state="frozen"/>
      <selection pane="topRight" activeCell="D1" sqref="D1"/>
      <selection pane="bottomLeft" activeCell="A2" sqref="A2"/>
      <selection pane="bottomRight" activeCell="A2" sqref="A2:IH101"/>
    </sheetView>
  </sheetViews>
  <sheetFormatPr defaultRowHeight="15" x14ac:dyDescent="0.2"/>
  <cols>
    <col min="1" max="1" width="16.6640625" customWidth="1"/>
    <col min="2" max="2" width="9.88671875" bestFit="1" customWidth="1"/>
  </cols>
  <sheetData>
    <row r="1" spans="1:242" s="54" customFormat="1" x14ac:dyDescent="0.25">
      <c r="A1" s="55" t="s">
        <v>33</v>
      </c>
      <c r="B1" s="55" t="s">
        <v>34</v>
      </c>
      <c r="C1" s="55" t="s">
        <v>35</v>
      </c>
      <c r="D1" s="55" t="s">
        <v>36</v>
      </c>
      <c r="E1" s="55" t="s">
        <v>37</v>
      </c>
      <c r="F1" s="55" t="s">
        <v>38</v>
      </c>
      <c r="G1" s="55" t="s">
        <v>39</v>
      </c>
      <c r="H1" s="55" t="s">
        <v>40</v>
      </c>
      <c r="I1" s="55" t="s">
        <v>41</v>
      </c>
      <c r="J1" s="55" t="s">
        <v>42</v>
      </c>
      <c r="K1" s="55" t="s">
        <v>43</v>
      </c>
      <c r="L1" s="55" t="s">
        <v>44</v>
      </c>
      <c r="M1" s="55" t="s">
        <v>45</v>
      </c>
      <c r="N1" s="55" t="s">
        <v>46</v>
      </c>
      <c r="O1" s="55" t="s">
        <v>47</v>
      </c>
      <c r="P1" s="55" t="s">
        <v>48</v>
      </c>
      <c r="Q1" s="55" t="s">
        <v>49</v>
      </c>
      <c r="R1" s="55" t="s">
        <v>50</v>
      </c>
      <c r="S1" s="55" t="s">
        <v>51</v>
      </c>
      <c r="T1" s="55" t="s">
        <v>52</v>
      </c>
      <c r="U1" s="55" t="s">
        <v>53</v>
      </c>
      <c r="V1" s="55" t="s">
        <v>54</v>
      </c>
      <c r="W1" s="55" t="s">
        <v>55</v>
      </c>
      <c r="X1" s="56" t="s">
        <v>317</v>
      </c>
      <c r="Y1" s="56" t="s">
        <v>537</v>
      </c>
      <c r="Z1" s="55" t="s">
        <v>56</v>
      </c>
      <c r="AA1" s="55" t="s">
        <v>57</v>
      </c>
      <c r="AB1" s="55" t="s">
        <v>58</v>
      </c>
      <c r="AC1" s="55" t="s">
        <v>59</v>
      </c>
      <c r="AD1" s="55" t="s">
        <v>60</v>
      </c>
      <c r="AE1" s="55" t="s">
        <v>61</v>
      </c>
      <c r="AF1" s="55" t="s">
        <v>62</v>
      </c>
      <c r="AG1" s="55" t="s">
        <v>63</v>
      </c>
      <c r="AH1" s="55" t="s">
        <v>64</v>
      </c>
      <c r="AI1" s="55" t="s">
        <v>65</v>
      </c>
      <c r="AJ1" s="55" t="s">
        <v>66</v>
      </c>
      <c r="AK1" s="55" t="s">
        <v>67</v>
      </c>
      <c r="AL1" s="55" t="s">
        <v>68</v>
      </c>
      <c r="AM1" s="55" t="s">
        <v>69</v>
      </c>
      <c r="AN1" s="55" t="s">
        <v>70</v>
      </c>
      <c r="AO1" s="55" t="s">
        <v>71</v>
      </c>
      <c r="AP1" s="55" t="s">
        <v>72</v>
      </c>
      <c r="AQ1" s="55" t="s">
        <v>73</v>
      </c>
      <c r="AR1" s="55" t="s">
        <v>74</v>
      </c>
      <c r="AS1" s="55" t="s">
        <v>75</v>
      </c>
      <c r="AT1" s="56" t="s">
        <v>318</v>
      </c>
      <c r="AU1" s="55" t="s">
        <v>76</v>
      </c>
      <c r="AV1" s="55" t="s">
        <v>77</v>
      </c>
      <c r="AW1" s="55" t="s">
        <v>78</v>
      </c>
      <c r="AX1" s="55" t="s">
        <v>79</v>
      </c>
      <c r="AY1" s="55" t="s">
        <v>80</v>
      </c>
      <c r="AZ1" s="55" t="s">
        <v>81</v>
      </c>
      <c r="BA1" s="55" t="s">
        <v>82</v>
      </c>
      <c r="BB1" s="55" t="s">
        <v>83</v>
      </c>
      <c r="BC1" s="55" t="s">
        <v>84</v>
      </c>
      <c r="BD1" s="55" t="s">
        <v>85</v>
      </c>
      <c r="BE1" s="55" t="s">
        <v>86</v>
      </c>
      <c r="BF1" s="55" t="s">
        <v>87</v>
      </c>
      <c r="BG1" s="55" t="s">
        <v>88</v>
      </c>
      <c r="BH1" s="55" t="s">
        <v>89</v>
      </c>
      <c r="BI1" s="55" t="s">
        <v>90</v>
      </c>
      <c r="BJ1" s="55" t="s">
        <v>91</v>
      </c>
      <c r="BK1" s="55" t="s">
        <v>92</v>
      </c>
      <c r="BL1" s="55" t="s">
        <v>93</v>
      </c>
      <c r="BM1" s="55" t="s">
        <v>94</v>
      </c>
      <c r="BN1" s="55" t="s">
        <v>95</v>
      </c>
      <c r="BO1" s="56" t="s">
        <v>319</v>
      </c>
      <c r="BP1" s="55" t="s">
        <v>96</v>
      </c>
      <c r="BQ1" s="55" t="s">
        <v>97</v>
      </c>
      <c r="BR1" s="55" t="s">
        <v>98</v>
      </c>
      <c r="BS1" s="55" t="s">
        <v>99</v>
      </c>
      <c r="BT1" s="55" t="s">
        <v>100</v>
      </c>
      <c r="BU1" s="55" t="s">
        <v>101</v>
      </c>
      <c r="BV1" s="55" t="s">
        <v>102</v>
      </c>
      <c r="BW1" s="55" t="s">
        <v>103</v>
      </c>
      <c r="BX1" s="55" t="s">
        <v>104</v>
      </c>
      <c r="BY1" s="55" t="s">
        <v>105</v>
      </c>
      <c r="BZ1" s="55" t="s">
        <v>106</v>
      </c>
      <c r="CA1" s="55" t="s">
        <v>107</v>
      </c>
      <c r="CB1" s="55" t="s">
        <v>108</v>
      </c>
      <c r="CC1" s="55" t="s">
        <v>109</v>
      </c>
      <c r="CD1" s="55" t="s">
        <v>110</v>
      </c>
      <c r="CE1" s="55" t="s">
        <v>111</v>
      </c>
      <c r="CF1" s="55" t="s">
        <v>112</v>
      </c>
      <c r="CG1" s="55" t="s">
        <v>113</v>
      </c>
      <c r="CH1" s="55" t="s">
        <v>114</v>
      </c>
      <c r="CI1" s="55" t="s">
        <v>115</v>
      </c>
      <c r="CJ1" s="55" t="s">
        <v>116</v>
      </c>
      <c r="CK1" s="56" t="s">
        <v>320</v>
      </c>
      <c r="CL1" s="56" t="s">
        <v>538</v>
      </c>
      <c r="CM1" s="55" t="s">
        <v>117</v>
      </c>
      <c r="CN1" s="55" t="s">
        <v>118</v>
      </c>
      <c r="CO1" s="55" t="s">
        <v>119</v>
      </c>
      <c r="CP1" s="55" t="s">
        <v>120</v>
      </c>
      <c r="CQ1" s="55" t="s">
        <v>121</v>
      </c>
      <c r="CR1" s="55" t="s">
        <v>122</v>
      </c>
      <c r="CS1" s="55" t="s">
        <v>123</v>
      </c>
      <c r="CT1" s="55" t="s">
        <v>124</v>
      </c>
      <c r="CU1" s="55" t="s">
        <v>125</v>
      </c>
      <c r="CV1" s="55" t="s">
        <v>126</v>
      </c>
      <c r="CW1" s="55" t="s">
        <v>127</v>
      </c>
      <c r="CX1" s="55" t="s">
        <v>128</v>
      </c>
      <c r="CY1" s="55" t="s">
        <v>129</v>
      </c>
      <c r="CZ1" s="55" t="s">
        <v>130</v>
      </c>
      <c r="DA1" s="55" t="s">
        <v>131</v>
      </c>
      <c r="DB1" s="55" t="s">
        <v>132</v>
      </c>
      <c r="DC1" s="55" t="s">
        <v>133</v>
      </c>
      <c r="DD1" s="55" t="s">
        <v>134</v>
      </c>
      <c r="DE1" s="55" t="s">
        <v>135</v>
      </c>
      <c r="DF1" s="55" t="s">
        <v>136</v>
      </c>
      <c r="DG1" s="55" t="s">
        <v>137</v>
      </c>
      <c r="DH1" s="55" t="s">
        <v>138</v>
      </c>
      <c r="DI1" s="56" t="s">
        <v>321</v>
      </c>
      <c r="DJ1" s="56" t="s">
        <v>539</v>
      </c>
      <c r="DK1" s="55" t="s">
        <v>139</v>
      </c>
      <c r="DL1" s="55" t="s">
        <v>140</v>
      </c>
      <c r="DM1" s="55" t="s">
        <v>141</v>
      </c>
      <c r="DN1" s="55" t="s">
        <v>142</v>
      </c>
      <c r="DO1" s="55" t="s">
        <v>143</v>
      </c>
      <c r="DP1" s="55" t="s">
        <v>144</v>
      </c>
      <c r="DQ1" s="55" t="s">
        <v>145</v>
      </c>
      <c r="DR1" s="55" t="s">
        <v>146</v>
      </c>
      <c r="DS1" s="55" t="s">
        <v>147</v>
      </c>
      <c r="DT1" s="55" t="s">
        <v>148</v>
      </c>
      <c r="DU1" s="55" t="s">
        <v>149</v>
      </c>
      <c r="DV1" s="55" t="s">
        <v>150</v>
      </c>
      <c r="DW1" s="55" t="s">
        <v>151</v>
      </c>
      <c r="DX1" s="55" t="s">
        <v>152</v>
      </c>
      <c r="DY1" s="55" t="s">
        <v>153</v>
      </c>
      <c r="DZ1" s="55" t="s">
        <v>154</v>
      </c>
      <c r="EA1" s="55" t="s">
        <v>155</v>
      </c>
      <c r="EB1" s="55" t="s">
        <v>156</v>
      </c>
      <c r="EC1" s="55" t="s">
        <v>157</v>
      </c>
      <c r="ED1" s="55" t="s">
        <v>158</v>
      </c>
      <c r="EE1" s="55" t="s">
        <v>159</v>
      </c>
      <c r="EF1" s="56" t="s">
        <v>322</v>
      </c>
      <c r="EG1" s="56" t="s">
        <v>540</v>
      </c>
      <c r="EH1" s="55" t="s">
        <v>160</v>
      </c>
      <c r="EI1" s="55" t="s">
        <v>161</v>
      </c>
      <c r="EJ1" s="55" t="s">
        <v>162</v>
      </c>
      <c r="EK1" s="55" t="s">
        <v>163</v>
      </c>
      <c r="EL1" s="55" t="s">
        <v>164</v>
      </c>
      <c r="EM1" s="55" t="s">
        <v>165</v>
      </c>
      <c r="EN1" s="55" t="s">
        <v>166</v>
      </c>
      <c r="EO1" s="55" t="s">
        <v>167</v>
      </c>
      <c r="EP1" s="55" t="s">
        <v>168</v>
      </c>
      <c r="EQ1" s="55" t="s">
        <v>169</v>
      </c>
      <c r="ER1" s="55" t="s">
        <v>170</v>
      </c>
      <c r="ES1" s="55" t="s">
        <v>171</v>
      </c>
      <c r="ET1" s="55" t="s">
        <v>172</v>
      </c>
      <c r="EU1" s="55" t="s">
        <v>173</v>
      </c>
      <c r="EV1" s="55" t="s">
        <v>174</v>
      </c>
      <c r="EW1" s="55" t="s">
        <v>175</v>
      </c>
      <c r="EX1" s="55" t="s">
        <v>176</v>
      </c>
      <c r="EY1" s="55" t="s">
        <v>177</v>
      </c>
      <c r="EZ1" s="55" t="s">
        <v>178</v>
      </c>
      <c r="FA1" s="55" t="s">
        <v>179</v>
      </c>
      <c r="FB1" s="55" t="s">
        <v>180</v>
      </c>
      <c r="FC1" s="55" t="s">
        <v>181</v>
      </c>
      <c r="FD1" s="55" t="s">
        <v>182</v>
      </c>
      <c r="FE1" s="55" t="s">
        <v>183</v>
      </c>
      <c r="FF1" s="55" t="s">
        <v>184</v>
      </c>
      <c r="FG1" s="55" t="s">
        <v>185</v>
      </c>
      <c r="FH1" s="55" t="s">
        <v>186</v>
      </c>
      <c r="FI1" s="55" t="s">
        <v>187</v>
      </c>
      <c r="FJ1" s="55" t="s">
        <v>188</v>
      </c>
      <c r="FK1" s="55" t="s">
        <v>189</v>
      </c>
      <c r="FL1" s="55" t="s">
        <v>190</v>
      </c>
      <c r="FM1" s="55" t="s">
        <v>191</v>
      </c>
      <c r="FN1" s="55" t="s">
        <v>192</v>
      </c>
      <c r="FO1" s="55" t="s">
        <v>193</v>
      </c>
      <c r="FP1" s="55" t="s">
        <v>194</v>
      </c>
      <c r="FQ1" s="55" t="s">
        <v>195</v>
      </c>
      <c r="FR1" s="55" t="s">
        <v>323</v>
      </c>
      <c r="FS1" s="55" t="s">
        <v>324</v>
      </c>
      <c r="FT1" s="55" t="s">
        <v>325</v>
      </c>
      <c r="FU1" s="55" t="s">
        <v>326</v>
      </c>
      <c r="FV1" s="55" t="s">
        <v>327</v>
      </c>
      <c r="FW1" s="55" t="s">
        <v>328</v>
      </c>
      <c r="FX1" s="55" t="s">
        <v>329</v>
      </c>
      <c r="FY1" s="55" t="s">
        <v>330</v>
      </c>
      <c r="FZ1" s="55" t="s">
        <v>331</v>
      </c>
      <c r="GA1" s="55" t="s">
        <v>332</v>
      </c>
      <c r="GB1" s="55" t="s">
        <v>333</v>
      </c>
      <c r="GC1" s="55" t="s">
        <v>334</v>
      </c>
      <c r="GD1" s="55" t="s">
        <v>335</v>
      </c>
      <c r="GE1" s="55" t="s">
        <v>336</v>
      </c>
      <c r="GF1" s="55" t="s">
        <v>337</v>
      </c>
      <c r="GG1" s="55" t="s">
        <v>547</v>
      </c>
      <c r="GH1" s="55" t="s">
        <v>548</v>
      </c>
      <c r="GI1" s="55" t="s">
        <v>549</v>
      </c>
      <c r="GJ1" s="55" t="s">
        <v>550</v>
      </c>
      <c r="GK1" s="55" t="s">
        <v>551</v>
      </c>
      <c r="GL1" s="55" t="s">
        <v>557</v>
      </c>
      <c r="GM1" s="55" t="s">
        <v>338</v>
      </c>
      <c r="GN1" s="55" t="s">
        <v>339</v>
      </c>
      <c r="GO1" s="55" t="s">
        <v>340</v>
      </c>
      <c r="GP1" s="55" t="s">
        <v>341</v>
      </c>
      <c r="GQ1" s="55" t="s">
        <v>342</v>
      </c>
      <c r="GR1" s="55" t="s">
        <v>343</v>
      </c>
      <c r="GS1" s="55" t="s">
        <v>344</v>
      </c>
      <c r="GT1" s="55" t="s">
        <v>345</v>
      </c>
      <c r="GU1" s="55" t="s">
        <v>346</v>
      </c>
      <c r="GV1" s="55" t="s">
        <v>347</v>
      </c>
      <c r="GW1" s="55" t="s">
        <v>348</v>
      </c>
      <c r="GX1" s="55" t="s">
        <v>349</v>
      </c>
      <c r="GY1" s="55" t="s">
        <v>350</v>
      </c>
      <c r="GZ1" s="55" t="s">
        <v>351</v>
      </c>
      <c r="HA1" s="55" t="s">
        <v>352</v>
      </c>
      <c r="HB1" s="55" t="s">
        <v>552</v>
      </c>
      <c r="HC1" s="55" t="s">
        <v>553</v>
      </c>
      <c r="HD1" s="55" t="s">
        <v>554</v>
      </c>
      <c r="HE1" s="55" t="s">
        <v>555</v>
      </c>
      <c r="HF1" s="55" t="s">
        <v>556</v>
      </c>
      <c r="HG1" s="55" t="s">
        <v>558</v>
      </c>
      <c r="HH1" s="55" t="s">
        <v>541</v>
      </c>
      <c r="HI1" s="55" t="s">
        <v>542</v>
      </c>
      <c r="HJ1" s="55" t="s">
        <v>543</v>
      </c>
      <c r="HK1" s="55" t="s">
        <v>544</v>
      </c>
      <c r="HL1" s="55" t="s">
        <v>353</v>
      </c>
      <c r="HM1" s="55" t="s">
        <v>354</v>
      </c>
      <c r="HN1" s="55" t="s">
        <v>196</v>
      </c>
      <c r="HO1" s="55" t="s">
        <v>197</v>
      </c>
      <c r="HP1" s="55" t="s">
        <v>198</v>
      </c>
      <c r="HQ1" s="55" t="s">
        <v>199</v>
      </c>
      <c r="HR1" s="55" t="s">
        <v>200</v>
      </c>
      <c r="HS1" s="55" t="s">
        <v>201</v>
      </c>
      <c r="HT1" s="56" t="s">
        <v>355</v>
      </c>
      <c r="HU1" s="56" t="s">
        <v>356</v>
      </c>
      <c r="HV1" s="56" t="s">
        <v>357</v>
      </c>
      <c r="HW1" s="56" t="s">
        <v>559</v>
      </c>
      <c r="HX1" s="55" t="s">
        <v>202</v>
      </c>
      <c r="HY1" s="55" t="s">
        <v>203</v>
      </c>
      <c r="HZ1" s="55" t="s">
        <v>204</v>
      </c>
      <c r="IA1" s="56" t="s">
        <v>358</v>
      </c>
      <c r="IB1" s="56" t="s">
        <v>359</v>
      </c>
      <c r="IC1" s="56" t="s">
        <v>360</v>
      </c>
      <c r="ID1" s="56" t="s">
        <v>361</v>
      </c>
      <c r="IE1" s="56" t="s">
        <v>362</v>
      </c>
      <c r="IF1" s="56" t="s">
        <v>363</v>
      </c>
      <c r="IG1" s="56" t="s">
        <v>364</v>
      </c>
      <c r="IH1" s="56" t="s">
        <v>365</v>
      </c>
    </row>
    <row r="2" spans="1:242" x14ac:dyDescent="0.2">
      <c r="A2" t="s">
        <v>205</v>
      </c>
      <c r="B2" t="s">
        <v>262</v>
      </c>
      <c r="C2" t="s">
        <v>677</v>
      </c>
      <c r="D2">
        <v>2</v>
      </c>
      <c r="E2">
        <v>0</v>
      </c>
      <c r="F2">
        <v>0</v>
      </c>
      <c r="G2">
        <v>0</v>
      </c>
      <c r="H2">
        <v>0</v>
      </c>
      <c r="I2">
        <v>0</v>
      </c>
      <c r="J2">
        <v>0</v>
      </c>
      <c r="K2">
        <v>0</v>
      </c>
      <c r="L2">
        <v>15</v>
      </c>
      <c r="M2">
        <v>0</v>
      </c>
      <c r="N2">
        <v>2</v>
      </c>
      <c r="O2">
        <v>0</v>
      </c>
      <c r="P2">
        <v>23</v>
      </c>
      <c r="Q2">
        <v>0</v>
      </c>
      <c r="R2">
        <v>12</v>
      </c>
      <c r="S2">
        <v>2</v>
      </c>
      <c r="T2">
        <v>8</v>
      </c>
      <c r="U2">
        <v>11</v>
      </c>
      <c r="V2">
        <v>0</v>
      </c>
      <c r="W2">
        <v>2</v>
      </c>
      <c r="X2">
        <v>10</v>
      </c>
      <c r="Y2">
        <v>0</v>
      </c>
      <c r="Z2">
        <v>77</v>
      </c>
      <c r="AA2">
        <v>0</v>
      </c>
      <c r="AB2">
        <v>0</v>
      </c>
      <c r="AC2">
        <v>0</v>
      </c>
      <c r="AD2">
        <v>0</v>
      </c>
      <c r="AE2">
        <v>0</v>
      </c>
      <c r="AF2">
        <v>0</v>
      </c>
      <c r="AG2">
        <v>1</v>
      </c>
      <c r="AH2">
        <v>0</v>
      </c>
      <c r="AI2">
        <v>8</v>
      </c>
      <c r="AJ2">
        <v>0</v>
      </c>
      <c r="AK2">
        <v>1</v>
      </c>
      <c r="AL2">
        <v>2</v>
      </c>
      <c r="AM2">
        <v>17</v>
      </c>
      <c r="AN2">
        <v>0</v>
      </c>
      <c r="AO2">
        <v>18</v>
      </c>
      <c r="AP2">
        <v>2</v>
      </c>
      <c r="AQ2">
        <v>8</v>
      </c>
      <c r="AR2">
        <v>1</v>
      </c>
      <c r="AS2">
        <v>1</v>
      </c>
      <c r="AT2">
        <v>11</v>
      </c>
      <c r="AU2">
        <v>59</v>
      </c>
      <c r="AV2">
        <v>0</v>
      </c>
      <c r="AW2">
        <v>0</v>
      </c>
      <c r="AX2">
        <v>0</v>
      </c>
      <c r="AY2">
        <v>0</v>
      </c>
      <c r="AZ2">
        <v>0</v>
      </c>
      <c r="BA2">
        <v>0</v>
      </c>
      <c r="BB2">
        <v>0</v>
      </c>
      <c r="BC2">
        <v>0</v>
      </c>
      <c r="BD2">
        <v>1</v>
      </c>
      <c r="BE2">
        <v>0</v>
      </c>
      <c r="BF2">
        <v>0</v>
      </c>
      <c r="BG2">
        <v>0</v>
      </c>
      <c r="BH2">
        <v>2</v>
      </c>
      <c r="BI2">
        <v>0</v>
      </c>
      <c r="BJ2">
        <v>1</v>
      </c>
      <c r="BK2">
        <v>0</v>
      </c>
      <c r="BL2">
        <v>0</v>
      </c>
      <c r="BM2">
        <v>0</v>
      </c>
      <c r="BN2">
        <v>0</v>
      </c>
      <c r="BO2">
        <v>0</v>
      </c>
      <c r="BP2">
        <v>4</v>
      </c>
      <c r="BQ2">
        <v>0</v>
      </c>
      <c r="BR2">
        <v>0</v>
      </c>
      <c r="BS2">
        <v>0</v>
      </c>
      <c r="BT2">
        <v>0</v>
      </c>
      <c r="BU2">
        <v>0</v>
      </c>
      <c r="BV2">
        <v>0</v>
      </c>
      <c r="BW2">
        <v>1</v>
      </c>
      <c r="BX2">
        <v>0</v>
      </c>
      <c r="BY2">
        <v>9</v>
      </c>
      <c r="BZ2">
        <v>0</v>
      </c>
      <c r="CA2">
        <v>1</v>
      </c>
      <c r="CB2">
        <v>2</v>
      </c>
      <c r="CC2">
        <v>19</v>
      </c>
      <c r="CD2">
        <v>0</v>
      </c>
      <c r="CE2">
        <v>19</v>
      </c>
      <c r="CF2">
        <v>2</v>
      </c>
      <c r="CG2">
        <v>6</v>
      </c>
      <c r="CH2">
        <v>8</v>
      </c>
      <c r="CI2">
        <v>1</v>
      </c>
      <c r="CJ2">
        <v>1</v>
      </c>
      <c r="CK2">
        <v>11</v>
      </c>
      <c r="CL2">
        <v>0</v>
      </c>
      <c r="CM2">
        <v>69</v>
      </c>
      <c r="CN2">
        <v>0</v>
      </c>
      <c r="CO2">
        <v>0</v>
      </c>
      <c r="CP2">
        <v>0</v>
      </c>
      <c r="CQ2">
        <v>0</v>
      </c>
      <c r="CR2">
        <v>0</v>
      </c>
      <c r="CS2">
        <v>0</v>
      </c>
      <c r="CT2">
        <v>0</v>
      </c>
      <c r="CU2">
        <v>0</v>
      </c>
      <c r="CV2">
        <v>4</v>
      </c>
      <c r="CW2">
        <v>0</v>
      </c>
      <c r="CX2">
        <v>0</v>
      </c>
      <c r="CY2">
        <v>0</v>
      </c>
      <c r="CZ2">
        <v>14</v>
      </c>
      <c r="DA2">
        <v>0</v>
      </c>
      <c r="DB2">
        <v>14</v>
      </c>
      <c r="DC2">
        <v>1</v>
      </c>
      <c r="DD2">
        <v>5</v>
      </c>
      <c r="DE2">
        <v>7</v>
      </c>
      <c r="DF2">
        <v>0</v>
      </c>
      <c r="DG2">
        <v>0</v>
      </c>
      <c r="DH2">
        <v>45</v>
      </c>
      <c r="DI2">
        <v>8</v>
      </c>
      <c r="DJ2">
        <v>0</v>
      </c>
      <c r="DK2">
        <v>0</v>
      </c>
      <c r="DL2">
        <v>0</v>
      </c>
      <c r="DM2">
        <v>0</v>
      </c>
      <c r="DN2">
        <v>0</v>
      </c>
      <c r="DO2">
        <v>0</v>
      </c>
      <c r="DP2">
        <v>0</v>
      </c>
      <c r="DQ2">
        <v>1</v>
      </c>
      <c r="DR2">
        <v>0</v>
      </c>
      <c r="DS2">
        <v>5</v>
      </c>
      <c r="DT2">
        <v>0</v>
      </c>
      <c r="DU2">
        <v>1</v>
      </c>
      <c r="DV2">
        <v>2</v>
      </c>
      <c r="DW2">
        <v>5</v>
      </c>
      <c r="DX2">
        <v>0</v>
      </c>
      <c r="DY2">
        <v>5</v>
      </c>
      <c r="DZ2">
        <v>1</v>
      </c>
      <c r="EA2">
        <v>1</v>
      </c>
      <c r="EB2">
        <v>1</v>
      </c>
      <c r="EC2">
        <v>1</v>
      </c>
      <c r="ED2">
        <v>1</v>
      </c>
      <c r="EE2">
        <v>24</v>
      </c>
      <c r="EF2">
        <v>3</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0</v>
      </c>
      <c r="FS2">
        <v>0</v>
      </c>
      <c r="FT2">
        <v>0</v>
      </c>
      <c r="FU2">
        <v>0</v>
      </c>
      <c r="FV2">
        <v>0</v>
      </c>
      <c r="FW2">
        <v>0</v>
      </c>
      <c r="FX2">
        <v>1</v>
      </c>
      <c r="FY2">
        <v>0</v>
      </c>
      <c r="FZ2">
        <v>5</v>
      </c>
      <c r="GA2">
        <v>0</v>
      </c>
      <c r="GB2">
        <v>1</v>
      </c>
      <c r="GC2">
        <v>2</v>
      </c>
      <c r="GD2">
        <v>5</v>
      </c>
      <c r="GE2">
        <v>0</v>
      </c>
      <c r="GF2">
        <v>4</v>
      </c>
      <c r="GG2">
        <v>1</v>
      </c>
      <c r="GH2">
        <v>0</v>
      </c>
      <c r="GI2">
        <v>1</v>
      </c>
      <c r="GJ2">
        <v>1</v>
      </c>
      <c r="GK2">
        <v>1</v>
      </c>
      <c r="GL2">
        <v>22</v>
      </c>
      <c r="GM2">
        <v>0</v>
      </c>
      <c r="GN2">
        <v>0</v>
      </c>
      <c r="GO2">
        <v>0</v>
      </c>
      <c r="GP2">
        <v>0</v>
      </c>
      <c r="GQ2">
        <v>0</v>
      </c>
      <c r="GR2">
        <v>0</v>
      </c>
      <c r="GS2">
        <v>0</v>
      </c>
      <c r="GT2">
        <v>0</v>
      </c>
      <c r="GU2">
        <v>0</v>
      </c>
      <c r="GV2">
        <v>0</v>
      </c>
      <c r="GW2">
        <v>0</v>
      </c>
      <c r="GX2">
        <v>0</v>
      </c>
      <c r="GY2">
        <v>0</v>
      </c>
      <c r="GZ2">
        <v>0</v>
      </c>
      <c r="HA2">
        <v>1</v>
      </c>
      <c r="HB2">
        <v>0</v>
      </c>
      <c r="HC2">
        <v>0</v>
      </c>
      <c r="HD2">
        <v>0</v>
      </c>
      <c r="HE2">
        <v>0</v>
      </c>
      <c r="HF2">
        <v>0</v>
      </c>
      <c r="HG2">
        <v>1</v>
      </c>
      <c r="HH2">
        <v>1</v>
      </c>
      <c r="HI2">
        <v>0</v>
      </c>
      <c r="HJ2">
        <v>0</v>
      </c>
      <c r="HK2">
        <v>0</v>
      </c>
      <c r="HL2">
        <v>112</v>
      </c>
      <c r="HM2">
        <v>68</v>
      </c>
      <c r="HN2">
        <v>89</v>
      </c>
      <c r="HO2">
        <v>77</v>
      </c>
      <c r="HP2">
        <v>69</v>
      </c>
      <c r="HQ2">
        <v>1</v>
      </c>
      <c r="HR2">
        <v>0</v>
      </c>
      <c r="HS2">
        <v>96</v>
      </c>
      <c r="HT2">
        <v>7</v>
      </c>
      <c r="HU2">
        <v>62</v>
      </c>
      <c r="HV2">
        <v>69</v>
      </c>
      <c r="HW2">
        <v>67</v>
      </c>
      <c r="HX2">
        <v>1</v>
      </c>
      <c r="HY2">
        <v>1</v>
      </c>
      <c r="HZ2">
        <v>2</v>
      </c>
      <c r="IA2">
        <v>35</v>
      </c>
      <c r="IB2">
        <v>1</v>
      </c>
      <c r="IC2">
        <v>36</v>
      </c>
      <c r="IG2">
        <v>23</v>
      </c>
      <c r="IH2">
        <v>172</v>
      </c>
    </row>
    <row r="3" spans="1:242" x14ac:dyDescent="0.2">
      <c r="A3" t="s">
        <v>205</v>
      </c>
      <c r="B3" t="s">
        <v>263</v>
      </c>
      <c r="C3" t="s">
        <v>677</v>
      </c>
      <c r="D3">
        <v>1</v>
      </c>
      <c r="E3">
        <v>0</v>
      </c>
      <c r="F3">
        <v>0</v>
      </c>
      <c r="G3">
        <v>0</v>
      </c>
      <c r="H3">
        <v>0</v>
      </c>
      <c r="I3">
        <v>0</v>
      </c>
      <c r="J3">
        <v>0</v>
      </c>
      <c r="K3">
        <v>0</v>
      </c>
      <c r="L3">
        <v>10</v>
      </c>
      <c r="M3">
        <v>0</v>
      </c>
      <c r="N3">
        <v>1</v>
      </c>
      <c r="O3">
        <v>2</v>
      </c>
      <c r="P3">
        <v>16</v>
      </c>
      <c r="Q3">
        <v>0</v>
      </c>
      <c r="R3">
        <v>18</v>
      </c>
      <c r="S3">
        <v>1</v>
      </c>
      <c r="T3">
        <v>6</v>
      </c>
      <c r="U3">
        <v>2</v>
      </c>
      <c r="V3">
        <v>0</v>
      </c>
      <c r="W3">
        <v>6</v>
      </c>
      <c r="X3">
        <v>7</v>
      </c>
      <c r="Y3">
        <v>0</v>
      </c>
      <c r="Z3">
        <v>63</v>
      </c>
      <c r="AA3">
        <v>0</v>
      </c>
      <c r="AB3">
        <v>0</v>
      </c>
      <c r="AC3">
        <v>0</v>
      </c>
      <c r="AD3">
        <v>0</v>
      </c>
      <c r="AE3">
        <v>0</v>
      </c>
      <c r="AF3">
        <v>0</v>
      </c>
      <c r="AG3">
        <v>0</v>
      </c>
      <c r="AH3">
        <v>0</v>
      </c>
      <c r="AI3">
        <v>13</v>
      </c>
      <c r="AJ3">
        <v>0</v>
      </c>
      <c r="AK3">
        <v>1</v>
      </c>
      <c r="AL3">
        <v>0</v>
      </c>
      <c r="AM3">
        <v>11</v>
      </c>
      <c r="AN3">
        <v>0</v>
      </c>
      <c r="AO3">
        <v>12</v>
      </c>
      <c r="AP3">
        <v>4</v>
      </c>
      <c r="AQ3">
        <v>5</v>
      </c>
      <c r="AR3">
        <v>1</v>
      </c>
      <c r="AS3">
        <v>3</v>
      </c>
      <c r="AT3">
        <v>6</v>
      </c>
      <c r="AU3">
        <v>50</v>
      </c>
      <c r="AV3">
        <v>0</v>
      </c>
      <c r="AW3">
        <v>0</v>
      </c>
      <c r="AX3">
        <v>0</v>
      </c>
      <c r="AY3">
        <v>0</v>
      </c>
      <c r="AZ3">
        <v>0</v>
      </c>
      <c r="BA3">
        <v>0</v>
      </c>
      <c r="BB3">
        <v>0</v>
      </c>
      <c r="BC3">
        <v>0</v>
      </c>
      <c r="BD3">
        <v>1</v>
      </c>
      <c r="BE3">
        <v>0</v>
      </c>
      <c r="BF3">
        <v>0</v>
      </c>
      <c r="BG3">
        <v>0</v>
      </c>
      <c r="BH3">
        <v>2</v>
      </c>
      <c r="BI3">
        <v>0</v>
      </c>
      <c r="BJ3">
        <v>2</v>
      </c>
      <c r="BK3">
        <v>0</v>
      </c>
      <c r="BL3">
        <v>0</v>
      </c>
      <c r="BM3">
        <v>0</v>
      </c>
      <c r="BN3">
        <v>0</v>
      </c>
      <c r="BO3">
        <v>0</v>
      </c>
      <c r="BP3">
        <v>5</v>
      </c>
      <c r="BQ3">
        <v>0</v>
      </c>
      <c r="BR3">
        <v>0</v>
      </c>
      <c r="BS3">
        <v>0</v>
      </c>
      <c r="BT3">
        <v>0</v>
      </c>
      <c r="BU3">
        <v>0</v>
      </c>
      <c r="BV3">
        <v>0</v>
      </c>
      <c r="BW3">
        <v>0</v>
      </c>
      <c r="BX3">
        <v>0</v>
      </c>
      <c r="BY3">
        <v>14</v>
      </c>
      <c r="BZ3">
        <v>0</v>
      </c>
      <c r="CA3">
        <v>1</v>
      </c>
      <c r="CB3">
        <v>0</v>
      </c>
      <c r="CC3">
        <v>13</v>
      </c>
      <c r="CD3">
        <v>0</v>
      </c>
      <c r="CE3">
        <v>14</v>
      </c>
      <c r="CF3">
        <v>4</v>
      </c>
      <c r="CG3">
        <v>6</v>
      </c>
      <c r="CH3">
        <v>5</v>
      </c>
      <c r="CI3">
        <v>1</v>
      </c>
      <c r="CJ3">
        <v>3</v>
      </c>
      <c r="CK3">
        <v>6</v>
      </c>
      <c r="CL3">
        <v>0</v>
      </c>
      <c r="CM3">
        <v>61</v>
      </c>
      <c r="CN3">
        <v>0</v>
      </c>
      <c r="CO3">
        <v>0</v>
      </c>
      <c r="CP3">
        <v>0</v>
      </c>
      <c r="CQ3">
        <v>0</v>
      </c>
      <c r="CR3">
        <v>0</v>
      </c>
      <c r="CS3">
        <v>0</v>
      </c>
      <c r="CT3">
        <v>0</v>
      </c>
      <c r="CU3">
        <v>0</v>
      </c>
      <c r="CV3">
        <v>5</v>
      </c>
      <c r="CW3">
        <v>0</v>
      </c>
      <c r="CX3">
        <v>0</v>
      </c>
      <c r="CY3">
        <v>0</v>
      </c>
      <c r="CZ3">
        <v>9</v>
      </c>
      <c r="DA3">
        <v>0</v>
      </c>
      <c r="DB3">
        <v>13</v>
      </c>
      <c r="DC3">
        <v>3</v>
      </c>
      <c r="DD3">
        <v>5</v>
      </c>
      <c r="DE3">
        <v>5</v>
      </c>
      <c r="DF3">
        <v>0</v>
      </c>
      <c r="DG3">
        <v>3</v>
      </c>
      <c r="DH3">
        <v>43</v>
      </c>
      <c r="DI3">
        <v>6</v>
      </c>
      <c r="DJ3">
        <v>0</v>
      </c>
      <c r="DK3">
        <v>0</v>
      </c>
      <c r="DL3">
        <v>0</v>
      </c>
      <c r="DM3">
        <v>0</v>
      </c>
      <c r="DN3">
        <v>0</v>
      </c>
      <c r="DO3">
        <v>0</v>
      </c>
      <c r="DP3">
        <v>0</v>
      </c>
      <c r="DQ3">
        <v>0</v>
      </c>
      <c r="DR3">
        <v>0</v>
      </c>
      <c r="DS3">
        <v>9</v>
      </c>
      <c r="DT3">
        <v>0</v>
      </c>
      <c r="DU3">
        <v>1</v>
      </c>
      <c r="DV3">
        <v>0</v>
      </c>
      <c r="DW3">
        <v>4</v>
      </c>
      <c r="DX3">
        <v>0</v>
      </c>
      <c r="DY3">
        <v>1</v>
      </c>
      <c r="DZ3">
        <v>1</v>
      </c>
      <c r="EA3">
        <v>1</v>
      </c>
      <c r="EB3">
        <v>0</v>
      </c>
      <c r="EC3">
        <v>1</v>
      </c>
      <c r="ED3">
        <v>0</v>
      </c>
      <c r="EE3">
        <v>18</v>
      </c>
      <c r="EF3">
        <v>0</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9</v>
      </c>
      <c r="GA3">
        <v>0</v>
      </c>
      <c r="GB3">
        <v>1</v>
      </c>
      <c r="GC3">
        <v>0</v>
      </c>
      <c r="GD3">
        <v>3</v>
      </c>
      <c r="GE3">
        <v>0</v>
      </c>
      <c r="GF3">
        <v>1</v>
      </c>
      <c r="GG3">
        <v>1</v>
      </c>
      <c r="GH3">
        <v>1</v>
      </c>
      <c r="GI3">
        <v>0</v>
      </c>
      <c r="GJ3">
        <v>1</v>
      </c>
      <c r="GK3">
        <v>0</v>
      </c>
      <c r="GL3">
        <v>17</v>
      </c>
      <c r="GM3">
        <v>0</v>
      </c>
      <c r="GN3">
        <v>0</v>
      </c>
      <c r="GO3">
        <v>0</v>
      </c>
      <c r="GP3">
        <v>0</v>
      </c>
      <c r="GQ3">
        <v>0</v>
      </c>
      <c r="GR3">
        <v>0</v>
      </c>
      <c r="GS3">
        <v>0</v>
      </c>
      <c r="GT3">
        <v>0</v>
      </c>
      <c r="GU3">
        <v>0</v>
      </c>
      <c r="GV3">
        <v>0</v>
      </c>
      <c r="GW3">
        <v>0</v>
      </c>
      <c r="GX3">
        <v>0</v>
      </c>
      <c r="GY3">
        <v>1</v>
      </c>
      <c r="GZ3">
        <v>0</v>
      </c>
      <c r="HA3">
        <v>0</v>
      </c>
      <c r="HB3">
        <v>0</v>
      </c>
      <c r="HC3">
        <v>0</v>
      </c>
      <c r="HD3">
        <v>0</v>
      </c>
      <c r="HE3">
        <v>0</v>
      </c>
      <c r="HF3">
        <v>0</v>
      </c>
      <c r="HG3">
        <v>1</v>
      </c>
      <c r="HH3">
        <v>0</v>
      </c>
      <c r="HI3">
        <v>0</v>
      </c>
      <c r="HJ3">
        <v>0</v>
      </c>
      <c r="HK3">
        <v>0</v>
      </c>
      <c r="HL3">
        <v>0</v>
      </c>
      <c r="HM3">
        <v>69</v>
      </c>
      <c r="HN3">
        <v>0</v>
      </c>
      <c r="HO3">
        <v>63</v>
      </c>
      <c r="HP3">
        <v>61</v>
      </c>
      <c r="HQ3">
        <v>4</v>
      </c>
      <c r="HR3">
        <v>1</v>
      </c>
      <c r="HS3">
        <v>93</v>
      </c>
      <c r="HT3">
        <v>7</v>
      </c>
      <c r="HU3">
        <v>54</v>
      </c>
      <c r="HV3">
        <v>61</v>
      </c>
      <c r="HW3">
        <v>60</v>
      </c>
      <c r="HX3">
        <v>0</v>
      </c>
      <c r="HY3">
        <v>0</v>
      </c>
      <c r="HZ3">
        <v>0</v>
      </c>
      <c r="IA3">
        <v>36</v>
      </c>
      <c r="IB3">
        <v>1</v>
      </c>
      <c r="IC3">
        <v>37</v>
      </c>
      <c r="IG3">
        <v>15</v>
      </c>
      <c r="IH3">
        <v>170</v>
      </c>
    </row>
    <row r="4" spans="1:242" x14ac:dyDescent="0.2">
      <c r="A4" t="s">
        <v>205</v>
      </c>
      <c r="B4" t="s">
        <v>265</v>
      </c>
      <c r="C4" t="s">
        <v>677</v>
      </c>
      <c r="D4">
        <v>0</v>
      </c>
      <c r="E4">
        <v>0</v>
      </c>
      <c r="F4">
        <v>0</v>
      </c>
      <c r="G4">
        <v>0</v>
      </c>
      <c r="H4">
        <v>0</v>
      </c>
      <c r="I4">
        <v>1</v>
      </c>
      <c r="J4">
        <v>0</v>
      </c>
      <c r="K4">
        <v>0</v>
      </c>
      <c r="L4">
        <v>26</v>
      </c>
      <c r="M4">
        <v>0</v>
      </c>
      <c r="N4">
        <v>1</v>
      </c>
      <c r="O4">
        <v>3</v>
      </c>
      <c r="P4">
        <v>17</v>
      </c>
      <c r="Q4">
        <v>0</v>
      </c>
      <c r="R4">
        <v>18</v>
      </c>
      <c r="S4">
        <v>2</v>
      </c>
      <c r="T4">
        <v>14</v>
      </c>
      <c r="U4">
        <v>5</v>
      </c>
      <c r="V4">
        <v>1</v>
      </c>
      <c r="W4">
        <v>5</v>
      </c>
      <c r="X4">
        <v>9</v>
      </c>
      <c r="Y4">
        <v>0</v>
      </c>
      <c r="Z4">
        <v>93</v>
      </c>
      <c r="AA4">
        <v>2</v>
      </c>
      <c r="AB4">
        <v>0</v>
      </c>
      <c r="AC4">
        <v>0</v>
      </c>
      <c r="AD4">
        <v>0</v>
      </c>
      <c r="AE4">
        <v>0</v>
      </c>
      <c r="AF4">
        <v>0</v>
      </c>
      <c r="AG4">
        <v>0</v>
      </c>
      <c r="AH4">
        <v>0</v>
      </c>
      <c r="AI4">
        <v>12</v>
      </c>
      <c r="AJ4">
        <v>0</v>
      </c>
      <c r="AK4">
        <v>1</v>
      </c>
      <c r="AL4">
        <v>3</v>
      </c>
      <c r="AM4">
        <v>18</v>
      </c>
      <c r="AN4">
        <v>0</v>
      </c>
      <c r="AO4">
        <v>17</v>
      </c>
      <c r="AP4">
        <v>2</v>
      </c>
      <c r="AQ4">
        <v>4</v>
      </c>
      <c r="AR4">
        <v>0</v>
      </c>
      <c r="AS4">
        <v>5</v>
      </c>
      <c r="AT4">
        <v>8</v>
      </c>
      <c r="AU4">
        <v>64</v>
      </c>
      <c r="AV4">
        <v>0</v>
      </c>
      <c r="AW4">
        <v>0</v>
      </c>
      <c r="AX4">
        <v>0</v>
      </c>
      <c r="AY4">
        <v>0</v>
      </c>
      <c r="AZ4">
        <v>0</v>
      </c>
      <c r="BA4">
        <v>0</v>
      </c>
      <c r="BB4">
        <v>0</v>
      </c>
      <c r="BC4">
        <v>0</v>
      </c>
      <c r="BD4">
        <v>1</v>
      </c>
      <c r="BE4">
        <v>0</v>
      </c>
      <c r="BF4">
        <v>0</v>
      </c>
      <c r="BG4">
        <v>0</v>
      </c>
      <c r="BH4">
        <v>1</v>
      </c>
      <c r="BI4">
        <v>0</v>
      </c>
      <c r="BJ4">
        <v>0</v>
      </c>
      <c r="BK4">
        <v>0</v>
      </c>
      <c r="BL4">
        <v>0</v>
      </c>
      <c r="BM4">
        <v>0</v>
      </c>
      <c r="BN4">
        <v>1</v>
      </c>
      <c r="BO4">
        <v>0</v>
      </c>
      <c r="BP4">
        <v>3</v>
      </c>
      <c r="BQ4">
        <v>2</v>
      </c>
      <c r="BR4">
        <v>0</v>
      </c>
      <c r="BS4">
        <v>0</v>
      </c>
      <c r="BT4">
        <v>0</v>
      </c>
      <c r="BU4">
        <v>0</v>
      </c>
      <c r="BV4">
        <v>0</v>
      </c>
      <c r="BW4">
        <v>0</v>
      </c>
      <c r="BX4">
        <v>0</v>
      </c>
      <c r="BY4">
        <v>13</v>
      </c>
      <c r="BZ4">
        <v>0</v>
      </c>
      <c r="CA4">
        <v>1</v>
      </c>
      <c r="CB4">
        <v>3</v>
      </c>
      <c r="CC4">
        <v>19</v>
      </c>
      <c r="CD4">
        <v>0</v>
      </c>
      <c r="CE4">
        <v>17</v>
      </c>
      <c r="CF4">
        <v>2</v>
      </c>
      <c r="CG4">
        <v>17</v>
      </c>
      <c r="CH4">
        <v>4</v>
      </c>
      <c r="CI4">
        <v>0</v>
      </c>
      <c r="CJ4">
        <v>6</v>
      </c>
      <c r="CK4">
        <v>8</v>
      </c>
      <c r="CL4">
        <v>0</v>
      </c>
      <c r="CM4">
        <v>84</v>
      </c>
      <c r="CN4">
        <v>0</v>
      </c>
      <c r="CO4">
        <v>0</v>
      </c>
      <c r="CP4">
        <v>0</v>
      </c>
      <c r="CQ4">
        <v>0</v>
      </c>
      <c r="CR4">
        <v>0</v>
      </c>
      <c r="CS4">
        <v>0</v>
      </c>
      <c r="CT4">
        <v>0</v>
      </c>
      <c r="CU4">
        <v>0</v>
      </c>
      <c r="CV4">
        <v>5</v>
      </c>
      <c r="CW4">
        <v>0</v>
      </c>
      <c r="CX4">
        <v>0</v>
      </c>
      <c r="CY4">
        <v>3</v>
      </c>
      <c r="CZ4">
        <v>12</v>
      </c>
      <c r="DA4">
        <v>0</v>
      </c>
      <c r="DB4">
        <v>12</v>
      </c>
      <c r="DC4">
        <v>2</v>
      </c>
      <c r="DD4">
        <v>11</v>
      </c>
      <c r="DE4">
        <v>3</v>
      </c>
      <c r="DF4">
        <v>0</v>
      </c>
      <c r="DG4">
        <v>6</v>
      </c>
      <c r="DH4">
        <v>54</v>
      </c>
      <c r="DI4">
        <v>6</v>
      </c>
      <c r="DJ4">
        <v>0</v>
      </c>
      <c r="DK4">
        <v>2</v>
      </c>
      <c r="DL4">
        <v>0</v>
      </c>
      <c r="DM4">
        <v>0</v>
      </c>
      <c r="DN4">
        <v>0</v>
      </c>
      <c r="DO4">
        <v>0</v>
      </c>
      <c r="DP4">
        <v>0</v>
      </c>
      <c r="DQ4">
        <v>0</v>
      </c>
      <c r="DR4">
        <v>0</v>
      </c>
      <c r="DS4">
        <v>8</v>
      </c>
      <c r="DT4">
        <v>0</v>
      </c>
      <c r="DU4">
        <v>1</v>
      </c>
      <c r="DV4">
        <v>0</v>
      </c>
      <c r="DW4">
        <v>7</v>
      </c>
      <c r="DX4">
        <v>0</v>
      </c>
      <c r="DY4">
        <v>5</v>
      </c>
      <c r="DZ4">
        <v>0</v>
      </c>
      <c r="EA4">
        <v>6</v>
      </c>
      <c r="EB4">
        <v>1</v>
      </c>
      <c r="EC4">
        <v>0</v>
      </c>
      <c r="ED4">
        <v>0</v>
      </c>
      <c r="EE4">
        <v>30</v>
      </c>
      <c r="EF4">
        <v>2</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2</v>
      </c>
      <c r="FS4">
        <v>0</v>
      </c>
      <c r="FT4">
        <v>0</v>
      </c>
      <c r="FU4">
        <v>0</v>
      </c>
      <c r="FV4">
        <v>0</v>
      </c>
      <c r="FW4">
        <v>0</v>
      </c>
      <c r="FX4">
        <v>0</v>
      </c>
      <c r="FY4">
        <v>0</v>
      </c>
      <c r="FZ4">
        <v>8</v>
      </c>
      <c r="GA4">
        <v>0</v>
      </c>
      <c r="GB4">
        <v>1</v>
      </c>
      <c r="GC4">
        <v>0</v>
      </c>
      <c r="GD4">
        <v>7</v>
      </c>
      <c r="GE4">
        <v>0</v>
      </c>
      <c r="GF4">
        <v>5</v>
      </c>
      <c r="GG4">
        <v>0</v>
      </c>
      <c r="GH4">
        <v>6</v>
      </c>
      <c r="GI4">
        <v>1</v>
      </c>
      <c r="GJ4">
        <v>0</v>
      </c>
      <c r="GK4">
        <v>0</v>
      </c>
      <c r="GL4">
        <v>30</v>
      </c>
      <c r="GM4">
        <v>0</v>
      </c>
      <c r="GN4">
        <v>0</v>
      </c>
      <c r="GO4">
        <v>0</v>
      </c>
      <c r="GP4">
        <v>0</v>
      </c>
      <c r="GQ4">
        <v>0</v>
      </c>
      <c r="GR4">
        <v>0</v>
      </c>
      <c r="GS4">
        <v>0</v>
      </c>
      <c r="GT4">
        <v>0</v>
      </c>
      <c r="GU4">
        <v>0</v>
      </c>
      <c r="GV4">
        <v>0</v>
      </c>
      <c r="GW4">
        <v>0</v>
      </c>
      <c r="GX4">
        <v>0</v>
      </c>
      <c r="GY4">
        <v>0</v>
      </c>
      <c r="GZ4">
        <v>0</v>
      </c>
      <c r="HA4">
        <v>0</v>
      </c>
      <c r="HB4">
        <v>0</v>
      </c>
      <c r="HC4">
        <v>0</v>
      </c>
      <c r="HD4">
        <v>0</v>
      </c>
      <c r="HE4">
        <v>0</v>
      </c>
      <c r="HF4">
        <v>0</v>
      </c>
      <c r="HG4">
        <v>0</v>
      </c>
      <c r="HH4">
        <v>1</v>
      </c>
      <c r="HI4">
        <v>1</v>
      </c>
      <c r="HJ4">
        <v>0</v>
      </c>
      <c r="HK4">
        <v>0</v>
      </c>
      <c r="HL4">
        <v>105</v>
      </c>
      <c r="HM4">
        <v>76</v>
      </c>
      <c r="HN4">
        <v>0</v>
      </c>
      <c r="HO4">
        <v>93</v>
      </c>
      <c r="HP4">
        <v>84</v>
      </c>
      <c r="HQ4">
        <v>2</v>
      </c>
      <c r="HR4">
        <v>0</v>
      </c>
      <c r="HS4">
        <v>7</v>
      </c>
      <c r="HT4">
        <v>3</v>
      </c>
      <c r="HU4">
        <v>81</v>
      </c>
      <c r="HV4">
        <v>84</v>
      </c>
      <c r="HW4">
        <v>84</v>
      </c>
      <c r="HX4">
        <v>0</v>
      </c>
      <c r="HY4">
        <v>0</v>
      </c>
      <c r="HZ4">
        <v>0</v>
      </c>
      <c r="IA4">
        <v>31</v>
      </c>
      <c r="IB4">
        <v>2</v>
      </c>
      <c r="IC4">
        <v>33</v>
      </c>
      <c r="IG4">
        <v>17</v>
      </c>
      <c r="IH4">
        <v>226</v>
      </c>
    </row>
    <row r="5" spans="1:242" x14ac:dyDescent="0.2">
      <c r="A5" t="s">
        <v>205</v>
      </c>
      <c r="B5" t="s">
        <v>288</v>
      </c>
      <c r="C5" t="s">
        <v>717</v>
      </c>
      <c r="D5">
        <v>1</v>
      </c>
      <c r="E5">
        <v>0</v>
      </c>
      <c r="F5">
        <v>2</v>
      </c>
      <c r="G5">
        <v>0</v>
      </c>
      <c r="H5">
        <v>0</v>
      </c>
      <c r="I5">
        <v>0</v>
      </c>
      <c r="J5">
        <v>0</v>
      </c>
      <c r="K5">
        <v>0</v>
      </c>
      <c r="L5">
        <v>16</v>
      </c>
      <c r="M5">
        <v>0</v>
      </c>
      <c r="N5">
        <v>6</v>
      </c>
      <c r="O5">
        <v>3</v>
      </c>
      <c r="P5">
        <v>9</v>
      </c>
      <c r="Q5">
        <v>0</v>
      </c>
      <c r="R5">
        <v>37</v>
      </c>
      <c r="S5">
        <v>2</v>
      </c>
      <c r="T5">
        <v>13</v>
      </c>
      <c r="U5">
        <v>1</v>
      </c>
      <c r="V5">
        <v>0</v>
      </c>
      <c r="W5">
        <v>1</v>
      </c>
      <c r="X5">
        <v>8</v>
      </c>
      <c r="Y5">
        <v>0</v>
      </c>
      <c r="Z5">
        <v>91</v>
      </c>
      <c r="AA5">
        <v>0</v>
      </c>
      <c r="AB5">
        <v>0</v>
      </c>
      <c r="AC5">
        <v>0</v>
      </c>
      <c r="AD5">
        <v>0</v>
      </c>
      <c r="AE5">
        <v>0</v>
      </c>
      <c r="AF5">
        <v>1</v>
      </c>
      <c r="AG5">
        <v>0</v>
      </c>
      <c r="AH5">
        <v>0</v>
      </c>
      <c r="AI5">
        <v>21</v>
      </c>
      <c r="AJ5">
        <v>0</v>
      </c>
      <c r="AK5">
        <v>1</v>
      </c>
      <c r="AL5">
        <v>0</v>
      </c>
      <c r="AM5">
        <v>8</v>
      </c>
      <c r="AN5">
        <v>0</v>
      </c>
      <c r="AO5">
        <v>23</v>
      </c>
      <c r="AP5">
        <v>0</v>
      </c>
      <c r="AQ5">
        <v>2</v>
      </c>
      <c r="AR5">
        <v>0</v>
      </c>
      <c r="AS5">
        <v>1</v>
      </c>
      <c r="AT5">
        <v>6</v>
      </c>
      <c r="AU5">
        <v>57</v>
      </c>
      <c r="AV5">
        <v>1</v>
      </c>
      <c r="AW5">
        <v>0</v>
      </c>
      <c r="AX5">
        <v>0</v>
      </c>
      <c r="AY5">
        <v>0</v>
      </c>
      <c r="AZ5">
        <v>0</v>
      </c>
      <c r="BA5">
        <v>0</v>
      </c>
      <c r="BB5">
        <v>0</v>
      </c>
      <c r="BC5">
        <v>0</v>
      </c>
      <c r="BD5">
        <v>2</v>
      </c>
      <c r="BE5">
        <v>0</v>
      </c>
      <c r="BF5">
        <v>0</v>
      </c>
      <c r="BG5">
        <v>0</v>
      </c>
      <c r="BH5">
        <v>2</v>
      </c>
      <c r="BI5">
        <v>0</v>
      </c>
      <c r="BJ5">
        <v>4</v>
      </c>
      <c r="BK5">
        <v>1</v>
      </c>
      <c r="BL5">
        <v>0</v>
      </c>
      <c r="BM5">
        <v>0</v>
      </c>
      <c r="BN5">
        <v>0</v>
      </c>
      <c r="BO5">
        <v>1</v>
      </c>
      <c r="BP5">
        <v>10</v>
      </c>
      <c r="BQ5">
        <v>1</v>
      </c>
      <c r="BR5">
        <v>0</v>
      </c>
      <c r="BS5">
        <v>0</v>
      </c>
      <c r="BT5">
        <v>0</v>
      </c>
      <c r="BU5">
        <v>0</v>
      </c>
      <c r="BV5">
        <v>1</v>
      </c>
      <c r="BW5">
        <v>0</v>
      </c>
      <c r="BX5">
        <v>0</v>
      </c>
      <c r="BY5">
        <v>23</v>
      </c>
      <c r="BZ5">
        <v>0</v>
      </c>
      <c r="CA5">
        <v>1</v>
      </c>
      <c r="CB5">
        <v>0</v>
      </c>
      <c r="CC5">
        <v>10</v>
      </c>
      <c r="CD5">
        <v>0</v>
      </c>
      <c r="CE5">
        <v>27</v>
      </c>
      <c r="CF5">
        <v>1</v>
      </c>
      <c r="CG5">
        <v>8</v>
      </c>
      <c r="CH5">
        <v>2</v>
      </c>
      <c r="CI5">
        <v>0</v>
      </c>
      <c r="CJ5">
        <v>1</v>
      </c>
      <c r="CK5">
        <v>7</v>
      </c>
      <c r="CL5">
        <v>0</v>
      </c>
      <c r="CM5">
        <v>75</v>
      </c>
      <c r="CN5">
        <v>0</v>
      </c>
      <c r="CO5">
        <v>0</v>
      </c>
      <c r="CP5">
        <v>0</v>
      </c>
      <c r="CQ5">
        <v>0</v>
      </c>
      <c r="CR5">
        <v>0</v>
      </c>
      <c r="CS5">
        <v>0</v>
      </c>
      <c r="CT5">
        <v>0</v>
      </c>
      <c r="CU5">
        <v>0</v>
      </c>
      <c r="CV5">
        <v>15</v>
      </c>
      <c r="CW5">
        <v>0</v>
      </c>
      <c r="CX5">
        <v>1</v>
      </c>
      <c r="CY5">
        <v>0</v>
      </c>
      <c r="CZ5">
        <v>3</v>
      </c>
      <c r="DA5">
        <v>0</v>
      </c>
      <c r="DB5">
        <v>23</v>
      </c>
      <c r="DC5">
        <v>0</v>
      </c>
      <c r="DD5">
        <v>6</v>
      </c>
      <c r="DE5">
        <v>2</v>
      </c>
      <c r="DF5">
        <v>0</v>
      </c>
      <c r="DG5">
        <v>1</v>
      </c>
      <c r="DH5">
        <v>51</v>
      </c>
      <c r="DI5">
        <v>5</v>
      </c>
      <c r="DJ5">
        <v>0</v>
      </c>
      <c r="DK5">
        <v>1</v>
      </c>
      <c r="DL5">
        <v>0</v>
      </c>
      <c r="DM5">
        <v>0</v>
      </c>
      <c r="DN5">
        <v>0</v>
      </c>
      <c r="DO5">
        <v>0</v>
      </c>
      <c r="DP5">
        <v>1</v>
      </c>
      <c r="DQ5">
        <v>0</v>
      </c>
      <c r="DR5">
        <v>0</v>
      </c>
      <c r="DS5">
        <v>8</v>
      </c>
      <c r="DT5">
        <v>0</v>
      </c>
      <c r="DU5">
        <v>0</v>
      </c>
      <c r="DV5">
        <v>0</v>
      </c>
      <c r="DW5">
        <v>7</v>
      </c>
      <c r="DX5">
        <v>0</v>
      </c>
      <c r="DY5">
        <v>4</v>
      </c>
      <c r="DZ5">
        <v>1</v>
      </c>
      <c r="EA5">
        <v>2</v>
      </c>
      <c r="EB5">
        <v>0</v>
      </c>
      <c r="EC5">
        <v>0</v>
      </c>
      <c r="ED5">
        <v>0</v>
      </c>
      <c r="EE5">
        <v>24</v>
      </c>
      <c r="EF5">
        <v>2</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1</v>
      </c>
      <c r="FS5">
        <v>0</v>
      </c>
      <c r="FT5">
        <v>0</v>
      </c>
      <c r="FU5">
        <v>0</v>
      </c>
      <c r="FV5">
        <v>0</v>
      </c>
      <c r="FW5">
        <v>1</v>
      </c>
      <c r="FX5">
        <v>0</v>
      </c>
      <c r="FY5">
        <v>0</v>
      </c>
      <c r="FZ5">
        <v>8</v>
      </c>
      <c r="GA5">
        <v>0</v>
      </c>
      <c r="GB5">
        <v>0</v>
      </c>
      <c r="GC5">
        <v>0</v>
      </c>
      <c r="GD5">
        <v>6</v>
      </c>
      <c r="GE5">
        <v>0</v>
      </c>
      <c r="GF5">
        <v>4</v>
      </c>
      <c r="GG5">
        <v>1</v>
      </c>
      <c r="GH5">
        <v>2</v>
      </c>
      <c r="GI5">
        <v>0</v>
      </c>
      <c r="GJ5">
        <v>0</v>
      </c>
      <c r="GK5">
        <v>0</v>
      </c>
      <c r="GL5">
        <v>23</v>
      </c>
      <c r="GM5">
        <v>0</v>
      </c>
      <c r="GN5">
        <v>0</v>
      </c>
      <c r="GO5">
        <v>0</v>
      </c>
      <c r="GP5">
        <v>0</v>
      </c>
      <c r="GQ5">
        <v>0</v>
      </c>
      <c r="GR5">
        <v>0</v>
      </c>
      <c r="GS5">
        <v>0</v>
      </c>
      <c r="GT5">
        <v>0</v>
      </c>
      <c r="GU5">
        <v>0</v>
      </c>
      <c r="GV5">
        <v>0</v>
      </c>
      <c r="GW5">
        <v>0</v>
      </c>
      <c r="GX5">
        <v>0</v>
      </c>
      <c r="GY5">
        <v>1</v>
      </c>
      <c r="GZ5">
        <v>0</v>
      </c>
      <c r="HA5">
        <v>0</v>
      </c>
      <c r="HB5">
        <v>0</v>
      </c>
      <c r="HC5">
        <v>0</v>
      </c>
      <c r="HD5">
        <v>0</v>
      </c>
      <c r="HE5">
        <v>0</v>
      </c>
      <c r="HF5">
        <v>0</v>
      </c>
      <c r="HG5">
        <v>1</v>
      </c>
      <c r="HH5">
        <v>2</v>
      </c>
      <c r="HI5">
        <v>0</v>
      </c>
      <c r="HJ5">
        <v>0</v>
      </c>
      <c r="HK5">
        <v>0</v>
      </c>
      <c r="HL5">
        <v>206</v>
      </c>
      <c r="HM5">
        <v>66</v>
      </c>
      <c r="HN5">
        <v>98</v>
      </c>
      <c r="HO5">
        <v>91</v>
      </c>
      <c r="HP5">
        <v>75</v>
      </c>
      <c r="HQ5">
        <v>4</v>
      </c>
      <c r="HR5">
        <v>0</v>
      </c>
      <c r="HS5">
        <v>110</v>
      </c>
      <c r="HT5">
        <v>8</v>
      </c>
      <c r="HU5">
        <v>67</v>
      </c>
      <c r="HV5">
        <v>75</v>
      </c>
      <c r="HW5">
        <v>74</v>
      </c>
      <c r="HX5">
        <v>0</v>
      </c>
      <c r="HY5">
        <v>2</v>
      </c>
      <c r="HZ5">
        <v>2</v>
      </c>
      <c r="IA5">
        <v>28</v>
      </c>
      <c r="IB5">
        <v>1</v>
      </c>
      <c r="IC5">
        <v>29</v>
      </c>
      <c r="IG5">
        <v>13</v>
      </c>
      <c r="IH5">
        <v>296</v>
      </c>
    </row>
    <row r="6" spans="1:242" x14ac:dyDescent="0.2">
      <c r="A6" t="s">
        <v>206</v>
      </c>
      <c r="B6" t="s">
        <v>262</v>
      </c>
      <c r="C6" t="s">
        <v>677</v>
      </c>
      <c r="D6">
        <v>0</v>
      </c>
      <c r="E6">
        <v>0</v>
      </c>
      <c r="F6">
        <v>0</v>
      </c>
      <c r="G6">
        <v>0</v>
      </c>
      <c r="H6">
        <v>0</v>
      </c>
      <c r="I6">
        <v>0</v>
      </c>
      <c r="J6">
        <v>5</v>
      </c>
      <c r="K6">
        <v>0</v>
      </c>
      <c r="L6">
        <v>11</v>
      </c>
      <c r="M6">
        <v>0</v>
      </c>
      <c r="N6">
        <v>0</v>
      </c>
      <c r="O6">
        <v>0</v>
      </c>
      <c r="P6">
        <v>30</v>
      </c>
      <c r="Q6">
        <v>0</v>
      </c>
      <c r="R6">
        <v>48</v>
      </c>
      <c r="S6">
        <v>5</v>
      </c>
      <c r="T6">
        <v>42</v>
      </c>
      <c r="U6">
        <v>3</v>
      </c>
      <c r="V6">
        <v>14</v>
      </c>
      <c r="W6">
        <v>15</v>
      </c>
      <c r="X6">
        <v>15</v>
      </c>
      <c r="Y6">
        <v>3</v>
      </c>
      <c r="Z6">
        <v>173</v>
      </c>
      <c r="AA6">
        <v>0</v>
      </c>
      <c r="AB6">
        <v>0</v>
      </c>
      <c r="AC6">
        <v>0</v>
      </c>
      <c r="AD6">
        <v>0</v>
      </c>
      <c r="AE6">
        <v>0</v>
      </c>
      <c r="AF6">
        <v>0</v>
      </c>
      <c r="AG6">
        <v>2</v>
      </c>
      <c r="AH6">
        <v>0</v>
      </c>
      <c r="AI6">
        <v>4</v>
      </c>
      <c r="AJ6">
        <v>1</v>
      </c>
      <c r="AK6">
        <v>1</v>
      </c>
      <c r="AL6">
        <v>1</v>
      </c>
      <c r="AM6">
        <v>24</v>
      </c>
      <c r="AN6">
        <v>0</v>
      </c>
      <c r="AO6">
        <v>47</v>
      </c>
      <c r="AP6">
        <v>8</v>
      </c>
      <c r="AQ6">
        <v>7</v>
      </c>
      <c r="AR6">
        <v>16</v>
      </c>
      <c r="AS6">
        <v>12</v>
      </c>
      <c r="AT6">
        <v>12</v>
      </c>
      <c r="AU6">
        <v>123</v>
      </c>
      <c r="AV6">
        <v>0</v>
      </c>
      <c r="AW6">
        <v>0</v>
      </c>
      <c r="AX6">
        <v>0</v>
      </c>
      <c r="AY6">
        <v>0</v>
      </c>
      <c r="AZ6">
        <v>0</v>
      </c>
      <c r="BA6">
        <v>0</v>
      </c>
      <c r="BB6">
        <v>0</v>
      </c>
      <c r="BC6">
        <v>0</v>
      </c>
      <c r="BD6">
        <v>3</v>
      </c>
      <c r="BE6">
        <v>0</v>
      </c>
      <c r="BF6">
        <v>0</v>
      </c>
      <c r="BG6">
        <v>0</v>
      </c>
      <c r="BH6">
        <v>2</v>
      </c>
      <c r="BI6">
        <v>0</v>
      </c>
      <c r="BJ6">
        <v>2</v>
      </c>
      <c r="BK6">
        <v>1</v>
      </c>
      <c r="BL6">
        <v>1</v>
      </c>
      <c r="BM6">
        <v>1</v>
      </c>
      <c r="BN6">
        <v>1</v>
      </c>
      <c r="BO6">
        <v>1</v>
      </c>
      <c r="BP6">
        <v>11</v>
      </c>
      <c r="BQ6">
        <v>0</v>
      </c>
      <c r="BR6">
        <v>0</v>
      </c>
      <c r="BS6">
        <v>0</v>
      </c>
      <c r="BT6">
        <v>0</v>
      </c>
      <c r="BU6">
        <v>0</v>
      </c>
      <c r="BV6">
        <v>0</v>
      </c>
      <c r="BW6">
        <v>2</v>
      </c>
      <c r="BX6">
        <v>0</v>
      </c>
      <c r="BY6">
        <v>7</v>
      </c>
      <c r="BZ6">
        <v>1</v>
      </c>
      <c r="CA6">
        <v>1</v>
      </c>
      <c r="CB6">
        <v>1</v>
      </c>
      <c r="CC6">
        <v>26</v>
      </c>
      <c r="CD6">
        <v>0</v>
      </c>
      <c r="CE6">
        <v>49</v>
      </c>
      <c r="CF6">
        <v>9</v>
      </c>
      <c r="CG6">
        <v>43</v>
      </c>
      <c r="CH6">
        <v>8</v>
      </c>
      <c r="CI6">
        <v>17</v>
      </c>
      <c r="CJ6">
        <v>13</v>
      </c>
      <c r="CK6">
        <v>13</v>
      </c>
      <c r="CL6">
        <v>4</v>
      </c>
      <c r="CM6">
        <v>177</v>
      </c>
      <c r="CN6">
        <v>0</v>
      </c>
      <c r="CO6">
        <v>0</v>
      </c>
      <c r="CP6">
        <v>0</v>
      </c>
      <c r="CQ6">
        <v>0</v>
      </c>
      <c r="CR6">
        <v>0</v>
      </c>
      <c r="CS6">
        <v>0</v>
      </c>
      <c r="CT6">
        <v>1</v>
      </c>
      <c r="CU6">
        <v>0</v>
      </c>
      <c r="CV6">
        <v>5</v>
      </c>
      <c r="CW6">
        <v>1</v>
      </c>
      <c r="CX6">
        <v>1</v>
      </c>
      <c r="CY6">
        <v>1</v>
      </c>
      <c r="CZ6">
        <v>16</v>
      </c>
      <c r="DA6">
        <v>0</v>
      </c>
      <c r="DB6">
        <v>45</v>
      </c>
      <c r="DC6">
        <v>7</v>
      </c>
      <c r="DD6">
        <v>40</v>
      </c>
      <c r="DE6">
        <v>8</v>
      </c>
      <c r="DF6">
        <v>10</v>
      </c>
      <c r="DG6">
        <v>6</v>
      </c>
      <c r="DH6">
        <v>141</v>
      </c>
      <c r="DI6">
        <v>12</v>
      </c>
      <c r="DJ6">
        <v>3</v>
      </c>
      <c r="DK6">
        <v>0</v>
      </c>
      <c r="DL6">
        <v>0</v>
      </c>
      <c r="DM6">
        <v>0</v>
      </c>
      <c r="DN6">
        <v>0</v>
      </c>
      <c r="DO6">
        <v>0</v>
      </c>
      <c r="DP6">
        <v>0</v>
      </c>
      <c r="DQ6">
        <v>1</v>
      </c>
      <c r="DR6">
        <v>0</v>
      </c>
      <c r="DS6">
        <v>2</v>
      </c>
      <c r="DT6">
        <v>0</v>
      </c>
      <c r="DU6">
        <v>0</v>
      </c>
      <c r="DV6">
        <v>0</v>
      </c>
      <c r="DW6">
        <v>10</v>
      </c>
      <c r="DX6">
        <v>0</v>
      </c>
      <c r="DY6">
        <v>4</v>
      </c>
      <c r="DZ6">
        <v>2</v>
      </c>
      <c r="EA6">
        <v>3</v>
      </c>
      <c r="EB6">
        <v>0</v>
      </c>
      <c r="EC6">
        <v>7</v>
      </c>
      <c r="ED6">
        <v>7</v>
      </c>
      <c r="EE6">
        <v>36</v>
      </c>
      <c r="EF6">
        <v>1</v>
      </c>
      <c r="EG6">
        <v>1</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1</v>
      </c>
      <c r="FY6">
        <v>0</v>
      </c>
      <c r="FZ6">
        <v>1</v>
      </c>
      <c r="GA6">
        <v>0</v>
      </c>
      <c r="GB6">
        <v>0</v>
      </c>
      <c r="GC6">
        <v>0</v>
      </c>
      <c r="GD6">
        <v>10</v>
      </c>
      <c r="GE6">
        <v>0</v>
      </c>
      <c r="GF6">
        <v>4</v>
      </c>
      <c r="GG6">
        <v>2</v>
      </c>
      <c r="GH6">
        <v>3</v>
      </c>
      <c r="GI6">
        <v>0</v>
      </c>
      <c r="GJ6">
        <v>7</v>
      </c>
      <c r="GK6">
        <v>7</v>
      </c>
      <c r="GL6">
        <v>35</v>
      </c>
      <c r="GM6">
        <v>0</v>
      </c>
      <c r="GN6">
        <v>0</v>
      </c>
      <c r="GO6">
        <v>0</v>
      </c>
      <c r="GP6">
        <v>0</v>
      </c>
      <c r="GQ6">
        <v>0</v>
      </c>
      <c r="GR6">
        <v>0</v>
      </c>
      <c r="GS6">
        <v>0</v>
      </c>
      <c r="GT6">
        <v>0</v>
      </c>
      <c r="GU6">
        <v>1</v>
      </c>
      <c r="GV6">
        <v>0</v>
      </c>
      <c r="GW6">
        <v>0</v>
      </c>
      <c r="GX6">
        <v>0</v>
      </c>
      <c r="GY6">
        <v>0</v>
      </c>
      <c r="GZ6">
        <v>0</v>
      </c>
      <c r="HA6">
        <v>0</v>
      </c>
      <c r="HB6">
        <v>0</v>
      </c>
      <c r="HC6">
        <v>0</v>
      </c>
      <c r="HD6">
        <v>0</v>
      </c>
      <c r="HE6">
        <v>0</v>
      </c>
      <c r="HF6">
        <v>0</v>
      </c>
      <c r="HG6">
        <v>1</v>
      </c>
      <c r="HH6">
        <v>1</v>
      </c>
      <c r="HI6">
        <v>0</v>
      </c>
      <c r="HJ6">
        <v>1</v>
      </c>
      <c r="HK6">
        <v>0</v>
      </c>
      <c r="HL6">
        <v>59</v>
      </c>
      <c r="HM6">
        <v>58</v>
      </c>
      <c r="HN6">
        <v>278</v>
      </c>
      <c r="HO6">
        <v>173</v>
      </c>
      <c r="HP6">
        <v>177</v>
      </c>
      <c r="HQ6">
        <v>12</v>
      </c>
      <c r="HR6">
        <v>0</v>
      </c>
      <c r="HS6">
        <v>262</v>
      </c>
      <c r="HT6">
        <v>2</v>
      </c>
      <c r="HU6">
        <v>175</v>
      </c>
      <c r="HV6">
        <v>177</v>
      </c>
      <c r="HW6">
        <v>176</v>
      </c>
      <c r="HX6">
        <v>0</v>
      </c>
      <c r="HY6">
        <v>0</v>
      </c>
      <c r="HZ6">
        <v>0</v>
      </c>
      <c r="IA6">
        <v>33</v>
      </c>
      <c r="IB6">
        <v>4</v>
      </c>
      <c r="IC6">
        <v>37</v>
      </c>
      <c r="IG6">
        <v>32</v>
      </c>
      <c r="IH6">
        <v>0</v>
      </c>
    </row>
    <row r="7" spans="1:242" x14ac:dyDescent="0.2">
      <c r="A7" t="s">
        <v>206</v>
      </c>
      <c r="B7" t="s">
        <v>263</v>
      </c>
      <c r="C7" t="s">
        <v>677</v>
      </c>
      <c r="D7">
        <v>1</v>
      </c>
      <c r="E7">
        <v>0</v>
      </c>
      <c r="F7">
        <v>0</v>
      </c>
      <c r="G7">
        <v>0</v>
      </c>
      <c r="H7">
        <v>0</v>
      </c>
      <c r="I7">
        <v>0</v>
      </c>
      <c r="J7">
        <v>2</v>
      </c>
      <c r="K7">
        <v>0</v>
      </c>
      <c r="L7">
        <v>9</v>
      </c>
      <c r="M7">
        <v>0</v>
      </c>
      <c r="N7">
        <v>0</v>
      </c>
      <c r="O7">
        <v>0</v>
      </c>
      <c r="P7">
        <v>28</v>
      </c>
      <c r="Q7">
        <v>0</v>
      </c>
      <c r="R7">
        <v>39</v>
      </c>
      <c r="S7">
        <v>3</v>
      </c>
      <c r="T7">
        <v>40</v>
      </c>
      <c r="U7">
        <v>1</v>
      </c>
      <c r="V7">
        <v>13</v>
      </c>
      <c r="W7">
        <v>5</v>
      </c>
      <c r="X7">
        <v>4</v>
      </c>
      <c r="Y7">
        <v>3</v>
      </c>
      <c r="Z7">
        <v>141</v>
      </c>
      <c r="AA7">
        <v>0</v>
      </c>
      <c r="AB7">
        <v>0</v>
      </c>
      <c r="AC7">
        <v>0</v>
      </c>
      <c r="AD7">
        <v>0</v>
      </c>
      <c r="AE7">
        <v>0</v>
      </c>
      <c r="AF7">
        <v>0</v>
      </c>
      <c r="AG7">
        <v>6</v>
      </c>
      <c r="AH7">
        <v>0</v>
      </c>
      <c r="AI7">
        <v>8</v>
      </c>
      <c r="AJ7">
        <v>0</v>
      </c>
      <c r="AK7">
        <v>0</v>
      </c>
      <c r="AL7">
        <v>0</v>
      </c>
      <c r="AM7">
        <v>25</v>
      </c>
      <c r="AN7">
        <v>0</v>
      </c>
      <c r="AO7">
        <v>36</v>
      </c>
      <c r="AP7">
        <v>4</v>
      </c>
      <c r="AQ7">
        <v>2</v>
      </c>
      <c r="AR7">
        <v>14</v>
      </c>
      <c r="AS7">
        <v>1</v>
      </c>
      <c r="AT7">
        <v>5</v>
      </c>
      <c r="AU7">
        <v>96</v>
      </c>
      <c r="AV7">
        <v>0</v>
      </c>
      <c r="AW7">
        <v>0</v>
      </c>
      <c r="AX7">
        <v>0</v>
      </c>
      <c r="AY7">
        <v>0</v>
      </c>
      <c r="AZ7">
        <v>0</v>
      </c>
      <c r="BA7">
        <v>0</v>
      </c>
      <c r="BB7">
        <v>0</v>
      </c>
      <c r="BC7">
        <v>0</v>
      </c>
      <c r="BD7">
        <v>0</v>
      </c>
      <c r="BE7">
        <v>0</v>
      </c>
      <c r="BF7">
        <v>0</v>
      </c>
      <c r="BG7">
        <v>0</v>
      </c>
      <c r="BH7">
        <v>0</v>
      </c>
      <c r="BI7">
        <v>0</v>
      </c>
      <c r="BJ7">
        <v>3</v>
      </c>
      <c r="BK7">
        <v>0</v>
      </c>
      <c r="BL7">
        <v>0</v>
      </c>
      <c r="BM7">
        <v>0</v>
      </c>
      <c r="BN7">
        <v>1</v>
      </c>
      <c r="BO7">
        <v>2</v>
      </c>
      <c r="BP7">
        <v>4</v>
      </c>
      <c r="BQ7">
        <v>0</v>
      </c>
      <c r="BR7">
        <v>0</v>
      </c>
      <c r="BS7">
        <v>0</v>
      </c>
      <c r="BT7">
        <v>0</v>
      </c>
      <c r="BU7">
        <v>0</v>
      </c>
      <c r="BV7">
        <v>0</v>
      </c>
      <c r="BW7">
        <v>6</v>
      </c>
      <c r="BX7">
        <v>0</v>
      </c>
      <c r="BY7">
        <v>8</v>
      </c>
      <c r="BZ7">
        <v>0</v>
      </c>
      <c r="CA7">
        <v>0</v>
      </c>
      <c r="CB7">
        <v>0</v>
      </c>
      <c r="CC7">
        <v>25</v>
      </c>
      <c r="CD7">
        <v>0</v>
      </c>
      <c r="CE7">
        <v>39</v>
      </c>
      <c r="CF7">
        <v>4</v>
      </c>
      <c r="CG7">
        <v>37</v>
      </c>
      <c r="CH7">
        <v>2</v>
      </c>
      <c r="CI7">
        <v>14</v>
      </c>
      <c r="CJ7">
        <v>2</v>
      </c>
      <c r="CK7">
        <v>7</v>
      </c>
      <c r="CL7">
        <v>3</v>
      </c>
      <c r="CM7">
        <v>137</v>
      </c>
      <c r="CN7">
        <v>0</v>
      </c>
      <c r="CO7">
        <v>0</v>
      </c>
      <c r="CP7">
        <v>0</v>
      </c>
      <c r="CQ7">
        <v>0</v>
      </c>
      <c r="CR7">
        <v>0</v>
      </c>
      <c r="CS7">
        <v>0</v>
      </c>
      <c r="CT7">
        <v>5</v>
      </c>
      <c r="CU7">
        <v>0</v>
      </c>
      <c r="CV7">
        <v>6</v>
      </c>
      <c r="CW7">
        <v>0</v>
      </c>
      <c r="CX7">
        <v>0</v>
      </c>
      <c r="CY7">
        <v>0</v>
      </c>
      <c r="CZ7">
        <v>23</v>
      </c>
      <c r="DA7">
        <v>0</v>
      </c>
      <c r="DB7">
        <v>38</v>
      </c>
      <c r="DC7">
        <v>4</v>
      </c>
      <c r="DD7">
        <v>36</v>
      </c>
      <c r="DE7">
        <v>2</v>
      </c>
      <c r="DF7">
        <v>14</v>
      </c>
      <c r="DG7">
        <v>2</v>
      </c>
      <c r="DH7">
        <v>130</v>
      </c>
      <c r="DI7">
        <v>7</v>
      </c>
      <c r="DJ7">
        <v>3</v>
      </c>
      <c r="DK7">
        <v>0</v>
      </c>
      <c r="DL7">
        <v>0</v>
      </c>
      <c r="DM7">
        <v>0</v>
      </c>
      <c r="DN7">
        <v>0</v>
      </c>
      <c r="DO7">
        <v>0</v>
      </c>
      <c r="DP7">
        <v>0</v>
      </c>
      <c r="DQ7">
        <v>0</v>
      </c>
      <c r="DR7">
        <v>0</v>
      </c>
      <c r="DS7">
        <v>2</v>
      </c>
      <c r="DT7">
        <v>0</v>
      </c>
      <c r="DU7">
        <v>0</v>
      </c>
      <c r="DV7">
        <v>0</v>
      </c>
      <c r="DW7">
        <v>2</v>
      </c>
      <c r="DX7">
        <v>0</v>
      </c>
      <c r="DY7">
        <v>1</v>
      </c>
      <c r="DZ7">
        <v>0</v>
      </c>
      <c r="EA7">
        <v>1</v>
      </c>
      <c r="EB7">
        <v>0</v>
      </c>
      <c r="EC7">
        <v>0</v>
      </c>
      <c r="ED7">
        <v>0</v>
      </c>
      <c r="EE7">
        <v>6</v>
      </c>
      <c r="EF7">
        <v>0</v>
      </c>
      <c r="EG7">
        <v>0</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1</v>
      </c>
      <c r="FG7">
        <v>0</v>
      </c>
      <c r="FH7">
        <v>0</v>
      </c>
      <c r="FI7">
        <v>0</v>
      </c>
      <c r="FJ7">
        <v>0</v>
      </c>
      <c r="FK7">
        <v>0</v>
      </c>
      <c r="FL7">
        <v>0</v>
      </c>
      <c r="FM7">
        <v>0</v>
      </c>
      <c r="FN7">
        <v>0</v>
      </c>
      <c r="FO7">
        <v>0</v>
      </c>
      <c r="FP7">
        <v>0</v>
      </c>
      <c r="FQ7">
        <v>1</v>
      </c>
      <c r="FR7">
        <v>0</v>
      </c>
      <c r="FS7">
        <v>0</v>
      </c>
      <c r="FT7">
        <v>0</v>
      </c>
      <c r="FU7">
        <v>0</v>
      </c>
      <c r="FV7">
        <v>0</v>
      </c>
      <c r="FW7">
        <v>0</v>
      </c>
      <c r="FX7">
        <v>0</v>
      </c>
      <c r="FY7">
        <v>0</v>
      </c>
      <c r="FZ7">
        <v>2</v>
      </c>
      <c r="GA7">
        <v>0</v>
      </c>
      <c r="GB7">
        <v>0</v>
      </c>
      <c r="GC7">
        <v>0</v>
      </c>
      <c r="GD7">
        <v>0</v>
      </c>
      <c r="GE7">
        <v>0</v>
      </c>
      <c r="GF7">
        <v>0</v>
      </c>
      <c r="GG7">
        <v>0</v>
      </c>
      <c r="GH7">
        <v>0</v>
      </c>
      <c r="GI7">
        <v>0</v>
      </c>
      <c r="GJ7">
        <v>0</v>
      </c>
      <c r="GK7">
        <v>0</v>
      </c>
      <c r="GL7">
        <v>2</v>
      </c>
      <c r="GM7">
        <v>0</v>
      </c>
      <c r="GN7">
        <v>0</v>
      </c>
      <c r="GO7">
        <v>0</v>
      </c>
      <c r="GP7">
        <v>0</v>
      </c>
      <c r="GQ7">
        <v>0</v>
      </c>
      <c r="GR7">
        <v>0</v>
      </c>
      <c r="GS7">
        <v>1</v>
      </c>
      <c r="GT7">
        <v>0</v>
      </c>
      <c r="GU7">
        <v>0</v>
      </c>
      <c r="GV7">
        <v>0</v>
      </c>
      <c r="GW7">
        <v>0</v>
      </c>
      <c r="GX7">
        <v>0</v>
      </c>
      <c r="GY7">
        <v>0</v>
      </c>
      <c r="GZ7">
        <v>0</v>
      </c>
      <c r="HA7">
        <v>0</v>
      </c>
      <c r="HB7">
        <v>0</v>
      </c>
      <c r="HC7">
        <v>1</v>
      </c>
      <c r="HD7">
        <v>0</v>
      </c>
      <c r="HE7">
        <v>0</v>
      </c>
      <c r="HF7">
        <v>0</v>
      </c>
      <c r="HG7">
        <v>2</v>
      </c>
      <c r="HH7">
        <v>0</v>
      </c>
      <c r="HI7">
        <v>0</v>
      </c>
      <c r="HJ7">
        <v>0</v>
      </c>
      <c r="HK7">
        <v>0</v>
      </c>
      <c r="HL7">
        <v>141</v>
      </c>
      <c r="HM7">
        <v>86</v>
      </c>
      <c r="HN7">
        <v>262</v>
      </c>
      <c r="HO7">
        <v>141</v>
      </c>
      <c r="HP7">
        <v>137</v>
      </c>
      <c r="HQ7">
        <v>7</v>
      </c>
      <c r="HR7">
        <v>0</v>
      </c>
      <c r="HS7">
        <v>259</v>
      </c>
      <c r="HT7">
        <v>7</v>
      </c>
      <c r="HU7">
        <v>130</v>
      </c>
      <c r="HV7">
        <v>137</v>
      </c>
      <c r="HW7">
        <v>132</v>
      </c>
      <c r="HX7">
        <v>0</v>
      </c>
      <c r="HY7">
        <v>0</v>
      </c>
      <c r="HZ7">
        <v>0</v>
      </c>
      <c r="IA7">
        <v>31</v>
      </c>
      <c r="IB7">
        <v>5</v>
      </c>
      <c r="IC7">
        <v>36</v>
      </c>
      <c r="IG7">
        <v>33</v>
      </c>
      <c r="IH7">
        <v>331</v>
      </c>
    </row>
    <row r="8" spans="1:242" x14ac:dyDescent="0.2">
      <c r="A8" t="s">
        <v>206</v>
      </c>
      <c r="B8" t="s">
        <v>265</v>
      </c>
      <c r="C8" t="s">
        <v>677</v>
      </c>
      <c r="D8">
        <v>0</v>
      </c>
      <c r="E8">
        <v>0</v>
      </c>
      <c r="F8">
        <v>0</v>
      </c>
      <c r="G8">
        <v>0</v>
      </c>
      <c r="H8">
        <v>0</v>
      </c>
      <c r="I8">
        <v>0</v>
      </c>
      <c r="J8">
        <v>0</v>
      </c>
      <c r="K8">
        <v>0</v>
      </c>
      <c r="L8">
        <v>13</v>
      </c>
      <c r="M8">
        <v>1</v>
      </c>
      <c r="N8">
        <v>0</v>
      </c>
      <c r="O8">
        <v>1</v>
      </c>
      <c r="P8">
        <v>40</v>
      </c>
      <c r="Q8">
        <v>0</v>
      </c>
      <c r="R8">
        <v>41</v>
      </c>
      <c r="S8">
        <v>5</v>
      </c>
      <c r="T8">
        <v>42</v>
      </c>
      <c r="U8">
        <v>4</v>
      </c>
      <c r="V8">
        <v>9</v>
      </c>
      <c r="W8">
        <v>2</v>
      </c>
      <c r="X8">
        <v>13</v>
      </c>
      <c r="Y8">
        <v>4</v>
      </c>
      <c r="Z8">
        <v>158</v>
      </c>
      <c r="AA8">
        <v>0</v>
      </c>
      <c r="AB8">
        <v>0</v>
      </c>
      <c r="AC8">
        <v>0</v>
      </c>
      <c r="AD8">
        <v>0</v>
      </c>
      <c r="AE8">
        <v>0</v>
      </c>
      <c r="AF8">
        <v>0</v>
      </c>
      <c r="AG8">
        <v>0</v>
      </c>
      <c r="AH8">
        <v>0</v>
      </c>
      <c r="AI8">
        <v>8</v>
      </c>
      <c r="AJ8">
        <v>1</v>
      </c>
      <c r="AK8">
        <v>0</v>
      </c>
      <c r="AL8">
        <v>0</v>
      </c>
      <c r="AM8">
        <v>31</v>
      </c>
      <c r="AN8">
        <v>0</v>
      </c>
      <c r="AO8">
        <v>34</v>
      </c>
      <c r="AP8">
        <v>4</v>
      </c>
      <c r="AQ8">
        <v>5</v>
      </c>
      <c r="AR8">
        <v>8</v>
      </c>
      <c r="AS8">
        <v>2</v>
      </c>
      <c r="AT8">
        <v>9</v>
      </c>
      <c r="AU8">
        <v>93</v>
      </c>
      <c r="AV8">
        <v>0</v>
      </c>
      <c r="AW8">
        <v>0</v>
      </c>
      <c r="AX8">
        <v>0</v>
      </c>
      <c r="AY8">
        <v>0</v>
      </c>
      <c r="AZ8">
        <v>0</v>
      </c>
      <c r="BA8">
        <v>0</v>
      </c>
      <c r="BB8">
        <v>0</v>
      </c>
      <c r="BC8">
        <v>0</v>
      </c>
      <c r="BD8">
        <v>0</v>
      </c>
      <c r="BE8">
        <v>0</v>
      </c>
      <c r="BF8">
        <v>0</v>
      </c>
      <c r="BG8">
        <v>0</v>
      </c>
      <c r="BH8">
        <v>2</v>
      </c>
      <c r="BI8">
        <v>0</v>
      </c>
      <c r="BJ8">
        <v>1</v>
      </c>
      <c r="BK8">
        <v>0</v>
      </c>
      <c r="BL8">
        <v>0</v>
      </c>
      <c r="BM8">
        <v>0</v>
      </c>
      <c r="BN8">
        <v>0</v>
      </c>
      <c r="BO8">
        <v>0</v>
      </c>
      <c r="BP8">
        <v>3</v>
      </c>
      <c r="BQ8">
        <v>0</v>
      </c>
      <c r="BR8">
        <v>0</v>
      </c>
      <c r="BS8">
        <v>0</v>
      </c>
      <c r="BT8">
        <v>0</v>
      </c>
      <c r="BU8">
        <v>0</v>
      </c>
      <c r="BV8">
        <v>0</v>
      </c>
      <c r="BW8">
        <v>0</v>
      </c>
      <c r="BX8">
        <v>0</v>
      </c>
      <c r="BY8">
        <v>8</v>
      </c>
      <c r="BZ8">
        <v>1</v>
      </c>
      <c r="CA8">
        <v>0</v>
      </c>
      <c r="CB8">
        <v>0</v>
      </c>
      <c r="CC8">
        <v>33</v>
      </c>
      <c r="CD8">
        <v>0</v>
      </c>
      <c r="CE8">
        <v>35</v>
      </c>
      <c r="CF8">
        <v>4</v>
      </c>
      <c r="CG8">
        <v>40</v>
      </c>
      <c r="CH8">
        <v>5</v>
      </c>
      <c r="CI8">
        <v>8</v>
      </c>
      <c r="CJ8">
        <v>2</v>
      </c>
      <c r="CK8">
        <v>9</v>
      </c>
      <c r="CL8">
        <v>2</v>
      </c>
      <c r="CM8">
        <v>136</v>
      </c>
      <c r="CN8">
        <v>0</v>
      </c>
      <c r="CO8">
        <v>0</v>
      </c>
      <c r="CP8">
        <v>0</v>
      </c>
      <c r="CQ8">
        <v>0</v>
      </c>
      <c r="CR8">
        <v>0</v>
      </c>
      <c r="CS8">
        <v>0</v>
      </c>
      <c r="CT8">
        <v>0</v>
      </c>
      <c r="CU8">
        <v>0</v>
      </c>
      <c r="CV8">
        <v>5</v>
      </c>
      <c r="CW8">
        <v>1</v>
      </c>
      <c r="CX8">
        <v>0</v>
      </c>
      <c r="CY8">
        <v>0</v>
      </c>
      <c r="CZ8">
        <v>31</v>
      </c>
      <c r="DA8">
        <v>0</v>
      </c>
      <c r="DB8">
        <v>34</v>
      </c>
      <c r="DC8">
        <v>4</v>
      </c>
      <c r="DD8">
        <v>38</v>
      </c>
      <c r="DE8">
        <v>5</v>
      </c>
      <c r="DF8">
        <v>7</v>
      </c>
      <c r="DG8">
        <v>2</v>
      </c>
      <c r="DH8">
        <v>127</v>
      </c>
      <c r="DI8">
        <v>9</v>
      </c>
      <c r="DJ8">
        <v>2</v>
      </c>
      <c r="DK8">
        <v>0</v>
      </c>
      <c r="DL8">
        <v>0</v>
      </c>
      <c r="DM8">
        <v>0</v>
      </c>
      <c r="DN8">
        <v>0</v>
      </c>
      <c r="DO8">
        <v>0</v>
      </c>
      <c r="DP8">
        <v>0</v>
      </c>
      <c r="DQ8">
        <v>0</v>
      </c>
      <c r="DR8">
        <v>0</v>
      </c>
      <c r="DS8">
        <v>3</v>
      </c>
      <c r="DT8">
        <v>0</v>
      </c>
      <c r="DU8">
        <v>0</v>
      </c>
      <c r="DV8">
        <v>0</v>
      </c>
      <c r="DW8">
        <v>2</v>
      </c>
      <c r="DX8">
        <v>0</v>
      </c>
      <c r="DY8">
        <v>1</v>
      </c>
      <c r="DZ8">
        <v>0</v>
      </c>
      <c r="EA8">
        <v>2</v>
      </c>
      <c r="EB8">
        <v>0</v>
      </c>
      <c r="EC8">
        <v>1</v>
      </c>
      <c r="ED8">
        <v>0</v>
      </c>
      <c r="EE8">
        <v>9</v>
      </c>
      <c r="EF8">
        <v>0</v>
      </c>
      <c r="EG8">
        <v>0</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2</v>
      </c>
      <c r="GA8">
        <v>0</v>
      </c>
      <c r="GB8">
        <v>0</v>
      </c>
      <c r="GC8">
        <v>0</v>
      </c>
      <c r="GD8">
        <v>1</v>
      </c>
      <c r="GE8">
        <v>0</v>
      </c>
      <c r="GF8">
        <v>1</v>
      </c>
      <c r="GG8">
        <v>0</v>
      </c>
      <c r="GH8">
        <v>2</v>
      </c>
      <c r="GI8">
        <v>0</v>
      </c>
      <c r="GJ8">
        <v>1</v>
      </c>
      <c r="GK8">
        <v>0</v>
      </c>
      <c r="GL8">
        <v>7</v>
      </c>
      <c r="GM8">
        <v>0</v>
      </c>
      <c r="GN8">
        <v>0</v>
      </c>
      <c r="GO8">
        <v>0</v>
      </c>
      <c r="GP8">
        <v>0</v>
      </c>
      <c r="GQ8">
        <v>0</v>
      </c>
      <c r="GR8">
        <v>0</v>
      </c>
      <c r="GS8">
        <v>0</v>
      </c>
      <c r="GT8">
        <v>0</v>
      </c>
      <c r="GU8">
        <v>1</v>
      </c>
      <c r="GV8">
        <v>0</v>
      </c>
      <c r="GW8">
        <v>0</v>
      </c>
      <c r="GX8">
        <v>0</v>
      </c>
      <c r="GY8">
        <v>0</v>
      </c>
      <c r="GZ8">
        <v>0</v>
      </c>
      <c r="HA8">
        <v>0</v>
      </c>
      <c r="HB8">
        <v>0</v>
      </c>
      <c r="HC8">
        <v>0</v>
      </c>
      <c r="HD8">
        <v>0</v>
      </c>
      <c r="HE8">
        <v>0</v>
      </c>
      <c r="HF8">
        <v>0</v>
      </c>
      <c r="HG8">
        <v>1</v>
      </c>
      <c r="HH8">
        <v>0</v>
      </c>
      <c r="HI8">
        <v>0</v>
      </c>
      <c r="HJ8">
        <v>0</v>
      </c>
      <c r="HK8">
        <v>0</v>
      </c>
      <c r="HL8">
        <v>0</v>
      </c>
      <c r="HM8">
        <v>61</v>
      </c>
      <c r="HN8">
        <v>259</v>
      </c>
      <c r="HO8">
        <v>158</v>
      </c>
      <c r="HP8">
        <v>136</v>
      </c>
      <c r="HQ8">
        <v>15</v>
      </c>
      <c r="HR8">
        <v>0</v>
      </c>
      <c r="HS8">
        <v>266</v>
      </c>
      <c r="HT8">
        <v>1</v>
      </c>
      <c r="HU8">
        <v>135</v>
      </c>
      <c r="HV8">
        <v>136</v>
      </c>
      <c r="HW8">
        <v>134</v>
      </c>
      <c r="HX8">
        <v>0</v>
      </c>
      <c r="HY8">
        <v>0</v>
      </c>
      <c r="HZ8">
        <v>0</v>
      </c>
      <c r="IA8">
        <v>32</v>
      </c>
      <c r="IB8">
        <v>12</v>
      </c>
      <c r="IC8">
        <v>44</v>
      </c>
      <c r="IG8">
        <v>69</v>
      </c>
      <c r="IH8">
        <v>389</v>
      </c>
    </row>
    <row r="9" spans="1:242" x14ac:dyDescent="0.2">
      <c r="A9" t="s">
        <v>206</v>
      </c>
      <c r="B9" t="s">
        <v>288</v>
      </c>
      <c r="C9" t="s">
        <v>717</v>
      </c>
      <c r="D9">
        <v>2</v>
      </c>
      <c r="E9">
        <v>0</v>
      </c>
      <c r="F9">
        <v>0</v>
      </c>
      <c r="G9">
        <v>0</v>
      </c>
      <c r="H9">
        <v>0</v>
      </c>
      <c r="I9">
        <v>0</v>
      </c>
      <c r="J9">
        <v>2</v>
      </c>
      <c r="K9">
        <v>0</v>
      </c>
      <c r="L9">
        <v>6</v>
      </c>
      <c r="M9">
        <v>0</v>
      </c>
      <c r="N9">
        <v>0</v>
      </c>
      <c r="O9">
        <v>2</v>
      </c>
      <c r="P9">
        <v>37</v>
      </c>
      <c r="Q9">
        <v>0</v>
      </c>
      <c r="R9">
        <v>60</v>
      </c>
      <c r="S9">
        <v>7</v>
      </c>
      <c r="T9">
        <v>43</v>
      </c>
      <c r="U9">
        <v>3</v>
      </c>
      <c r="V9">
        <v>14</v>
      </c>
      <c r="W9">
        <v>5</v>
      </c>
      <c r="X9">
        <v>12</v>
      </c>
      <c r="Y9">
        <v>2</v>
      </c>
      <c r="Z9">
        <v>181</v>
      </c>
      <c r="AA9">
        <v>0</v>
      </c>
      <c r="AB9">
        <v>0</v>
      </c>
      <c r="AC9">
        <v>0</v>
      </c>
      <c r="AD9">
        <v>0</v>
      </c>
      <c r="AE9">
        <v>0</v>
      </c>
      <c r="AF9">
        <v>0</v>
      </c>
      <c r="AG9">
        <v>1</v>
      </c>
      <c r="AH9">
        <v>0</v>
      </c>
      <c r="AI9">
        <v>6</v>
      </c>
      <c r="AJ9">
        <v>0</v>
      </c>
      <c r="AK9">
        <v>0</v>
      </c>
      <c r="AL9">
        <v>0</v>
      </c>
      <c r="AM9">
        <v>20</v>
      </c>
      <c r="AN9">
        <v>0</v>
      </c>
      <c r="AO9">
        <v>38</v>
      </c>
      <c r="AP9">
        <v>4</v>
      </c>
      <c r="AQ9">
        <v>0</v>
      </c>
      <c r="AR9">
        <v>8</v>
      </c>
      <c r="AS9">
        <v>4</v>
      </c>
      <c r="AT9">
        <v>15</v>
      </c>
      <c r="AU9">
        <v>81</v>
      </c>
      <c r="AV9">
        <v>0</v>
      </c>
      <c r="AW9">
        <v>0</v>
      </c>
      <c r="AX9">
        <v>0</v>
      </c>
      <c r="AY9">
        <v>0</v>
      </c>
      <c r="AZ9">
        <v>0</v>
      </c>
      <c r="BA9">
        <v>0</v>
      </c>
      <c r="BB9">
        <v>1</v>
      </c>
      <c r="BC9">
        <v>0</v>
      </c>
      <c r="BD9">
        <v>1</v>
      </c>
      <c r="BE9">
        <v>0</v>
      </c>
      <c r="BF9">
        <v>0</v>
      </c>
      <c r="BG9">
        <v>0</v>
      </c>
      <c r="BH9">
        <v>1</v>
      </c>
      <c r="BI9">
        <v>0</v>
      </c>
      <c r="BJ9">
        <v>4</v>
      </c>
      <c r="BK9">
        <v>0</v>
      </c>
      <c r="BL9">
        <v>0</v>
      </c>
      <c r="BM9">
        <v>1</v>
      </c>
      <c r="BN9">
        <v>1</v>
      </c>
      <c r="BO9">
        <v>0</v>
      </c>
      <c r="BP9">
        <v>9</v>
      </c>
      <c r="BQ9">
        <v>0</v>
      </c>
      <c r="BR9">
        <v>0</v>
      </c>
      <c r="BS9">
        <v>0</v>
      </c>
      <c r="BT9">
        <v>0</v>
      </c>
      <c r="BU9">
        <v>0</v>
      </c>
      <c r="BV9">
        <v>0</v>
      </c>
      <c r="BW9">
        <v>2</v>
      </c>
      <c r="BX9">
        <v>0</v>
      </c>
      <c r="BY9">
        <v>7</v>
      </c>
      <c r="BZ9">
        <v>0</v>
      </c>
      <c r="CA9">
        <v>0</v>
      </c>
      <c r="CB9">
        <v>0</v>
      </c>
      <c r="CC9">
        <v>21</v>
      </c>
      <c r="CD9">
        <v>0</v>
      </c>
      <c r="CE9">
        <v>42</v>
      </c>
      <c r="CF9">
        <v>4</v>
      </c>
      <c r="CG9">
        <v>51</v>
      </c>
      <c r="CH9">
        <v>0</v>
      </c>
      <c r="CI9">
        <v>9</v>
      </c>
      <c r="CJ9">
        <v>5</v>
      </c>
      <c r="CK9">
        <v>15</v>
      </c>
      <c r="CL9">
        <v>2</v>
      </c>
      <c r="CM9">
        <v>141</v>
      </c>
      <c r="CN9">
        <v>0</v>
      </c>
      <c r="CO9">
        <v>0</v>
      </c>
      <c r="CP9">
        <v>0</v>
      </c>
      <c r="CQ9">
        <v>0</v>
      </c>
      <c r="CR9">
        <v>0</v>
      </c>
      <c r="CS9">
        <v>0</v>
      </c>
      <c r="CT9">
        <v>2</v>
      </c>
      <c r="CU9">
        <v>0</v>
      </c>
      <c r="CV9">
        <v>7</v>
      </c>
      <c r="CW9">
        <v>0</v>
      </c>
      <c r="CX9">
        <v>0</v>
      </c>
      <c r="CY9">
        <v>0</v>
      </c>
      <c r="CZ9">
        <v>20</v>
      </c>
      <c r="DA9">
        <v>0</v>
      </c>
      <c r="DB9">
        <v>41</v>
      </c>
      <c r="DC9">
        <v>4</v>
      </c>
      <c r="DD9">
        <v>48</v>
      </c>
      <c r="DE9">
        <v>0</v>
      </c>
      <c r="DF9">
        <v>9</v>
      </c>
      <c r="DG9">
        <v>5</v>
      </c>
      <c r="DH9">
        <v>136</v>
      </c>
      <c r="DI9">
        <v>14</v>
      </c>
      <c r="DJ9">
        <v>2</v>
      </c>
      <c r="DK9">
        <v>0</v>
      </c>
      <c r="DL9">
        <v>0</v>
      </c>
      <c r="DM9">
        <v>0</v>
      </c>
      <c r="DN9">
        <v>0</v>
      </c>
      <c r="DO9">
        <v>0</v>
      </c>
      <c r="DP9">
        <v>0</v>
      </c>
      <c r="DQ9">
        <v>0</v>
      </c>
      <c r="DR9">
        <v>0</v>
      </c>
      <c r="DS9">
        <v>0</v>
      </c>
      <c r="DT9">
        <v>0</v>
      </c>
      <c r="DU9">
        <v>0</v>
      </c>
      <c r="DV9">
        <v>0</v>
      </c>
      <c r="DW9">
        <v>1</v>
      </c>
      <c r="DX9">
        <v>0</v>
      </c>
      <c r="DY9">
        <v>1</v>
      </c>
      <c r="DZ9">
        <v>0</v>
      </c>
      <c r="EA9">
        <v>3</v>
      </c>
      <c r="EB9">
        <v>0</v>
      </c>
      <c r="EC9">
        <v>0</v>
      </c>
      <c r="ED9">
        <v>0</v>
      </c>
      <c r="EE9">
        <v>5</v>
      </c>
      <c r="EF9">
        <v>1</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0</v>
      </c>
      <c r="GA9">
        <v>0</v>
      </c>
      <c r="GB9">
        <v>0</v>
      </c>
      <c r="GC9">
        <v>0</v>
      </c>
      <c r="GD9">
        <v>1</v>
      </c>
      <c r="GE9">
        <v>0</v>
      </c>
      <c r="GF9">
        <v>1</v>
      </c>
      <c r="GG9">
        <v>0</v>
      </c>
      <c r="GH9">
        <v>3</v>
      </c>
      <c r="GI9">
        <v>0</v>
      </c>
      <c r="GJ9">
        <v>0</v>
      </c>
      <c r="GK9">
        <v>0</v>
      </c>
      <c r="GL9">
        <v>5</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0</v>
      </c>
      <c r="HK9">
        <v>0</v>
      </c>
      <c r="HL9">
        <v>55</v>
      </c>
      <c r="HM9">
        <v>58</v>
      </c>
      <c r="HN9">
        <v>266</v>
      </c>
      <c r="HO9">
        <v>181</v>
      </c>
      <c r="HP9">
        <v>141</v>
      </c>
      <c r="HQ9">
        <v>13</v>
      </c>
      <c r="HR9">
        <v>0</v>
      </c>
      <c r="HS9">
        <v>293</v>
      </c>
      <c r="HT9">
        <v>1</v>
      </c>
      <c r="HU9">
        <v>140</v>
      </c>
      <c r="HV9">
        <v>141</v>
      </c>
      <c r="HW9">
        <v>141</v>
      </c>
      <c r="HX9">
        <v>0</v>
      </c>
      <c r="HY9">
        <v>0</v>
      </c>
      <c r="HZ9">
        <v>0</v>
      </c>
      <c r="IA9">
        <v>31</v>
      </c>
      <c r="IB9">
        <v>9</v>
      </c>
      <c r="IC9">
        <v>40</v>
      </c>
      <c r="IG9">
        <v>79</v>
      </c>
      <c r="IH9">
        <v>412</v>
      </c>
    </row>
    <row r="10" spans="1:242" x14ac:dyDescent="0.2">
      <c r="A10" t="s">
        <v>233</v>
      </c>
      <c r="B10" t="s">
        <v>262</v>
      </c>
      <c r="C10" t="s">
        <v>677</v>
      </c>
      <c r="D10">
        <v>2</v>
      </c>
      <c r="E10">
        <v>0</v>
      </c>
      <c r="F10">
        <v>0</v>
      </c>
      <c r="G10">
        <v>1</v>
      </c>
      <c r="H10">
        <v>0</v>
      </c>
      <c r="I10">
        <v>0</v>
      </c>
      <c r="J10">
        <v>1</v>
      </c>
      <c r="K10">
        <v>0</v>
      </c>
      <c r="L10">
        <v>21</v>
      </c>
      <c r="M10">
        <v>0</v>
      </c>
      <c r="N10">
        <v>6</v>
      </c>
      <c r="O10">
        <v>7</v>
      </c>
      <c r="P10">
        <v>25</v>
      </c>
      <c r="Q10">
        <v>1</v>
      </c>
      <c r="R10">
        <v>113</v>
      </c>
      <c r="S10">
        <v>12</v>
      </c>
      <c r="T10">
        <v>53</v>
      </c>
      <c r="U10">
        <v>14</v>
      </c>
      <c r="V10">
        <v>10</v>
      </c>
      <c r="W10">
        <v>9</v>
      </c>
      <c r="X10">
        <v>10</v>
      </c>
      <c r="Y10">
        <v>4</v>
      </c>
      <c r="Z10">
        <v>275</v>
      </c>
      <c r="AA10">
        <v>1</v>
      </c>
      <c r="AB10">
        <v>1</v>
      </c>
      <c r="AC10">
        <v>0</v>
      </c>
      <c r="AD10">
        <v>0</v>
      </c>
      <c r="AE10">
        <v>0</v>
      </c>
      <c r="AF10">
        <v>0</v>
      </c>
      <c r="AG10">
        <v>1</v>
      </c>
      <c r="AH10">
        <v>0</v>
      </c>
      <c r="AI10">
        <v>13</v>
      </c>
      <c r="AJ10">
        <v>1</v>
      </c>
      <c r="AK10">
        <v>4</v>
      </c>
      <c r="AL10">
        <v>2</v>
      </c>
      <c r="AM10">
        <v>24</v>
      </c>
      <c r="AN10">
        <v>3</v>
      </c>
      <c r="AO10">
        <v>105</v>
      </c>
      <c r="AP10">
        <v>11</v>
      </c>
      <c r="AQ10">
        <v>16</v>
      </c>
      <c r="AR10">
        <v>4</v>
      </c>
      <c r="AS10">
        <v>10</v>
      </c>
      <c r="AT10">
        <v>11</v>
      </c>
      <c r="AU10">
        <v>196</v>
      </c>
      <c r="AV10">
        <v>1</v>
      </c>
      <c r="AW10">
        <v>0</v>
      </c>
      <c r="AX10">
        <v>0</v>
      </c>
      <c r="AY10">
        <v>0</v>
      </c>
      <c r="AZ10">
        <v>0</v>
      </c>
      <c r="BA10">
        <v>0</v>
      </c>
      <c r="BB10">
        <v>0</v>
      </c>
      <c r="BC10">
        <v>0</v>
      </c>
      <c r="BD10">
        <v>3</v>
      </c>
      <c r="BE10">
        <v>0</v>
      </c>
      <c r="BF10">
        <v>0</v>
      </c>
      <c r="BG10">
        <v>0</v>
      </c>
      <c r="BH10">
        <v>2</v>
      </c>
      <c r="BI10">
        <v>1</v>
      </c>
      <c r="BJ10">
        <v>9</v>
      </c>
      <c r="BK10">
        <v>1</v>
      </c>
      <c r="BL10">
        <v>0</v>
      </c>
      <c r="BM10">
        <v>1</v>
      </c>
      <c r="BN10">
        <v>0</v>
      </c>
      <c r="BO10">
        <v>0</v>
      </c>
      <c r="BP10">
        <v>18</v>
      </c>
      <c r="BQ10">
        <v>2</v>
      </c>
      <c r="BR10">
        <v>1</v>
      </c>
      <c r="BS10">
        <v>0</v>
      </c>
      <c r="BT10">
        <v>0</v>
      </c>
      <c r="BU10">
        <v>0</v>
      </c>
      <c r="BV10">
        <v>0</v>
      </c>
      <c r="BW10">
        <v>1</v>
      </c>
      <c r="BX10">
        <v>0</v>
      </c>
      <c r="BY10">
        <v>16</v>
      </c>
      <c r="BZ10">
        <v>1</v>
      </c>
      <c r="CA10">
        <v>4</v>
      </c>
      <c r="CB10">
        <v>2</v>
      </c>
      <c r="CC10">
        <v>26</v>
      </c>
      <c r="CD10">
        <v>4</v>
      </c>
      <c r="CE10">
        <v>114</v>
      </c>
      <c r="CF10">
        <v>12</v>
      </c>
      <c r="CG10">
        <v>36</v>
      </c>
      <c r="CH10">
        <v>16</v>
      </c>
      <c r="CI10">
        <v>5</v>
      </c>
      <c r="CJ10">
        <v>10</v>
      </c>
      <c r="CK10">
        <v>11</v>
      </c>
      <c r="CL10">
        <v>4</v>
      </c>
      <c r="CM10">
        <v>250</v>
      </c>
      <c r="CN10">
        <v>0</v>
      </c>
      <c r="CO10">
        <v>0</v>
      </c>
      <c r="CP10">
        <v>0</v>
      </c>
      <c r="CQ10">
        <v>0</v>
      </c>
      <c r="CR10">
        <v>0</v>
      </c>
      <c r="CS10">
        <v>0</v>
      </c>
      <c r="CT10">
        <v>0</v>
      </c>
      <c r="CU10">
        <v>0</v>
      </c>
      <c r="CV10">
        <v>6</v>
      </c>
      <c r="CW10">
        <v>1</v>
      </c>
      <c r="CX10">
        <v>2</v>
      </c>
      <c r="CY10">
        <v>1</v>
      </c>
      <c r="CZ10">
        <v>18</v>
      </c>
      <c r="DA10">
        <v>1</v>
      </c>
      <c r="DB10">
        <v>105</v>
      </c>
      <c r="DC10">
        <v>8</v>
      </c>
      <c r="DD10">
        <v>21</v>
      </c>
      <c r="DE10">
        <v>11</v>
      </c>
      <c r="DF10">
        <v>3</v>
      </c>
      <c r="DG10">
        <v>9</v>
      </c>
      <c r="DH10">
        <v>186</v>
      </c>
      <c r="DI10">
        <v>9</v>
      </c>
      <c r="DJ10">
        <v>3</v>
      </c>
      <c r="DK10">
        <v>2</v>
      </c>
      <c r="DL10">
        <v>0</v>
      </c>
      <c r="DM10">
        <v>0</v>
      </c>
      <c r="DN10">
        <v>0</v>
      </c>
      <c r="DO10">
        <v>0</v>
      </c>
      <c r="DP10">
        <v>0</v>
      </c>
      <c r="DQ10">
        <v>1</v>
      </c>
      <c r="DR10">
        <v>0</v>
      </c>
      <c r="DS10">
        <v>10</v>
      </c>
      <c r="DT10">
        <v>0</v>
      </c>
      <c r="DU10">
        <v>2</v>
      </c>
      <c r="DV10">
        <v>1</v>
      </c>
      <c r="DW10">
        <v>8</v>
      </c>
      <c r="DX10">
        <v>3</v>
      </c>
      <c r="DY10">
        <v>9</v>
      </c>
      <c r="DZ10">
        <v>4</v>
      </c>
      <c r="EA10">
        <v>15</v>
      </c>
      <c r="EB10">
        <v>5</v>
      </c>
      <c r="EC10">
        <v>2</v>
      </c>
      <c r="ED10">
        <v>1</v>
      </c>
      <c r="EE10">
        <v>63</v>
      </c>
      <c r="EF10">
        <v>2</v>
      </c>
      <c r="EG10">
        <v>1</v>
      </c>
      <c r="EH10">
        <v>0</v>
      </c>
      <c r="EI10">
        <v>0</v>
      </c>
      <c r="EJ10">
        <v>0</v>
      </c>
      <c r="EK10">
        <v>0</v>
      </c>
      <c r="EL10">
        <v>0</v>
      </c>
      <c r="EM10">
        <v>0</v>
      </c>
      <c r="EN10">
        <v>0</v>
      </c>
      <c r="EO10">
        <v>0</v>
      </c>
      <c r="EP10">
        <v>0</v>
      </c>
      <c r="EQ10">
        <v>0</v>
      </c>
      <c r="ER10">
        <v>0</v>
      </c>
      <c r="ES10">
        <v>0</v>
      </c>
      <c r="ET10">
        <v>0</v>
      </c>
      <c r="EU10">
        <v>0</v>
      </c>
      <c r="EV10">
        <v>0</v>
      </c>
      <c r="EW10">
        <v>0</v>
      </c>
      <c r="EX10">
        <v>0</v>
      </c>
      <c r="EY10">
        <v>0</v>
      </c>
      <c r="EZ10">
        <v>0</v>
      </c>
      <c r="FA10">
        <v>1</v>
      </c>
      <c r="FB10">
        <v>0</v>
      </c>
      <c r="FC10">
        <v>0</v>
      </c>
      <c r="FD10">
        <v>0</v>
      </c>
      <c r="FE10">
        <v>0</v>
      </c>
      <c r="FF10">
        <v>0</v>
      </c>
      <c r="FG10">
        <v>0</v>
      </c>
      <c r="FH10">
        <v>0</v>
      </c>
      <c r="FI10">
        <v>0</v>
      </c>
      <c r="FJ10">
        <v>0</v>
      </c>
      <c r="FK10">
        <v>0</v>
      </c>
      <c r="FL10">
        <v>0</v>
      </c>
      <c r="FM10">
        <v>0</v>
      </c>
      <c r="FN10">
        <v>0</v>
      </c>
      <c r="FO10">
        <v>0</v>
      </c>
      <c r="FP10">
        <v>0</v>
      </c>
      <c r="FQ10">
        <v>1</v>
      </c>
      <c r="FR10">
        <v>0</v>
      </c>
      <c r="FS10">
        <v>0</v>
      </c>
      <c r="FT10">
        <v>0</v>
      </c>
      <c r="FU10">
        <v>0</v>
      </c>
      <c r="FV10">
        <v>0</v>
      </c>
      <c r="FW10">
        <v>0</v>
      </c>
      <c r="FX10">
        <v>1</v>
      </c>
      <c r="FY10">
        <v>0</v>
      </c>
      <c r="FZ10">
        <v>7</v>
      </c>
      <c r="GA10">
        <v>0</v>
      </c>
      <c r="GB10">
        <v>1</v>
      </c>
      <c r="GC10">
        <v>0</v>
      </c>
      <c r="GD10">
        <v>7</v>
      </c>
      <c r="GE10">
        <v>2</v>
      </c>
      <c r="GF10">
        <v>9</v>
      </c>
      <c r="GG10">
        <v>2</v>
      </c>
      <c r="GH10">
        <v>6</v>
      </c>
      <c r="GI10">
        <v>3</v>
      </c>
      <c r="GJ10">
        <v>0</v>
      </c>
      <c r="GK10">
        <v>1</v>
      </c>
      <c r="GL10">
        <v>39</v>
      </c>
      <c r="GM10">
        <v>1</v>
      </c>
      <c r="GN10">
        <v>0</v>
      </c>
      <c r="GO10">
        <v>0</v>
      </c>
      <c r="GP10">
        <v>0</v>
      </c>
      <c r="GQ10">
        <v>0</v>
      </c>
      <c r="GR10">
        <v>0</v>
      </c>
      <c r="GS10">
        <v>0</v>
      </c>
      <c r="GT10">
        <v>0</v>
      </c>
      <c r="GU10">
        <v>0</v>
      </c>
      <c r="GV10">
        <v>0</v>
      </c>
      <c r="GW10">
        <v>0</v>
      </c>
      <c r="GX10">
        <v>1</v>
      </c>
      <c r="GY10">
        <v>0</v>
      </c>
      <c r="GZ10">
        <v>0</v>
      </c>
      <c r="HA10">
        <v>0</v>
      </c>
      <c r="HB10">
        <v>1</v>
      </c>
      <c r="HC10">
        <v>3</v>
      </c>
      <c r="HD10">
        <v>0</v>
      </c>
      <c r="HE10">
        <v>0</v>
      </c>
      <c r="HF10">
        <v>0</v>
      </c>
      <c r="HG10">
        <v>6</v>
      </c>
      <c r="HH10">
        <v>0</v>
      </c>
      <c r="HI10">
        <v>0</v>
      </c>
      <c r="HJ10">
        <v>0</v>
      </c>
      <c r="HK10">
        <v>0</v>
      </c>
      <c r="HL10">
        <v>269</v>
      </c>
      <c r="HM10">
        <v>64</v>
      </c>
      <c r="HN10">
        <v>264</v>
      </c>
      <c r="HO10">
        <v>275</v>
      </c>
      <c r="HP10">
        <v>250</v>
      </c>
      <c r="HQ10">
        <v>18</v>
      </c>
      <c r="HR10">
        <v>0</v>
      </c>
      <c r="HS10">
        <v>271</v>
      </c>
      <c r="HT10">
        <v>10</v>
      </c>
      <c r="HU10">
        <v>240</v>
      </c>
      <c r="HV10">
        <v>250</v>
      </c>
      <c r="HW10">
        <v>225</v>
      </c>
      <c r="HX10">
        <v>0</v>
      </c>
      <c r="HY10">
        <v>0</v>
      </c>
      <c r="HZ10">
        <v>0</v>
      </c>
      <c r="IA10">
        <v>70</v>
      </c>
      <c r="IB10">
        <v>3</v>
      </c>
      <c r="IC10">
        <v>73</v>
      </c>
      <c r="IG10">
        <v>51</v>
      </c>
      <c r="IH10">
        <v>65</v>
      </c>
    </row>
    <row r="11" spans="1:242" x14ac:dyDescent="0.2">
      <c r="A11" t="s">
        <v>233</v>
      </c>
      <c r="B11" t="s">
        <v>263</v>
      </c>
      <c r="C11" t="s">
        <v>677</v>
      </c>
      <c r="D11">
        <v>2</v>
      </c>
      <c r="E11">
        <v>0</v>
      </c>
      <c r="F11">
        <v>1</v>
      </c>
      <c r="G11">
        <v>0</v>
      </c>
      <c r="H11">
        <v>0</v>
      </c>
      <c r="I11">
        <v>1</v>
      </c>
      <c r="J11">
        <v>1</v>
      </c>
      <c r="K11">
        <v>0</v>
      </c>
      <c r="L11">
        <v>25</v>
      </c>
      <c r="M11">
        <v>0</v>
      </c>
      <c r="N11">
        <v>6</v>
      </c>
      <c r="O11">
        <v>6</v>
      </c>
      <c r="P11">
        <v>52</v>
      </c>
      <c r="Q11">
        <v>0</v>
      </c>
      <c r="R11">
        <v>92</v>
      </c>
      <c r="S11">
        <v>11</v>
      </c>
      <c r="T11">
        <v>20</v>
      </c>
      <c r="U11">
        <v>10</v>
      </c>
      <c r="V11">
        <v>5</v>
      </c>
      <c r="W11">
        <v>19</v>
      </c>
      <c r="X11">
        <v>8</v>
      </c>
      <c r="Y11">
        <v>0</v>
      </c>
      <c r="Z11">
        <v>251</v>
      </c>
      <c r="AA11">
        <v>2</v>
      </c>
      <c r="AB11">
        <v>0</v>
      </c>
      <c r="AC11">
        <v>1</v>
      </c>
      <c r="AD11">
        <v>0</v>
      </c>
      <c r="AE11">
        <v>0</v>
      </c>
      <c r="AF11">
        <v>0</v>
      </c>
      <c r="AG11">
        <v>0</v>
      </c>
      <c r="AH11">
        <v>0</v>
      </c>
      <c r="AI11">
        <v>10</v>
      </c>
      <c r="AJ11">
        <v>0</v>
      </c>
      <c r="AK11">
        <v>3</v>
      </c>
      <c r="AL11">
        <v>8</v>
      </c>
      <c r="AM11">
        <v>35</v>
      </c>
      <c r="AN11">
        <v>0</v>
      </c>
      <c r="AO11">
        <v>80</v>
      </c>
      <c r="AP11">
        <v>11</v>
      </c>
      <c r="AQ11">
        <v>10</v>
      </c>
      <c r="AR11">
        <v>9</v>
      </c>
      <c r="AS11">
        <v>13</v>
      </c>
      <c r="AT11">
        <v>6</v>
      </c>
      <c r="AU11">
        <v>182</v>
      </c>
      <c r="AV11">
        <v>0</v>
      </c>
      <c r="AW11">
        <v>0</v>
      </c>
      <c r="AX11">
        <v>0</v>
      </c>
      <c r="AY11">
        <v>0</v>
      </c>
      <c r="AZ11">
        <v>0</v>
      </c>
      <c r="BA11">
        <v>0</v>
      </c>
      <c r="BB11">
        <v>0</v>
      </c>
      <c r="BC11">
        <v>0</v>
      </c>
      <c r="BD11">
        <v>11</v>
      </c>
      <c r="BE11">
        <v>0</v>
      </c>
      <c r="BF11">
        <v>1</v>
      </c>
      <c r="BG11">
        <v>0</v>
      </c>
      <c r="BH11">
        <v>2</v>
      </c>
      <c r="BI11">
        <v>0</v>
      </c>
      <c r="BJ11">
        <v>5</v>
      </c>
      <c r="BK11">
        <v>0</v>
      </c>
      <c r="BL11">
        <v>3</v>
      </c>
      <c r="BM11">
        <v>0</v>
      </c>
      <c r="BN11">
        <v>2</v>
      </c>
      <c r="BO11">
        <v>0</v>
      </c>
      <c r="BP11">
        <v>24</v>
      </c>
      <c r="BQ11">
        <v>2</v>
      </c>
      <c r="BR11">
        <v>0</v>
      </c>
      <c r="BS11">
        <v>1</v>
      </c>
      <c r="BT11">
        <v>0</v>
      </c>
      <c r="BU11">
        <v>0</v>
      </c>
      <c r="BV11">
        <v>0</v>
      </c>
      <c r="BW11">
        <v>0</v>
      </c>
      <c r="BX11">
        <v>0</v>
      </c>
      <c r="BY11">
        <v>21</v>
      </c>
      <c r="BZ11">
        <v>0</v>
      </c>
      <c r="CA11">
        <v>4</v>
      </c>
      <c r="CB11">
        <v>8</v>
      </c>
      <c r="CC11">
        <v>37</v>
      </c>
      <c r="CD11">
        <v>0</v>
      </c>
      <c r="CE11">
        <v>85</v>
      </c>
      <c r="CF11">
        <v>11</v>
      </c>
      <c r="CG11">
        <v>43</v>
      </c>
      <c r="CH11">
        <v>13</v>
      </c>
      <c r="CI11">
        <v>9</v>
      </c>
      <c r="CJ11">
        <v>15</v>
      </c>
      <c r="CK11">
        <v>6</v>
      </c>
      <c r="CL11">
        <v>0</v>
      </c>
      <c r="CM11">
        <v>249</v>
      </c>
      <c r="CN11">
        <v>0</v>
      </c>
      <c r="CO11">
        <v>0</v>
      </c>
      <c r="CP11">
        <v>1</v>
      </c>
      <c r="CQ11">
        <v>0</v>
      </c>
      <c r="CR11">
        <v>0</v>
      </c>
      <c r="CS11">
        <v>0</v>
      </c>
      <c r="CT11">
        <v>0</v>
      </c>
      <c r="CU11">
        <v>0</v>
      </c>
      <c r="CV11">
        <v>5</v>
      </c>
      <c r="CW11">
        <v>0</v>
      </c>
      <c r="CX11">
        <v>3</v>
      </c>
      <c r="CY11">
        <v>8</v>
      </c>
      <c r="CZ11">
        <v>27</v>
      </c>
      <c r="DA11">
        <v>0</v>
      </c>
      <c r="DB11">
        <v>66</v>
      </c>
      <c r="DC11">
        <v>6</v>
      </c>
      <c r="DD11">
        <v>22</v>
      </c>
      <c r="DE11">
        <v>13</v>
      </c>
      <c r="DF11">
        <v>7</v>
      </c>
      <c r="DG11">
        <v>12</v>
      </c>
      <c r="DH11">
        <v>170</v>
      </c>
      <c r="DI11">
        <v>4</v>
      </c>
      <c r="DJ11">
        <v>0</v>
      </c>
      <c r="DK11">
        <v>2</v>
      </c>
      <c r="DL11">
        <v>0</v>
      </c>
      <c r="DM11">
        <v>0</v>
      </c>
      <c r="DN11">
        <v>0</v>
      </c>
      <c r="DO11">
        <v>0</v>
      </c>
      <c r="DP11">
        <v>0</v>
      </c>
      <c r="DQ11">
        <v>0</v>
      </c>
      <c r="DR11">
        <v>0</v>
      </c>
      <c r="DS11">
        <v>16</v>
      </c>
      <c r="DT11">
        <v>0</v>
      </c>
      <c r="DU11">
        <v>1</v>
      </c>
      <c r="DV11">
        <v>0</v>
      </c>
      <c r="DW11">
        <v>10</v>
      </c>
      <c r="DX11">
        <v>0</v>
      </c>
      <c r="DY11">
        <v>19</v>
      </c>
      <c r="DZ11">
        <v>5</v>
      </c>
      <c r="EA11">
        <v>21</v>
      </c>
      <c r="EB11">
        <v>0</v>
      </c>
      <c r="EC11">
        <v>2</v>
      </c>
      <c r="ED11">
        <v>3</v>
      </c>
      <c r="EE11">
        <v>79</v>
      </c>
      <c r="EF11">
        <v>2</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0</v>
      </c>
      <c r="FS11">
        <v>0</v>
      </c>
      <c r="FT11">
        <v>0</v>
      </c>
      <c r="FU11">
        <v>0</v>
      </c>
      <c r="FV11">
        <v>0</v>
      </c>
      <c r="FW11">
        <v>0</v>
      </c>
      <c r="FX11">
        <v>0</v>
      </c>
      <c r="FY11">
        <v>0</v>
      </c>
      <c r="FZ11">
        <v>8</v>
      </c>
      <c r="GA11">
        <v>0</v>
      </c>
      <c r="GB11">
        <v>0</v>
      </c>
      <c r="GC11">
        <v>0</v>
      </c>
      <c r="GD11">
        <v>8</v>
      </c>
      <c r="GE11">
        <v>0</v>
      </c>
      <c r="GF11">
        <v>18</v>
      </c>
      <c r="GG11">
        <v>3</v>
      </c>
      <c r="GH11">
        <v>9</v>
      </c>
      <c r="GI11">
        <v>0</v>
      </c>
      <c r="GJ11">
        <v>0</v>
      </c>
      <c r="GK11">
        <v>1</v>
      </c>
      <c r="GL11">
        <v>47</v>
      </c>
      <c r="GM11">
        <v>0</v>
      </c>
      <c r="GN11">
        <v>0</v>
      </c>
      <c r="GO11">
        <v>0</v>
      </c>
      <c r="GP11">
        <v>0</v>
      </c>
      <c r="GQ11">
        <v>0</v>
      </c>
      <c r="GR11">
        <v>0</v>
      </c>
      <c r="GS11">
        <v>0</v>
      </c>
      <c r="GT11">
        <v>0</v>
      </c>
      <c r="GU11">
        <v>2</v>
      </c>
      <c r="GV11">
        <v>0</v>
      </c>
      <c r="GW11">
        <v>0</v>
      </c>
      <c r="GX11">
        <v>0</v>
      </c>
      <c r="GY11">
        <v>0</v>
      </c>
      <c r="GZ11">
        <v>0</v>
      </c>
      <c r="HA11">
        <v>0</v>
      </c>
      <c r="HB11">
        <v>0</v>
      </c>
      <c r="HC11">
        <v>4</v>
      </c>
      <c r="HD11">
        <v>0</v>
      </c>
      <c r="HE11">
        <v>0</v>
      </c>
      <c r="HF11">
        <v>0</v>
      </c>
      <c r="HG11">
        <v>6</v>
      </c>
      <c r="HH11">
        <v>0</v>
      </c>
      <c r="HI11">
        <v>0</v>
      </c>
      <c r="HJ11">
        <v>0</v>
      </c>
      <c r="HK11">
        <v>0</v>
      </c>
      <c r="HL11">
        <v>175</v>
      </c>
      <c r="HM11">
        <v>76</v>
      </c>
      <c r="HN11">
        <v>271</v>
      </c>
      <c r="HO11">
        <v>251</v>
      </c>
      <c r="HP11">
        <v>249</v>
      </c>
      <c r="HQ11">
        <v>14</v>
      </c>
      <c r="HR11">
        <v>0</v>
      </c>
      <c r="HS11">
        <v>259</v>
      </c>
      <c r="HT11">
        <v>4</v>
      </c>
      <c r="HU11">
        <v>245</v>
      </c>
      <c r="HV11">
        <v>249</v>
      </c>
      <c r="HW11">
        <v>217</v>
      </c>
      <c r="HX11">
        <v>0</v>
      </c>
      <c r="HY11">
        <v>0</v>
      </c>
      <c r="HZ11">
        <v>0</v>
      </c>
      <c r="IA11">
        <v>60</v>
      </c>
      <c r="IB11">
        <v>16</v>
      </c>
      <c r="IC11">
        <v>76</v>
      </c>
      <c r="IG11">
        <v>77</v>
      </c>
      <c r="IH11">
        <v>17</v>
      </c>
    </row>
    <row r="12" spans="1:242" x14ac:dyDescent="0.2">
      <c r="A12" t="s">
        <v>233</v>
      </c>
      <c r="B12" t="s">
        <v>265</v>
      </c>
      <c r="C12" t="s">
        <v>677</v>
      </c>
      <c r="D12">
        <v>1</v>
      </c>
      <c r="E12">
        <v>0</v>
      </c>
      <c r="F12">
        <v>0</v>
      </c>
      <c r="G12">
        <v>0</v>
      </c>
      <c r="H12">
        <v>0</v>
      </c>
      <c r="I12">
        <v>0</v>
      </c>
      <c r="J12">
        <v>1</v>
      </c>
      <c r="K12">
        <v>0</v>
      </c>
      <c r="L12">
        <v>12</v>
      </c>
      <c r="M12">
        <v>1</v>
      </c>
      <c r="N12">
        <v>1</v>
      </c>
      <c r="O12">
        <v>3</v>
      </c>
      <c r="P12">
        <v>36</v>
      </c>
      <c r="Q12">
        <v>1</v>
      </c>
      <c r="R12">
        <v>96</v>
      </c>
      <c r="S12">
        <v>9</v>
      </c>
      <c r="T12">
        <v>25</v>
      </c>
      <c r="U12">
        <v>10</v>
      </c>
      <c r="V12">
        <v>6</v>
      </c>
      <c r="W12">
        <v>10</v>
      </c>
      <c r="X12">
        <v>15</v>
      </c>
      <c r="Y12">
        <v>1</v>
      </c>
      <c r="Z12">
        <v>212</v>
      </c>
      <c r="AA12">
        <v>3</v>
      </c>
      <c r="AB12">
        <v>0</v>
      </c>
      <c r="AC12">
        <v>0</v>
      </c>
      <c r="AD12">
        <v>0</v>
      </c>
      <c r="AE12">
        <v>0</v>
      </c>
      <c r="AF12">
        <v>0</v>
      </c>
      <c r="AG12">
        <v>3</v>
      </c>
      <c r="AH12">
        <v>0</v>
      </c>
      <c r="AI12">
        <v>12</v>
      </c>
      <c r="AJ12">
        <v>1</v>
      </c>
      <c r="AK12">
        <v>4</v>
      </c>
      <c r="AL12">
        <v>4</v>
      </c>
      <c r="AM12">
        <v>29</v>
      </c>
      <c r="AN12">
        <v>2</v>
      </c>
      <c r="AO12">
        <v>94</v>
      </c>
      <c r="AP12">
        <v>8</v>
      </c>
      <c r="AQ12">
        <v>7</v>
      </c>
      <c r="AR12">
        <v>5</v>
      </c>
      <c r="AS12">
        <v>14</v>
      </c>
      <c r="AT12">
        <v>15</v>
      </c>
      <c r="AU12">
        <v>186</v>
      </c>
      <c r="AV12">
        <v>1</v>
      </c>
      <c r="AW12">
        <v>0</v>
      </c>
      <c r="AX12">
        <v>0</v>
      </c>
      <c r="AY12">
        <v>0</v>
      </c>
      <c r="AZ12">
        <v>0</v>
      </c>
      <c r="BA12">
        <v>0</v>
      </c>
      <c r="BB12">
        <v>0</v>
      </c>
      <c r="BC12">
        <v>0</v>
      </c>
      <c r="BD12">
        <v>8</v>
      </c>
      <c r="BE12">
        <v>0</v>
      </c>
      <c r="BF12">
        <v>0</v>
      </c>
      <c r="BG12">
        <v>0</v>
      </c>
      <c r="BH12">
        <v>8</v>
      </c>
      <c r="BI12">
        <v>0</v>
      </c>
      <c r="BJ12">
        <v>5</v>
      </c>
      <c r="BK12">
        <v>0</v>
      </c>
      <c r="BL12">
        <v>1</v>
      </c>
      <c r="BM12">
        <v>0</v>
      </c>
      <c r="BN12">
        <v>2</v>
      </c>
      <c r="BO12">
        <v>2</v>
      </c>
      <c r="BP12">
        <v>25</v>
      </c>
      <c r="BQ12">
        <v>4</v>
      </c>
      <c r="BR12">
        <v>0</v>
      </c>
      <c r="BS12">
        <v>0</v>
      </c>
      <c r="BT12">
        <v>0</v>
      </c>
      <c r="BU12">
        <v>0</v>
      </c>
      <c r="BV12">
        <v>0</v>
      </c>
      <c r="BW12">
        <v>3</v>
      </c>
      <c r="BX12">
        <v>0</v>
      </c>
      <c r="BY12">
        <v>20</v>
      </c>
      <c r="BZ12">
        <v>1</v>
      </c>
      <c r="CA12">
        <v>4</v>
      </c>
      <c r="CB12">
        <v>4</v>
      </c>
      <c r="CC12">
        <v>37</v>
      </c>
      <c r="CD12">
        <v>2</v>
      </c>
      <c r="CE12">
        <v>99</v>
      </c>
      <c r="CF12">
        <v>8</v>
      </c>
      <c r="CG12">
        <v>28</v>
      </c>
      <c r="CH12">
        <v>8</v>
      </c>
      <c r="CI12">
        <v>5</v>
      </c>
      <c r="CJ12">
        <v>16</v>
      </c>
      <c r="CK12">
        <v>17</v>
      </c>
      <c r="CL12">
        <v>1</v>
      </c>
      <c r="CM12">
        <v>239</v>
      </c>
      <c r="CN12">
        <v>0</v>
      </c>
      <c r="CO12">
        <v>0</v>
      </c>
      <c r="CP12">
        <v>0</v>
      </c>
      <c r="CQ12">
        <v>0</v>
      </c>
      <c r="CR12">
        <v>0</v>
      </c>
      <c r="CS12">
        <v>0</v>
      </c>
      <c r="CT12">
        <v>1</v>
      </c>
      <c r="CU12">
        <v>0</v>
      </c>
      <c r="CV12">
        <v>11</v>
      </c>
      <c r="CW12">
        <v>0</v>
      </c>
      <c r="CX12">
        <v>2</v>
      </c>
      <c r="CY12">
        <v>4</v>
      </c>
      <c r="CZ12">
        <v>22</v>
      </c>
      <c r="DA12">
        <v>2</v>
      </c>
      <c r="DB12">
        <v>85</v>
      </c>
      <c r="DC12">
        <v>4</v>
      </c>
      <c r="DD12">
        <v>17</v>
      </c>
      <c r="DE12">
        <v>8</v>
      </c>
      <c r="DF12">
        <v>5</v>
      </c>
      <c r="DG12">
        <v>14</v>
      </c>
      <c r="DH12">
        <v>175</v>
      </c>
      <c r="DI12">
        <v>14</v>
      </c>
      <c r="DJ12">
        <v>1</v>
      </c>
      <c r="DK12">
        <v>4</v>
      </c>
      <c r="DL12">
        <v>0</v>
      </c>
      <c r="DM12">
        <v>0</v>
      </c>
      <c r="DN12">
        <v>0</v>
      </c>
      <c r="DO12">
        <v>0</v>
      </c>
      <c r="DP12">
        <v>0</v>
      </c>
      <c r="DQ12">
        <v>2</v>
      </c>
      <c r="DR12">
        <v>0</v>
      </c>
      <c r="DS12">
        <v>9</v>
      </c>
      <c r="DT12">
        <v>1</v>
      </c>
      <c r="DU12">
        <v>2</v>
      </c>
      <c r="DV12">
        <v>0</v>
      </c>
      <c r="DW12">
        <v>15</v>
      </c>
      <c r="DX12">
        <v>0</v>
      </c>
      <c r="DY12">
        <v>14</v>
      </c>
      <c r="DZ12">
        <v>4</v>
      </c>
      <c r="EA12">
        <v>11</v>
      </c>
      <c r="EB12">
        <v>0</v>
      </c>
      <c r="EC12">
        <v>0</v>
      </c>
      <c r="ED12">
        <v>2</v>
      </c>
      <c r="EE12">
        <v>64</v>
      </c>
      <c r="EF12">
        <v>3</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5</v>
      </c>
      <c r="GA12">
        <v>0</v>
      </c>
      <c r="GB12">
        <v>1</v>
      </c>
      <c r="GC12">
        <v>0</v>
      </c>
      <c r="GD12">
        <v>6</v>
      </c>
      <c r="GE12">
        <v>0</v>
      </c>
      <c r="GF12">
        <v>13</v>
      </c>
      <c r="GG12">
        <v>1</v>
      </c>
      <c r="GH12">
        <v>3</v>
      </c>
      <c r="GI12">
        <v>0</v>
      </c>
      <c r="GJ12">
        <v>0</v>
      </c>
      <c r="GK12">
        <v>0</v>
      </c>
      <c r="GL12">
        <v>29</v>
      </c>
      <c r="GM12">
        <v>1</v>
      </c>
      <c r="GN12">
        <v>0</v>
      </c>
      <c r="GO12">
        <v>0</v>
      </c>
      <c r="GP12">
        <v>0</v>
      </c>
      <c r="GQ12">
        <v>0</v>
      </c>
      <c r="GR12">
        <v>0</v>
      </c>
      <c r="GS12">
        <v>0</v>
      </c>
      <c r="GT12">
        <v>0</v>
      </c>
      <c r="GU12">
        <v>4</v>
      </c>
      <c r="GV12">
        <v>0</v>
      </c>
      <c r="GW12">
        <v>0</v>
      </c>
      <c r="GX12">
        <v>0</v>
      </c>
      <c r="GY12">
        <v>1</v>
      </c>
      <c r="GZ12">
        <v>0</v>
      </c>
      <c r="HA12">
        <v>1</v>
      </c>
      <c r="HB12">
        <v>0</v>
      </c>
      <c r="HC12">
        <v>1</v>
      </c>
      <c r="HD12">
        <v>0</v>
      </c>
      <c r="HE12">
        <v>0</v>
      </c>
      <c r="HF12">
        <v>0</v>
      </c>
      <c r="HG12">
        <v>8</v>
      </c>
      <c r="HH12">
        <v>0</v>
      </c>
      <c r="HI12">
        <v>0</v>
      </c>
      <c r="HJ12">
        <v>0</v>
      </c>
      <c r="HK12">
        <v>0</v>
      </c>
      <c r="HL12">
        <v>173</v>
      </c>
      <c r="HM12">
        <v>78</v>
      </c>
      <c r="HN12">
        <v>259</v>
      </c>
      <c r="HO12">
        <v>212</v>
      </c>
      <c r="HP12">
        <v>239</v>
      </c>
      <c r="HQ12">
        <v>12</v>
      </c>
      <c r="HR12">
        <v>0</v>
      </c>
      <c r="HS12">
        <v>220</v>
      </c>
      <c r="HT12">
        <v>7</v>
      </c>
      <c r="HU12">
        <v>232</v>
      </c>
      <c r="HV12">
        <v>239</v>
      </c>
      <c r="HW12">
        <v>204</v>
      </c>
      <c r="HX12">
        <v>0</v>
      </c>
      <c r="HY12">
        <v>0</v>
      </c>
      <c r="HZ12">
        <v>0</v>
      </c>
      <c r="IA12">
        <v>37</v>
      </c>
      <c r="IB12">
        <v>15</v>
      </c>
      <c r="IC12">
        <v>52</v>
      </c>
      <c r="IG12">
        <v>20</v>
      </c>
      <c r="IH12">
        <v>19</v>
      </c>
    </row>
    <row r="13" spans="1:242" x14ac:dyDescent="0.2">
      <c r="A13" t="s">
        <v>233</v>
      </c>
      <c r="B13" t="s">
        <v>288</v>
      </c>
      <c r="C13" t="s">
        <v>717</v>
      </c>
      <c r="D13">
        <v>5</v>
      </c>
      <c r="E13">
        <v>0</v>
      </c>
      <c r="F13">
        <v>2</v>
      </c>
      <c r="G13">
        <v>0</v>
      </c>
      <c r="H13">
        <v>0</v>
      </c>
      <c r="I13">
        <v>0</v>
      </c>
      <c r="J13">
        <v>0</v>
      </c>
      <c r="K13">
        <v>0</v>
      </c>
      <c r="L13">
        <v>24</v>
      </c>
      <c r="M13">
        <v>0</v>
      </c>
      <c r="N13">
        <v>3</v>
      </c>
      <c r="O13">
        <v>3</v>
      </c>
      <c r="P13">
        <v>33</v>
      </c>
      <c r="Q13">
        <v>1</v>
      </c>
      <c r="R13">
        <v>134</v>
      </c>
      <c r="S13">
        <v>13</v>
      </c>
      <c r="T13">
        <v>33</v>
      </c>
      <c r="U13">
        <v>5</v>
      </c>
      <c r="V13">
        <v>6</v>
      </c>
      <c r="W13">
        <v>12</v>
      </c>
      <c r="X13">
        <v>14</v>
      </c>
      <c r="Y13">
        <v>1</v>
      </c>
      <c r="Z13">
        <v>274</v>
      </c>
      <c r="AA13">
        <v>2</v>
      </c>
      <c r="AB13">
        <v>0</v>
      </c>
      <c r="AC13">
        <v>1</v>
      </c>
      <c r="AD13">
        <v>0</v>
      </c>
      <c r="AE13">
        <v>0</v>
      </c>
      <c r="AF13">
        <v>0</v>
      </c>
      <c r="AG13">
        <v>0</v>
      </c>
      <c r="AH13">
        <v>0</v>
      </c>
      <c r="AI13">
        <v>11</v>
      </c>
      <c r="AJ13">
        <v>0</v>
      </c>
      <c r="AK13">
        <v>0</v>
      </c>
      <c r="AL13">
        <v>4</v>
      </c>
      <c r="AM13">
        <v>28</v>
      </c>
      <c r="AN13">
        <v>1</v>
      </c>
      <c r="AO13">
        <v>120</v>
      </c>
      <c r="AP13">
        <v>13</v>
      </c>
      <c r="AQ13">
        <v>7</v>
      </c>
      <c r="AR13">
        <v>3</v>
      </c>
      <c r="AS13">
        <v>6</v>
      </c>
      <c r="AT13">
        <v>13</v>
      </c>
      <c r="AU13">
        <v>196</v>
      </c>
      <c r="AV13">
        <v>0</v>
      </c>
      <c r="AW13">
        <v>0</v>
      </c>
      <c r="AX13">
        <v>0</v>
      </c>
      <c r="AY13">
        <v>0</v>
      </c>
      <c r="AZ13">
        <v>0</v>
      </c>
      <c r="BA13">
        <v>0</v>
      </c>
      <c r="BB13">
        <v>0</v>
      </c>
      <c r="BC13">
        <v>0</v>
      </c>
      <c r="BD13">
        <v>4</v>
      </c>
      <c r="BE13">
        <v>0</v>
      </c>
      <c r="BF13">
        <v>0</v>
      </c>
      <c r="BG13">
        <v>0</v>
      </c>
      <c r="BH13">
        <v>2</v>
      </c>
      <c r="BI13">
        <v>0</v>
      </c>
      <c r="BJ13">
        <v>2</v>
      </c>
      <c r="BK13">
        <v>2</v>
      </c>
      <c r="BL13">
        <v>1</v>
      </c>
      <c r="BM13">
        <v>0</v>
      </c>
      <c r="BN13">
        <v>0</v>
      </c>
      <c r="BO13">
        <v>0</v>
      </c>
      <c r="BP13">
        <v>11</v>
      </c>
      <c r="BQ13">
        <v>2</v>
      </c>
      <c r="BR13">
        <v>0</v>
      </c>
      <c r="BS13">
        <v>1</v>
      </c>
      <c r="BT13">
        <v>0</v>
      </c>
      <c r="BU13">
        <v>0</v>
      </c>
      <c r="BV13">
        <v>0</v>
      </c>
      <c r="BW13">
        <v>0</v>
      </c>
      <c r="BX13">
        <v>0</v>
      </c>
      <c r="BY13">
        <v>15</v>
      </c>
      <c r="BZ13">
        <v>0</v>
      </c>
      <c r="CA13">
        <v>0</v>
      </c>
      <c r="CB13">
        <v>4</v>
      </c>
      <c r="CC13">
        <v>30</v>
      </c>
      <c r="CD13">
        <v>1</v>
      </c>
      <c r="CE13">
        <v>122</v>
      </c>
      <c r="CF13">
        <v>15</v>
      </c>
      <c r="CG13">
        <v>25</v>
      </c>
      <c r="CH13">
        <v>8</v>
      </c>
      <c r="CI13">
        <v>3</v>
      </c>
      <c r="CJ13">
        <v>6</v>
      </c>
      <c r="CK13">
        <v>13</v>
      </c>
      <c r="CL13">
        <v>1</v>
      </c>
      <c r="CM13">
        <v>232</v>
      </c>
      <c r="CN13">
        <v>0</v>
      </c>
      <c r="CO13">
        <v>0</v>
      </c>
      <c r="CP13">
        <v>1</v>
      </c>
      <c r="CQ13">
        <v>0</v>
      </c>
      <c r="CR13">
        <v>0</v>
      </c>
      <c r="CS13">
        <v>0</v>
      </c>
      <c r="CT13">
        <v>0</v>
      </c>
      <c r="CU13">
        <v>0</v>
      </c>
      <c r="CV13">
        <v>8</v>
      </c>
      <c r="CW13">
        <v>0</v>
      </c>
      <c r="CX13">
        <v>0</v>
      </c>
      <c r="CY13">
        <v>3</v>
      </c>
      <c r="CZ13">
        <v>15</v>
      </c>
      <c r="DA13">
        <v>0</v>
      </c>
      <c r="DB13">
        <v>104</v>
      </c>
      <c r="DC13">
        <v>7</v>
      </c>
      <c r="DD13">
        <v>17</v>
      </c>
      <c r="DE13">
        <v>8</v>
      </c>
      <c r="DF13">
        <v>1</v>
      </c>
      <c r="DG13">
        <v>6</v>
      </c>
      <c r="DH13">
        <v>170</v>
      </c>
      <c r="DI13">
        <v>13</v>
      </c>
      <c r="DJ13">
        <v>1</v>
      </c>
      <c r="DK13">
        <v>2</v>
      </c>
      <c r="DL13">
        <v>0</v>
      </c>
      <c r="DM13">
        <v>0</v>
      </c>
      <c r="DN13">
        <v>0</v>
      </c>
      <c r="DO13">
        <v>0</v>
      </c>
      <c r="DP13">
        <v>0</v>
      </c>
      <c r="DQ13">
        <v>0</v>
      </c>
      <c r="DR13">
        <v>0</v>
      </c>
      <c r="DS13">
        <v>7</v>
      </c>
      <c r="DT13">
        <v>0</v>
      </c>
      <c r="DU13">
        <v>0</v>
      </c>
      <c r="DV13">
        <v>1</v>
      </c>
      <c r="DW13">
        <v>15</v>
      </c>
      <c r="DX13">
        <v>1</v>
      </c>
      <c r="DY13">
        <v>18</v>
      </c>
      <c r="DZ13">
        <v>8</v>
      </c>
      <c r="EA13">
        <v>8</v>
      </c>
      <c r="EB13">
        <v>0</v>
      </c>
      <c r="EC13">
        <v>2</v>
      </c>
      <c r="ED13">
        <v>0</v>
      </c>
      <c r="EE13">
        <v>62</v>
      </c>
      <c r="EF13">
        <v>0</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1</v>
      </c>
      <c r="FS13">
        <v>0</v>
      </c>
      <c r="FT13">
        <v>0</v>
      </c>
      <c r="FU13">
        <v>0</v>
      </c>
      <c r="FV13">
        <v>0</v>
      </c>
      <c r="FW13">
        <v>0</v>
      </c>
      <c r="FX13">
        <v>0</v>
      </c>
      <c r="FY13">
        <v>0</v>
      </c>
      <c r="FZ13">
        <v>0</v>
      </c>
      <c r="GA13">
        <v>0</v>
      </c>
      <c r="GB13">
        <v>0</v>
      </c>
      <c r="GC13">
        <v>0</v>
      </c>
      <c r="GD13">
        <v>6</v>
      </c>
      <c r="GE13">
        <v>0</v>
      </c>
      <c r="GF13">
        <v>12</v>
      </c>
      <c r="GG13">
        <v>1</v>
      </c>
      <c r="GH13">
        <v>1</v>
      </c>
      <c r="GI13">
        <v>0</v>
      </c>
      <c r="GJ13">
        <v>0</v>
      </c>
      <c r="GK13">
        <v>0</v>
      </c>
      <c r="GL13">
        <v>21</v>
      </c>
      <c r="GM13">
        <v>0</v>
      </c>
      <c r="GN13">
        <v>0</v>
      </c>
      <c r="GO13">
        <v>0</v>
      </c>
      <c r="GP13">
        <v>0</v>
      </c>
      <c r="GQ13">
        <v>0</v>
      </c>
      <c r="GR13">
        <v>0</v>
      </c>
      <c r="GS13">
        <v>0</v>
      </c>
      <c r="GT13">
        <v>0</v>
      </c>
      <c r="GU13">
        <v>2</v>
      </c>
      <c r="GV13">
        <v>0</v>
      </c>
      <c r="GW13">
        <v>0</v>
      </c>
      <c r="GX13">
        <v>1</v>
      </c>
      <c r="GY13">
        <v>4</v>
      </c>
      <c r="GZ13">
        <v>0</v>
      </c>
      <c r="HA13">
        <v>1</v>
      </c>
      <c r="HB13">
        <v>0</v>
      </c>
      <c r="HC13">
        <v>0</v>
      </c>
      <c r="HD13">
        <v>0</v>
      </c>
      <c r="HE13">
        <v>0</v>
      </c>
      <c r="HF13">
        <v>0</v>
      </c>
      <c r="HG13">
        <v>8</v>
      </c>
      <c r="HH13">
        <v>0</v>
      </c>
      <c r="HI13">
        <v>0</v>
      </c>
      <c r="HJ13">
        <v>0</v>
      </c>
      <c r="HK13">
        <v>0</v>
      </c>
      <c r="HL13">
        <v>163</v>
      </c>
      <c r="HM13">
        <v>84</v>
      </c>
      <c r="HN13">
        <v>220</v>
      </c>
      <c r="HO13">
        <v>274</v>
      </c>
      <c r="HP13">
        <v>232</v>
      </c>
      <c r="HQ13">
        <v>19</v>
      </c>
      <c r="HR13">
        <v>0</v>
      </c>
      <c r="HS13">
        <v>243</v>
      </c>
      <c r="HT13">
        <v>5</v>
      </c>
      <c r="HU13">
        <v>227</v>
      </c>
      <c r="HV13">
        <v>232</v>
      </c>
      <c r="HW13">
        <v>191</v>
      </c>
      <c r="HX13">
        <v>0</v>
      </c>
      <c r="HY13">
        <v>0</v>
      </c>
      <c r="HZ13">
        <v>0</v>
      </c>
      <c r="IA13">
        <v>78</v>
      </c>
      <c r="IB13">
        <v>22</v>
      </c>
      <c r="IC13">
        <v>100</v>
      </c>
      <c r="IG13">
        <v>26</v>
      </c>
      <c r="IH13">
        <v>17</v>
      </c>
    </row>
    <row r="14" spans="1:242" x14ac:dyDescent="0.2">
      <c r="A14" t="s">
        <v>207</v>
      </c>
      <c r="B14" t="s">
        <v>262</v>
      </c>
      <c r="C14" t="s">
        <v>677</v>
      </c>
      <c r="D14">
        <v>4</v>
      </c>
      <c r="E14">
        <v>0</v>
      </c>
      <c r="F14">
        <v>2</v>
      </c>
      <c r="G14">
        <v>0</v>
      </c>
      <c r="H14">
        <v>0</v>
      </c>
      <c r="I14">
        <v>0</v>
      </c>
      <c r="J14">
        <v>1</v>
      </c>
      <c r="K14">
        <v>0</v>
      </c>
      <c r="L14">
        <v>30</v>
      </c>
      <c r="M14">
        <v>1</v>
      </c>
      <c r="N14">
        <v>7</v>
      </c>
      <c r="O14">
        <v>5</v>
      </c>
      <c r="P14">
        <v>38</v>
      </c>
      <c r="Q14">
        <v>1</v>
      </c>
      <c r="R14">
        <v>86</v>
      </c>
      <c r="S14">
        <v>3</v>
      </c>
      <c r="T14">
        <v>33</v>
      </c>
      <c r="U14">
        <v>13</v>
      </c>
      <c r="V14">
        <v>5</v>
      </c>
      <c r="W14">
        <v>15</v>
      </c>
      <c r="X14">
        <v>18</v>
      </c>
      <c r="Y14">
        <v>39</v>
      </c>
      <c r="Z14">
        <v>244</v>
      </c>
      <c r="AA14">
        <v>5</v>
      </c>
      <c r="AB14">
        <v>0</v>
      </c>
      <c r="AC14">
        <v>0</v>
      </c>
      <c r="AD14">
        <v>0</v>
      </c>
      <c r="AE14">
        <v>0</v>
      </c>
      <c r="AF14">
        <v>1</v>
      </c>
      <c r="AG14">
        <v>0</v>
      </c>
      <c r="AH14">
        <v>0</v>
      </c>
      <c r="AI14">
        <v>19</v>
      </c>
      <c r="AJ14">
        <v>0</v>
      </c>
      <c r="AK14">
        <v>0</v>
      </c>
      <c r="AL14">
        <v>1</v>
      </c>
      <c r="AM14">
        <v>25</v>
      </c>
      <c r="AN14">
        <v>3</v>
      </c>
      <c r="AO14">
        <v>90</v>
      </c>
      <c r="AP14">
        <v>5</v>
      </c>
      <c r="AQ14">
        <v>7</v>
      </c>
      <c r="AR14">
        <v>0</v>
      </c>
      <c r="AS14">
        <v>11</v>
      </c>
      <c r="AT14">
        <v>13</v>
      </c>
      <c r="AU14">
        <v>167</v>
      </c>
      <c r="AV14">
        <v>0</v>
      </c>
      <c r="AW14">
        <v>0</v>
      </c>
      <c r="AX14">
        <v>0</v>
      </c>
      <c r="AY14">
        <v>0</v>
      </c>
      <c r="AZ14">
        <v>0</v>
      </c>
      <c r="BA14">
        <v>0</v>
      </c>
      <c r="BB14">
        <v>0</v>
      </c>
      <c r="BC14">
        <v>0</v>
      </c>
      <c r="BD14">
        <v>2</v>
      </c>
      <c r="BE14">
        <v>0</v>
      </c>
      <c r="BF14">
        <v>0</v>
      </c>
      <c r="BG14">
        <v>0</v>
      </c>
      <c r="BH14">
        <v>2</v>
      </c>
      <c r="BI14">
        <v>0</v>
      </c>
      <c r="BJ14">
        <v>5</v>
      </c>
      <c r="BK14">
        <v>0</v>
      </c>
      <c r="BL14">
        <v>0</v>
      </c>
      <c r="BM14">
        <v>0</v>
      </c>
      <c r="BN14">
        <v>3</v>
      </c>
      <c r="BO14">
        <v>3</v>
      </c>
      <c r="BP14">
        <v>12</v>
      </c>
      <c r="BQ14">
        <v>5</v>
      </c>
      <c r="BR14">
        <v>0</v>
      </c>
      <c r="BS14">
        <v>0</v>
      </c>
      <c r="BT14">
        <v>0</v>
      </c>
      <c r="BU14">
        <v>0</v>
      </c>
      <c r="BV14">
        <v>1</v>
      </c>
      <c r="BW14">
        <v>0</v>
      </c>
      <c r="BX14">
        <v>0</v>
      </c>
      <c r="BY14">
        <v>21</v>
      </c>
      <c r="BZ14">
        <v>0</v>
      </c>
      <c r="CA14">
        <v>0</v>
      </c>
      <c r="CB14">
        <v>1</v>
      </c>
      <c r="CC14">
        <v>27</v>
      </c>
      <c r="CD14">
        <v>3</v>
      </c>
      <c r="CE14">
        <v>95</v>
      </c>
      <c r="CF14">
        <v>5</v>
      </c>
      <c r="CG14">
        <v>43</v>
      </c>
      <c r="CH14">
        <v>7</v>
      </c>
      <c r="CI14">
        <v>0</v>
      </c>
      <c r="CJ14">
        <v>14</v>
      </c>
      <c r="CK14">
        <v>16</v>
      </c>
      <c r="CL14">
        <v>26</v>
      </c>
      <c r="CM14">
        <v>222</v>
      </c>
      <c r="CN14">
        <v>0</v>
      </c>
      <c r="CO14">
        <v>0</v>
      </c>
      <c r="CP14">
        <v>0</v>
      </c>
      <c r="CQ14">
        <v>0</v>
      </c>
      <c r="CR14">
        <v>0</v>
      </c>
      <c r="CS14">
        <v>0</v>
      </c>
      <c r="CT14">
        <v>0</v>
      </c>
      <c r="CU14">
        <v>0</v>
      </c>
      <c r="CV14">
        <v>12</v>
      </c>
      <c r="CW14">
        <v>0</v>
      </c>
      <c r="CX14">
        <v>0</v>
      </c>
      <c r="CY14">
        <v>1</v>
      </c>
      <c r="CZ14">
        <v>22</v>
      </c>
      <c r="DA14">
        <v>3</v>
      </c>
      <c r="DB14">
        <v>85</v>
      </c>
      <c r="DC14">
        <v>4</v>
      </c>
      <c r="DD14">
        <v>34</v>
      </c>
      <c r="DE14">
        <v>6</v>
      </c>
      <c r="DF14">
        <v>0</v>
      </c>
      <c r="DG14">
        <v>12</v>
      </c>
      <c r="DH14">
        <v>179</v>
      </c>
      <c r="DI14">
        <v>11</v>
      </c>
      <c r="DJ14">
        <v>15</v>
      </c>
      <c r="DK14">
        <v>5</v>
      </c>
      <c r="DL14">
        <v>0</v>
      </c>
      <c r="DM14">
        <v>0</v>
      </c>
      <c r="DN14">
        <v>0</v>
      </c>
      <c r="DO14">
        <v>0</v>
      </c>
      <c r="DP14">
        <v>1</v>
      </c>
      <c r="DQ14">
        <v>0</v>
      </c>
      <c r="DR14">
        <v>0</v>
      </c>
      <c r="DS14">
        <v>9</v>
      </c>
      <c r="DT14">
        <v>0</v>
      </c>
      <c r="DU14">
        <v>0</v>
      </c>
      <c r="DV14">
        <v>0</v>
      </c>
      <c r="DW14">
        <v>5</v>
      </c>
      <c r="DX14">
        <v>0</v>
      </c>
      <c r="DY14">
        <v>10</v>
      </c>
      <c r="DZ14">
        <v>1</v>
      </c>
      <c r="EA14">
        <v>9</v>
      </c>
      <c r="EB14">
        <v>1</v>
      </c>
      <c r="EC14">
        <v>0</v>
      </c>
      <c r="ED14">
        <v>2</v>
      </c>
      <c r="EE14">
        <v>43</v>
      </c>
      <c r="EF14">
        <v>5</v>
      </c>
      <c r="EG14">
        <v>11</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1</v>
      </c>
      <c r="FS14">
        <v>0</v>
      </c>
      <c r="FT14">
        <v>0</v>
      </c>
      <c r="FU14">
        <v>0</v>
      </c>
      <c r="FV14">
        <v>0</v>
      </c>
      <c r="FW14">
        <v>0</v>
      </c>
      <c r="FX14">
        <v>0</v>
      </c>
      <c r="FY14">
        <v>0</v>
      </c>
      <c r="FZ14">
        <v>4</v>
      </c>
      <c r="GA14">
        <v>0</v>
      </c>
      <c r="GB14">
        <v>0</v>
      </c>
      <c r="GC14">
        <v>0</v>
      </c>
      <c r="GD14">
        <v>2</v>
      </c>
      <c r="GE14">
        <v>0</v>
      </c>
      <c r="GF14">
        <v>4</v>
      </c>
      <c r="GG14">
        <v>1</v>
      </c>
      <c r="GH14">
        <v>2</v>
      </c>
      <c r="GI14">
        <v>0</v>
      </c>
      <c r="GJ14">
        <v>0</v>
      </c>
      <c r="GK14">
        <v>0</v>
      </c>
      <c r="GL14">
        <v>14</v>
      </c>
      <c r="GM14">
        <v>4</v>
      </c>
      <c r="GN14">
        <v>0</v>
      </c>
      <c r="GO14">
        <v>0</v>
      </c>
      <c r="GP14">
        <v>0</v>
      </c>
      <c r="GQ14">
        <v>0</v>
      </c>
      <c r="GR14">
        <v>0</v>
      </c>
      <c r="GS14">
        <v>0</v>
      </c>
      <c r="GT14">
        <v>0</v>
      </c>
      <c r="GU14">
        <v>5</v>
      </c>
      <c r="GV14">
        <v>0</v>
      </c>
      <c r="GW14">
        <v>0</v>
      </c>
      <c r="GX14">
        <v>0</v>
      </c>
      <c r="GY14">
        <v>3</v>
      </c>
      <c r="GZ14">
        <v>0</v>
      </c>
      <c r="HA14">
        <v>6</v>
      </c>
      <c r="HB14">
        <v>0</v>
      </c>
      <c r="HC14">
        <v>7</v>
      </c>
      <c r="HD14">
        <v>1</v>
      </c>
      <c r="HE14">
        <v>0</v>
      </c>
      <c r="HF14">
        <v>2</v>
      </c>
      <c r="HG14">
        <v>28</v>
      </c>
      <c r="HH14">
        <v>0</v>
      </c>
      <c r="HI14">
        <v>5</v>
      </c>
      <c r="HJ14">
        <v>4</v>
      </c>
      <c r="HK14">
        <v>7</v>
      </c>
      <c r="HL14">
        <v>116</v>
      </c>
      <c r="HM14">
        <v>61</v>
      </c>
      <c r="HN14">
        <v>192</v>
      </c>
      <c r="HO14">
        <v>244</v>
      </c>
      <c r="HP14">
        <v>222</v>
      </c>
      <c r="HQ14">
        <v>3</v>
      </c>
      <c r="HR14">
        <v>0</v>
      </c>
      <c r="HS14">
        <v>211</v>
      </c>
      <c r="HT14">
        <v>10</v>
      </c>
      <c r="HU14">
        <v>212</v>
      </c>
      <c r="HV14">
        <v>222</v>
      </c>
      <c r="HW14">
        <v>193</v>
      </c>
      <c r="HX14">
        <v>0</v>
      </c>
      <c r="HY14">
        <v>0</v>
      </c>
      <c r="HZ14">
        <v>0</v>
      </c>
      <c r="IA14">
        <v>45</v>
      </c>
      <c r="IB14">
        <v>26</v>
      </c>
      <c r="IC14">
        <v>71</v>
      </c>
      <c r="IG14">
        <v>211</v>
      </c>
      <c r="IH14">
        <v>119</v>
      </c>
    </row>
    <row r="15" spans="1:242" x14ac:dyDescent="0.2">
      <c r="A15" t="s">
        <v>207</v>
      </c>
      <c r="B15" t="s">
        <v>263</v>
      </c>
      <c r="C15" t="s">
        <v>677</v>
      </c>
      <c r="D15">
        <v>6</v>
      </c>
      <c r="E15">
        <v>0</v>
      </c>
      <c r="F15">
        <v>1</v>
      </c>
      <c r="G15">
        <v>0</v>
      </c>
      <c r="H15">
        <v>0</v>
      </c>
      <c r="I15">
        <v>0</v>
      </c>
      <c r="J15">
        <v>2</v>
      </c>
      <c r="K15">
        <v>0</v>
      </c>
      <c r="L15">
        <v>27</v>
      </c>
      <c r="M15">
        <v>0</v>
      </c>
      <c r="N15">
        <v>5</v>
      </c>
      <c r="O15">
        <v>1</v>
      </c>
      <c r="P15">
        <v>33</v>
      </c>
      <c r="Q15">
        <v>6</v>
      </c>
      <c r="R15">
        <v>88</v>
      </c>
      <c r="S15">
        <v>12</v>
      </c>
      <c r="T15">
        <v>38</v>
      </c>
      <c r="U15">
        <v>2</v>
      </c>
      <c r="V15">
        <v>2</v>
      </c>
      <c r="W15">
        <v>10</v>
      </c>
      <c r="X15">
        <v>12</v>
      </c>
      <c r="Y15">
        <v>21</v>
      </c>
      <c r="Z15">
        <v>233</v>
      </c>
      <c r="AA15">
        <v>2</v>
      </c>
      <c r="AB15">
        <v>0</v>
      </c>
      <c r="AC15">
        <v>1</v>
      </c>
      <c r="AD15">
        <v>0</v>
      </c>
      <c r="AE15">
        <v>0</v>
      </c>
      <c r="AF15">
        <v>0</v>
      </c>
      <c r="AG15">
        <v>1</v>
      </c>
      <c r="AH15">
        <v>0</v>
      </c>
      <c r="AI15">
        <v>26</v>
      </c>
      <c r="AJ15">
        <v>0</v>
      </c>
      <c r="AK15">
        <v>8</v>
      </c>
      <c r="AL15">
        <v>4</v>
      </c>
      <c r="AM15">
        <v>32</v>
      </c>
      <c r="AN15">
        <v>0</v>
      </c>
      <c r="AO15">
        <v>76</v>
      </c>
      <c r="AP15">
        <v>9</v>
      </c>
      <c r="AQ15">
        <v>12</v>
      </c>
      <c r="AR15">
        <v>3</v>
      </c>
      <c r="AS15">
        <v>7</v>
      </c>
      <c r="AT15">
        <v>8</v>
      </c>
      <c r="AU15">
        <v>181</v>
      </c>
      <c r="AV15">
        <v>0</v>
      </c>
      <c r="AW15">
        <v>0</v>
      </c>
      <c r="AX15">
        <v>0</v>
      </c>
      <c r="AY15">
        <v>0</v>
      </c>
      <c r="AZ15">
        <v>0</v>
      </c>
      <c r="BA15">
        <v>0</v>
      </c>
      <c r="BB15">
        <v>0</v>
      </c>
      <c r="BC15">
        <v>0</v>
      </c>
      <c r="BD15">
        <v>4</v>
      </c>
      <c r="BE15">
        <v>0</v>
      </c>
      <c r="BF15">
        <v>0</v>
      </c>
      <c r="BG15">
        <v>1</v>
      </c>
      <c r="BH15">
        <v>6</v>
      </c>
      <c r="BI15">
        <v>0</v>
      </c>
      <c r="BJ15">
        <v>7</v>
      </c>
      <c r="BK15">
        <v>0</v>
      </c>
      <c r="BL15">
        <v>1</v>
      </c>
      <c r="BM15">
        <v>0</v>
      </c>
      <c r="BN15">
        <v>0</v>
      </c>
      <c r="BO15">
        <v>4</v>
      </c>
      <c r="BP15">
        <v>19</v>
      </c>
      <c r="BQ15">
        <v>2</v>
      </c>
      <c r="BR15">
        <v>0</v>
      </c>
      <c r="BS15">
        <v>1</v>
      </c>
      <c r="BT15">
        <v>0</v>
      </c>
      <c r="BU15">
        <v>0</v>
      </c>
      <c r="BV15">
        <v>0</v>
      </c>
      <c r="BW15">
        <v>1</v>
      </c>
      <c r="BX15">
        <v>0</v>
      </c>
      <c r="BY15">
        <v>30</v>
      </c>
      <c r="BZ15">
        <v>0</v>
      </c>
      <c r="CA15">
        <v>8</v>
      </c>
      <c r="CB15">
        <v>5</v>
      </c>
      <c r="CC15">
        <v>38</v>
      </c>
      <c r="CD15">
        <v>0</v>
      </c>
      <c r="CE15">
        <v>83</v>
      </c>
      <c r="CF15">
        <v>9</v>
      </c>
      <c r="CG15">
        <v>20</v>
      </c>
      <c r="CH15">
        <v>13</v>
      </c>
      <c r="CI15">
        <v>3</v>
      </c>
      <c r="CJ15">
        <v>7</v>
      </c>
      <c r="CK15">
        <v>12</v>
      </c>
      <c r="CL15">
        <v>23</v>
      </c>
      <c r="CM15">
        <v>220</v>
      </c>
      <c r="CN15">
        <v>0</v>
      </c>
      <c r="CO15">
        <v>0</v>
      </c>
      <c r="CP15">
        <v>1</v>
      </c>
      <c r="CQ15">
        <v>0</v>
      </c>
      <c r="CR15">
        <v>0</v>
      </c>
      <c r="CS15">
        <v>0</v>
      </c>
      <c r="CT15">
        <v>0</v>
      </c>
      <c r="CU15">
        <v>0</v>
      </c>
      <c r="CV15">
        <v>18</v>
      </c>
      <c r="CW15">
        <v>0</v>
      </c>
      <c r="CX15">
        <v>5</v>
      </c>
      <c r="CY15">
        <v>4</v>
      </c>
      <c r="CZ15">
        <v>27</v>
      </c>
      <c r="DA15">
        <v>0</v>
      </c>
      <c r="DB15">
        <v>77</v>
      </c>
      <c r="DC15">
        <v>8</v>
      </c>
      <c r="DD15">
        <v>15</v>
      </c>
      <c r="DE15">
        <v>9</v>
      </c>
      <c r="DF15">
        <v>2</v>
      </c>
      <c r="DG15">
        <v>7</v>
      </c>
      <c r="DH15">
        <v>173</v>
      </c>
      <c r="DI15">
        <v>12</v>
      </c>
      <c r="DJ15">
        <v>15</v>
      </c>
      <c r="DK15">
        <v>2</v>
      </c>
      <c r="DL15">
        <v>0</v>
      </c>
      <c r="DM15">
        <v>0</v>
      </c>
      <c r="DN15">
        <v>0</v>
      </c>
      <c r="DO15">
        <v>0</v>
      </c>
      <c r="DP15">
        <v>0</v>
      </c>
      <c r="DQ15">
        <v>1</v>
      </c>
      <c r="DR15">
        <v>0</v>
      </c>
      <c r="DS15">
        <v>12</v>
      </c>
      <c r="DT15">
        <v>0</v>
      </c>
      <c r="DU15">
        <v>3</v>
      </c>
      <c r="DV15">
        <v>1</v>
      </c>
      <c r="DW15">
        <v>11</v>
      </c>
      <c r="DX15">
        <v>0</v>
      </c>
      <c r="DY15">
        <v>6</v>
      </c>
      <c r="DZ15">
        <v>1</v>
      </c>
      <c r="EA15">
        <v>5</v>
      </c>
      <c r="EB15">
        <v>4</v>
      </c>
      <c r="EC15">
        <v>1</v>
      </c>
      <c r="ED15">
        <v>0</v>
      </c>
      <c r="EE15">
        <v>47</v>
      </c>
      <c r="EF15">
        <v>0</v>
      </c>
      <c r="EG15">
        <v>8</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5</v>
      </c>
      <c r="GA15">
        <v>0</v>
      </c>
      <c r="GB15">
        <v>1</v>
      </c>
      <c r="GC15">
        <v>0</v>
      </c>
      <c r="GD15">
        <v>4</v>
      </c>
      <c r="GE15">
        <v>0</v>
      </c>
      <c r="GF15">
        <v>3</v>
      </c>
      <c r="GG15">
        <v>0</v>
      </c>
      <c r="GH15">
        <v>3</v>
      </c>
      <c r="GI15">
        <v>4</v>
      </c>
      <c r="GJ15">
        <v>0</v>
      </c>
      <c r="GK15">
        <v>0</v>
      </c>
      <c r="GL15">
        <v>20</v>
      </c>
      <c r="GM15">
        <v>2</v>
      </c>
      <c r="GN15">
        <v>0</v>
      </c>
      <c r="GO15">
        <v>0</v>
      </c>
      <c r="GP15">
        <v>0</v>
      </c>
      <c r="GQ15">
        <v>0</v>
      </c>
      <c r="GR15">
        <v>0</v>
      </c>
      <c r="GS15">
        <v>1</v>
      </c>
      <c r="GT15">
        <v>0</v>
      </c>
      <c r="GU15">
        <v>7</v>
      </c>
      <c r="GV15">
        <v>0</v>
      </c>
      <c r="GW15">
        <v>2</v>
      </c>
      <c r="GX15">
        <v>1</v>
      </c>
      <c r="GY15">
        <v>7</v>
      </c>
      <c r="GZ15">
        <v>0</v>
      </c>
      <c r="HA15">
        <v>3</v>
      </c>
      <c r="HB15">
        <v>1</v>
      </c>
      <c r="HC15">
        <v>2</v>
      </c>
      <c r="HD15">
        <v>0</v>
      </c>
      <c r="HE15">
        <v>1</v>
      </c>
      <c r="HF15">
        <v>0</v>
      </c>
      <c r="HG15">
        <v>27</v>
      </c>
      <c r="HH15">
        <v>0</v>
      </c>
      <c r="HI15">
        <v>0</v>
      </c>
      <c r="HJ15">
        <v>0</v>
      </c>
      <c r="HK15">
        <v>8</v>
      </c>
      <c r="HL15">
        <v>154</v>
      </c>
      <c r="HM15">
        <v>70</v>
      </c>
      <c r="HN15">
        <v>211</v>
      </c>
      <c r="HO15">
        <v>233</v>
      </c>
      <c r="HP15">
        <v>220</v>
      </c>
      <c r="HQ15">
        <v>9</v>
      </c>
      <c r="HR15">
        <v>0</v>
      </c>
      <c r="HS15">
        <v>215</v>
      </c>
      <c r="HT15">
        <v>27</v>
      </c>
      <c r="HU15">
        <v>193</v>
      </c>
      <c r="HV15">
        <v>220</v>
      </c>
      <c r="HW15">
        <v>193</v>
      </c>
      <c r="HX15">
        <v>0</v>
      </c>
      <c r="HY15">
        <v>0</v>
      </c>
      <c r="HZ15">
        <v>0</v>
      </c>
      <c r="IA15">
        <v>57</v>
      </c>
      <c r="IB15">
        <v>19</v>
      </c>
      <c r="IC15">
        <v>76</v>
      </c>
      <c r="IG15">
        <v>144</v>
      </c>
      <c r="IH15">
        <v>239</v>
      </c>
    </row>
    <row r="16" spans="1:242" x14ac:dyDescent="0.2">
      <c r="A16" t="s">
        <v>207</v>
      </c>
      <c r="B16" t="s">
        <v>265</v>
      </c>
      <c r="C16" t="s">
        <v>677</v>
      </c>
      <c r="D16">
        <v>2</v>
      </c>
      <c r="E16">
        <v>0</v>
      </c>
      <c r="F16">
        <v>2</v>
      </c>
      <c r="G16">
        <v>0</v>
      </c>
      <c r="H16">
        <v>0</v>
      </c>
      <c r="I16">
        <v>0</v>
      </c>
      <c r="J16">
        <v>0</v>
      </c>
      <c r="K16">
        <v>0</v>
      </c>
      <c r="L16">
        <v>26</v>
      </c>
      <c r="M16">
        <v>5</v>
      </c>
      <c r="N16">
        <v>2</v>
      </c>
      <c r="O16">
        <v>2</v>
      </c>
      <c r="P16">
        <v>38</v>
      </c>
      <c r="Q16">
        <v>1</v>
      </c>
      <c r="R16">
        <v>106</v>
      </c>
      <c r="S16">
        <v>9</v>
      </c>
      <c r="T16">
        <v>46</v>
      </c>
      <c r="U16">
        <v>2</v>
      </c>
      <c r="V16">
        <v>7</v>
      </c>
      <c r="W16">
        <v>13</v>
      </c>
      <c r="X16">
        <v>12</v>
      </c>
      <c r="Y16">
        <v>21</v>
      </c>
      <c r="Z16">
        <v>261</v>
      </c>
      <c r="AA16">
        <v>0</v>
      </c>
      <c r="AB16">
        <v>0</v>
      </c>
      <c r="AC16">
        <v>2</v>
      </c>
      <c r="AD16">
        <v>0</v>
      </c>
      <c r="AE16">
        <v>0</v>
      </c>
      <c r="AF16">
        <v>0</v>
      </c>
      <c r="AG16">
        <v>1</v>
      </c>
      <c r="AH16">
        <v>0</v>
      </c>
      <c r="AI16">
        <v>18</v>
      </c>
      <c r="AJ16">
        <v>3</v>
      </c>
      <c r="AK16">
        <v>5</v>
      </c>
      <c r="AL16">
        <v>0</v>
      </c>
      <c r="AM16">
        <v>33</v>
      </c>
      <c r="AN16">
        <v>7</v>
      </c>
      <c r="AO16">
        <v>82</v>
      </c>
      <c r="AP16">
        <v>3</v>
      </c>
      <c r="AQ16">
        <v>1</v>
      </c>
      <c r="AR16">
        <v>5</v>
      </c>
      <c r="AS16">
        <v>8</v>
      </c>
      <c r="AT16">
        <v>10</v>
      </c>
      <c r="AU16">
        <v>168</v>
      </c>
      <c r="AV16">
        <v>1</v>
      </c>
      <c r="AW16">
        <v>0</v>
      </c>
      <c r="AX16">
        <v>0</v>
      </c>
      <c r="AY16">
        <v>0</v>
      </c>
      <c r="AZ16">
        <v>0</v>
      </c>
      <c r="BA16">
        <v>0</v>
      </c>
      <c r="BB16">
        <v>0</v>
      </c>
      <c r="BC16">
        <v>0</v>
      </c>
      <c r="BD16">
        <v>3</v>
      </c>
      <c r="BE16">
        <v>0</v>
      </c>
      <c r="BF16">
        <v>0</v>
      </c>
      <c r="BG16">
        <v>1</v>
      </c>
      <c r="BH16">
        <v>4</v>
      </c>
      <c r="BI16">
        <v>0</v>
      </c>
      <c r="BJ16">
        <v>9</v>
      </c>
      <c r="BK16">
        <v>0</v>
      </c>
      <c r="BL16">
        <v>0</v>
      </c>
      <c r="BM16">
        <v>2</v>
      </c>
      <c r="BN16">
        <v>4</v>
      </c>
      <c r="BO16">
        <v>2</v>
      </c>
      <c r="BP16">
        <v>24</v>
      </c>
      <c r="BQ16">
        <v>1</v>
      </c>
      <c r="BR16">
        <v>0</v>
      </c>
      <c r="BS16">
        <v>2</v>
      </c>
      <c r="BT16">
        <v>0</v>
      </c>
      <c r="BU16">
        <v>0</v>
      </c>
      <c r="BV16">
        <v>0</v>
      </c>
      <c r="BW16">
        <v>1</v>
      </c>
      <c r="BX16">
        <v>0</v>
      </c>
      <c r="BY16">
        <v>21</v>
      </c>
      <c r="BZ16">
        <v>3</v>
      </c>
      <c r="CA16">
        <v>5</v>
      </c>
      <c r="CB16">
        <v>1</v>
      </c>
      <c r="CC16">
        <v>37</v>
      </c>
      <c r="CD16">
        <v>7</v>
      </c>
      <c r="CE16">
        <v>91</v>
      </c>
      <c r="CF16">
        <v>3</v>
      </c>
      <c r="CG16">
        <v>37</v>
      </c>
      <c r="CH16">
        <v>1</v>
      </c>
      <c r="CI16">
        <v>7</v>
      </c>
      <c r="CJ16">
        <v>12</v>
      </c>
      <c r="CK16">
        <v>12</v>
      </c>
      <c r="CL16">
        <v>18</v>
      </c>
      <c r="CM16">
        <v>229</v>
      </c>
      <c r="CN16">
        <v>0</v>
      </c>
      <c r="CO16">
        <v>0</v>
      </c>
      <c r="CP16">
        <v>2</v>
      </c>
      <c r="CQ16">
        <v>0</v>
      </c>
      <c r="CR16">
        <v>0</v>
      </c>
      <c r="CS16">
        <v>0</v>
      </c>
      <c r="CT16">
        <v>0</v>
      </c>
      <c r="CU16">
        <v>0</v>
      </c>
      <c r="CV16">
        <v>9</v>
      </c>
      <c r="CW16">
        <v>2</v>
      </c>
      <c r="CX16">
        <v>3</v>
      </c>
      <c r="CY16">
        <v>1</v>
      </c>
      <c r="CZ16">
        <v>26</v>
      </c>
      <c r="DA16">
        <v>5</v>
      </c>
      <c r="DB16">
        <v>80</v>
      </c>
      <c r="DC16">
        <v>1</v>
      </c>
      <c r="DD16">
        <v>25</v>
      </c>
      <c r="DE16">
        <v>1</v>
      </c>
      <c r="DF16">
        <v>0</v>
      </c>
      <c r="DG16">
        <v>11</v>
      </c>
      <c r="DH16">
        <v>166</v>
      </c>
      <c r="DI16">
        <v>10</v>
      </c>
      <c r="DJ16">
        <v>14</v>
      </c>
      <c r="DK16">
        <v>1</v>
      </c>
      <c r="DL16">
        <v>0</v>
      </c>
      <c r="DM16">
        <v>0</v>
      </c>
      <c r="DN16">
        <v>0</v>
      </c>
      <c r="DO16">
        <v>0</v>
      </c>
      <c r="DP16">
        <v>0</v>
      </c>
      <c r="DQ16">
        <v>1</v>
      </c>
      <c r="DR16">
        <v>0</v>
      </c>
      <c r="DS16">
        <v>12</v>
      </c>
      <c r="DT16">
        <v>1</v>
      </c>
      <c r="DU16">
        <v>2</v>
      </c>
      <c r="DV16">
        <v>0</v>
      </c>
      <c r="DW16">
        <v>11</v>
      </c>
      <c r="DX16">
        <v>2</v>
      </c>
      <c r="DY16">
        <v>11</v>
      </c>
      <c r="DZ16">
        <v>2</v>
      </c>
      <c r="EA16">
        <v>12</v>
      </c>
      <c r="EB16">
        <v>0</v>
      </c>
      <c r="EC16">
        <v>7</v>
      </c>
      <c r="ED16">
        <v>1</v>
      </c>
      <c r="EE16">
        <v>63</v>
      </c>
      <c r="EF16">
        <v>2</v>
      </c>
      <c r="EG16">
        <v>4</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1</v>
      </c>
      <c r="FY16">
        <v>0</v>
      </c>
      <c r="FZ16">
        <v>8</v>
      </c>
      <c r="GA16">
        <v>1</v>
      </c>
      <c r="GB16">
        <v>1</v>
      </c>
      <c r="GC16">
        <v>0</v>
      </c>
      <c r="GD16">
        <v>3</v>
      </c>
      <c r="GE16">
        <v>1</v>
      </c>
      <c r="GF16">
        <v>7</v>
      </c>
      <c r="GG16">
        <v>0</v>
      </c>
      <c r="GH16">
        <v>6</v>
      </c>
      <c r="GI16">
        <v>0</v>
      </c>
      <c r="GJ16">
        <v>1</v>
      </c>
      <c r="GK16">
        <v>1</v>
      </c>
      <c r="GL16">
        <v>30</v>
      </c>
      <c r="GM16">
        <v>1</v>
      </c>
      <c r="GN16">
        <v>0</v>
      </c>
      <c r="GO16">
        <v>0</v>
      </c>
      <c r="GP16">
        <v>0</v>
      </c>
      <c r="GQ16">
        <v>0</v>
      </c>
      <c r="GR16">
        <v>0</v>
      </c>
      <c r="GS16">
        <v>0</v>
      </c>
      <c r="GT16">
        <v>0</v>
      </c>
      <c r="GU16">
        <v>4</v>
      </c>
      <c r="GV16">
        <v>0</v>
      </c>
      <c r="GW16">
        <v>1</v>
      </c>
      <c r="GX16">
        <v>0</v>
      </c>
      <c r="GY16">
        <v>8</v>
      </c>
      <c r="GZ16">
        <v>1</v>
      </c>
      <c r="HA16">
        <v>4</v>
      </c>
      <c r="HB16">
        <v>2</v>
      </c>
      <c r="HC16">
        <v>6</v>
      </c>
      <c r="HD16">
        <v>0</v>
      </c>
      <c r="HE16">
        <v>6</v>
      </c>
      <c r="HF16">
        <v>0</v>
      </c>
      <c r="HG16">
        <v>33</v>
      </c>
      <c r="HH16">
        <v>1</v>
      </c>
      <c r="HI16">
        <v>1</v>
      </c>
      <c r="HJ16">
        <v>0</v>
      </c>
      <c r="HK16">
        <v>4</v>
      </c>
      <c r="HL16">
        <v>114</v>
      </c>
      <c r="HM16">
        <v>66</v>
      </c>
      <c r="HN16">
        <v>215</v>
      </c>
      <c r="HO16">
        <v>261</v>
      </c>
      <c r="HP16">
        <v>229</v>
      </c>
      <c r="HQ16">
        <v>7</v>
      </c>
      <c r="HR16">
        <v>0</v>
      </c>
      <c r="HS16">
        <v>240</v>
      </c>
      <c r="HT16">
        <v>21</v>
      </c>
      <c r="HU16">
        <v>208</v>
      </c>
      <c r="HV16">
        <v>229</v>
      </c>
      <c r="HW16">
        <v>196</v>
      </c>
      <c r="HX16">
        <v>0</v>
      </c>
      <c r="HY16">
        <v>0</v>
      </c>
      <c r="HZ16">
        <v>0</v>
      </c>
      <c r="IA16">
        <v>66</v>
      </c>
      <c r="IB16">
        <v>60</v>
      </c>
      <c r="IC16">
        <v>126</v>
      </c>
      <c r="IG16">
        <v>344</v>
      </c>
      <c r="IH16">
        <v>238</v>
      </c>
    </row>
    <row r="17" spans="1:242" x14ac:dyDescent="0.2">
      <c r="A17" t="s">
        <v>207</v>
      </c>
      <c r="B17" t="s">
        <v>288</v>
      </c>
      <c r="C17" t="s">
        <v>717</v>
      </c>
      <c r="D17">
        <v>5</v>
      </c>
      <c r="E17">
        <v>0</v>
      </c>
      <c r="F17">
        <v>0</v>
      </c>
      <c r="G17">
        <v>0</v>
      </c>
      <c r="H17">
        <v>0</v>
      </c>
      <c r="I17">
        <v>0</v>
      </c>
      <c r="J17">
        <v>0</v>
      </c>
      <c r="K17">
        <v>0</v>
      </c>
      <c r="L17">
        <v>22</v>
      </c>
      <c r="M17">
        <v>0</v>
      </c>
      <c r="N17">
        <v>8</v>
      </c>
      <c r="O17">
        <v>1</v>
      </c>
      <c r="P17">
        <v>31</v>
      </c>
      <c r="Q17">
        <v>2</v>
      </c>
      <c r="R17">
        <v>105</v>
      </c>
      <c r="S17">
        <v>9</v>
      </c>
      <c r="T17">
        <v>36</v>
      </c>
      <c r="U17">
        <v>5</v>
      </c>
      <c r="V17">
        <v>6</v>
      </c>
      <c r="W17">
        <v>14</v>
      </c>
      <c r="X17">
        <v>7</v>
      </c>
      <c r="Y17">
        <v>30</v>
      </c>
      <c r="Z17">
        <v>244</v>
      </c>
      <c r="AA17">
        <v>3</v>
      </c>
      <c r="AB17">
        <v>0</v>
      </c>
      <c r="AC17">
        <v>0</v>
      </c>
      <c r="AD17">
        <v>0</v>
      </c>
      <c r="AE17">
        <v>0</v>
      </c>
      <c r="AF17">
        <v>0</v>
      </c>
      <c r="AG17">
        <v>0</v>
      </c>
      <c r="AH17">
        <v>0</v>
      </c>
      <c r="AI17">
        <v>14</v>
      </c>
      <c r="AJ17">
        <v>3</v>
      </c>
      <c r="AK17">
        <v>2</v>
      </c>
      <c r="AL17">
        <v>0</v>
      </c>
      <c r="AM17">
        <v>28</v>
      </c>
      <c r="AN17">
        <v>0</v>
      </c>
      <c r="AO17">
        <v>88</v>
      </c>
      <c r="AP17">
        <v>9</v>
      </c>
      <c r="AQ17">
        <v>4</v>
      </c>
      <c r="AR17">
        <v>5</v>
      </c>
      <c r="AS17">
        <v>12</v>
      </c>
      <c r="AT17">
        <v>7</v>
      </c>
      <c r="AU17">
        <v>168</v>
      </c>
      <c r="AV17">
        <v>0</v>
      </c>
      <c r="AW17">
        <v>0</v>
      </c>
      <c r="AX17">
        <v>0</v>
      </c>
      <c r="AY17">
        <v>0</v>
      </c>
      <c r="AZ17">
        <v>0</v>
      </c>
      <c r="BA17">
        <v>0</v>
      </c>
      <c r="BB17">
        <v>0</v>
      </c>
      <c r="BC17">
        <v>0</v>
      </c>
      <c r="BD17">
        <v>3</v>
      </c>
      <c r="BE17">
        <v>0</v>
      </c>
      <c r="BF17">
        <v>0</v>
      </c>
      <c r="BG17">
        <v>0</v>
      </c>
      <c r="BH17">
        <v>5</v>
      </c>
      <c r="BI17">
        <v>0</v>
      </c>
      <c r="BJ17">
        <v>8</v>
      </c>
      <c r="BK17">
        <v>2</v>
      </c>
      <c r="BL17">
        <v>0</v>
      </c>
      <c r="BM17">
        <v>3</v>
      </c>
      <c r="BN17">
        <v>0</v>
      </c>
      <c r="BO17">
        <v>0</v>
      </c>
      <c r="BP17">
        <v>21</v>
      </c>
      <c r="BQ17">
        <v>3</v>
      </c>
      <c r="BR17">
        <v>0</v>
      </c>
      <c r="BS17">
        <v>0</v>
      </c>
      <c r="BT17">
        <v>0</v>
      </c>
      <c r="BU17">
        <v>0</v>
      </c>
      <c r="BV17">
        <v>0</v>
      </c>
      <c r="BW17">
        <v>0</v>
      </c>
      <c r="BX17">
        <v>0</v>
      </c>
      <c r="BY17">
        <v>17</v>
      </c>
      <c r="BZ17">
        <v>3</v>
      </c>
      <c r="CA17">
        <v>2</v>
      </c>
      <c r="CB17">
        <v>0</v>
      </c>
      <c r="CC17">
        <v>33</v>
      </c>
      <c r="CD17">
        <v>0</v>
      </c>
      <c r="CE17">
        <v>96</v>
      </c>
      <c r="CF17">
        <v>11</v>
      </c>
      <c r="CG17">
        <v>39</v>
      </c>
      <c r="CH17">
        <v>4</v>
      </c>
      <c r="CI17">
        <v>8</v>
      </c>
      <c r="CJ17">
        <v>12</v>
      </c>
      <c r="CK17">
        <v>7</v>
      </c>
      <c r="CL17">
        <v>23</v>
      </c>
      <c r="CM17">
        <v>228</v>
      </c>
      <c r="CN17">
        <v>0</v>
      </c>
      <c r="CO17">
        <v>0</v>
      </c>
      <c r="CP17">
        <v>0</v>
      </c>
      <c r="CQ17">
        <v>0</v>
      </c>
      <c r="CR17">
        <v>0</v>
      </c>
      <c r="CS17">
        <v>0</v>
      </c>
      <c r="CT17">
        <v>0</v>
      </c>
      <c r="CU17">
        <v>0</v>
      </c>
      <c r="CV17">
        <v>8</v>
      </c>
      <c r="CW17">
        <v>3</v>
      </c>
      <c r="CX17">
        <v>2</v>
      </c>
      <c r="CY17">
        <v>0</v>
      </c>
      <c r="CZ17">
        <v>25</v>
      </c>
      <c r="DA17">
        <v>0</v>
      </c>
      <c r="DB17">
        <v>87</v>
      </c>
      <c r="DC17">
        <v>6</v>
      </c>
      <c r="DD17">
        <v>31</v>
      </c>
      <c r="DE17">
        <v>4</v>
      </c>
      <c r="DF17">
        <v>6</v>
      </c>
      <c r="DG17">
        <v>11</v>
      </c>
      <c r="DH17">
        <v>183</v>
      </c>
      <c r="DI17">
        <v>7</v>
      </c>
      <c r="DJ17">
        <v>11</v>
      </c>
      <c r="DK17">
        <v>3</v>
      </c>
      <c r="DL17">
        <v>0</v>
      </c>
      <c r="DM17">
        <v>0</v>
      </c>
      <c r="DN17">
        <v>0</v>
      </c>
      <c r="DO17">
        <v>0</v>
      </c>
      <c r="DP17">
        <v>0</v>
      </c>
      <c r="DQ17">
        <v>0</v>
      </c>
      <c r="DR17">
        <v>0</v>
      </c>
      <c r="DS17">
        <v>9</v>
      </c>
      <c r="DT17">
        <v>0</v>
      </c>
      <c r="DU17">
        <v>0</v>
      </c>
      <c r="DV17">
        <v>0</v>
      </c>
      <c r="DW17">
        <v>8</v>
      </c>
      <c r="DX17">
        <v>0</v>
      </c>
      <c r="DY17">
        <v>9</v>
      </c>
      <c r="DZ17">
        <v>5</v>
      </c>
      <c r="EA17">
        <v>8</v>
      </c>
      <c r="EB17">
        <v>0</v>
      </c>
      <c r="EC17">
        <v>2</v>
      </c>
      <c r="ED17">
        <v>1</v>
      </c>
      <c r="EE17">
        <v>45</v>
      </c>
      <c r="EF17">
        <v>0</v>
      </c>
      <c r="EG17">
        <v>12</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1</v>
      </c>
      <c r="FS17">
        <v>0</v>
      </c>
      <c r="FT17">
        <v>0</v>
      </c>
      <c r="FU17">
        <v>0</v>
      </c>
      <c r="FV17">
        <v>0</v>
      </c>
      <c r="FW17">
        <v>0</v>
      </c>
      <c r="FX17">
        <v>0</v>
      </c>
      <c r="FY17">
        <v>0</v>
      </c>
      <c r="FZ17">
        <v>4</v>
      </c>
      <c r="GA17">
        <v>0</v>
      </c>
      <c r="GB17">
        <v>0</v>
      </c>
      <c r="GC17">
        <v>0</v>
      </c>
      <c r="GD17">
        <v>4</v>
      </c>
      <c r="GE17">
        <v>0</v>
      </c>
      <c r="GF17">
        <v>7</v>
      </c>
      <c r="GG17">
        <v>1</v>
      </c>
      <c r="GH17">
        <v>5</v>
      </c>
      <c r="GI17">
        <v>0</v>
      </c>
      <c r="GJ17">
        <v>1</v>
      </c>
      <c r="GK17">
        <v>0</v>
      </c>
      <c r="GL17">
        <v>23</v>
      </c>
      <c r="GM17">
        <v>2</v>
      </c>
      <c r="GN17">
        <v>0</v>
      </c>
      <c r="GO17">
        <v>0</v>
      </c>
      <c r="GP17">
        <v>0</v>
      </c>
      <c r="GQ17">
        <v>0</v>
      </c>
      <c r="GR17">
        <v>0</v>
      </c>
      <c r="GS17">
        <v>0</v>
      </c>
      <c r="GT17">
        <v>0</v>
      </c>
      <c r="GU17">
        <v>5</v>
      </c>
      <c r="GV17">
        <v>0</v>
      </c>
      <c r="GW17">
        <v>0</v>
      </c>
      <c r="GX17">
        <v>0</v>
      </c>
      <c r="GY17">
        <v>4</v>
      </c>
      <c r="GZ17">
        <v>0</v>
      </c>
      <c r="HA17">
        <v>2</v>
      </c>
      <c r="HB17">
        <v>4</v>
      </c>
      <c r="HC17">
        <v>3</v>
      </c>
      <c r="HD17">
        <v>0</v>
      </c>
      <c r="HE17">
        <v>1</v>
      </c>
      <c r="HF17">
        <v>1</v>
      </c>
      <c r="HG17">
        <v>22</v>
      </c>
      <c r="HH17">
        <v>0</v>
      </c>
      <c r="HI17">
        <v>0</v>
      </c>
      <c r="HJ17">
        <v>0</v>
      </c>
      <c r="HK17">
        <v>12</v>
      </c>
      <c r="HL17">
        <v>178</v>
      </c>
      <c r="HM17">
        <v>68</v>
      </c>
      <c r="HN17">
        <v>240</v>
      </c>
      <c r="HO17">
        <v>244</v>
      </c>
      <c r="HP17">
        <v>228</v>
      </c>
      <c r="HQ17">
        <v>5</v>
      </c>
      <c r="HR17">
        <v>0</v>
      </c>
      <c r="HS17">
        <v>251</v>
      </c>
      <c r="HT17">
        <v>16</v>
      </c>
      <c r="HU17">
        <v>212</v>
      </c>
      <c r="HV17">
        <v>228</v>
      </c>
      <c r="HW17">
        <v>206</v>
      </c>
      <c r="HX17">
        <v>0</v>
      </c>
      <c r="HY17">
        <v>1</v>
      </c>
      <c r="HZ17">
        <v>1</v>
      </c>
      <c r="IA17">
        <v>66</v>
      </c>
      <c r="IB17">
        <v>5</v>
      </c>
      <c r="IC17">
        <v>71</v>
      </c>
      <c r="IG17">
        <v>31</v>
      </c>
      <c r="IH17">
        <v>235</v>
      </c>
    </row>
    <row r="18" spans="1:242" x14ac:dyDescent="0.2">
      <c r="A18" t="s">
        <v>208</v>
      </c>
      <c r="B18" t="s">
        <v>262</v>
      </c>
      <c r="C18" t="s">
        <v>677</v>
      </c>
      <c r="D18">
        <v>11</v>
      </c>
      <c r="E18">
        <v>1</v>
      </c>
      <c r="F18">
        <v>2</v>
      </c>
      <c r="G18">
        <v>0</v>
      </c>
      <c r="H18">
        <v>0</v>
      </c>
      <c r="I18">
        <v>0</v>
      </c>
      <c r="J18">
        <v>8</v>
      </c>
      <c r="K18">
        <v>0</v>
      </c>
      <c r="L18">
        <v>80</v>
      </c>
      <c r="M18">
        <v>3</v>
      </c>
      <c r="N18">
        <v>1</v>
      </c>
      <c r="O18">
        <v>18</v>
      </c>
      <c r="P18">
        <v>30</v>
      </c>
      <c r="Q18">
        <v>14</v>
      </c>
      <c r="R18">
        <v>222</v>
      </c>
      <c r="S18">
        <v>21</v>
      </c>
      <c r="T18">
        <v>82</v>
      </c>
      <c r="U18">
        <v>51</v>
      </c>
      <c r="V18">
        <v>23</v>
      </c>
      <c r="W18">
        <v>76</v>
      </c>
      <c r="X18">
        <v>36</v>
      </c>
      <c r="Y18">
        <v>3</v>
      </c>
      <c r="Z18">
        <v>643</v>
      </c>
      <c r="AA18">
        <v>12</v>
      </c>
      <c r="AB18">
        <v>2</v>
      </c>
      <c r="AC18">
        <v>3</v>
      </c>
      <c r="AD18">
        <v>0</v>
      </c>
      <c r="AE18">
        <v>0</v>
      </c>
      <c r="AF18">
        <v>0</v>
      </c>
      <c r="AG18">
        <v>2</v>
      </c>
      <c r="AH18">
        <v>0</v>
      </c>
      <c r="AI18">
        <v>63</v>
      </c>
      <c r="AJ18">
        <v>2</v>
      </c>
      <c r="AK18">
        <v>2</v>
      </c>
      <c r="AL18">
        <v>14</v>
      </c>
      <c r="AM18">
        <v>26</v>
      </c>
      <c r="AN18">
        <v>13</v>
      </c>
      <c r="AO18">
        <v>226</v>
      </c>
      <c r="AP18">
        <v>16</v>
      </c>
      <c r="AQ18">
        <v>48</v>
      </c>
      <c r="AR18">
        <v>9</v>
      </c>
      <c r="AS18">
        <v>56</v>
      </c>
      <c r="AT18">
        <v>35</v>
      </c>
      <c r="AU18">
        <v>494</v>
      </c>
      <c r="AV18">
        <v>1</v>
      </c>
      <c r="AW18">
        <v>0</v>
      </c>
      <c r="AX18">
        <v>0</v>
      </c>
      <c r="AY18">
        <v>0</v>
      </c>
      <c r="AZ18">
        <v>0</v>
      </c>
      <c r="BA18">
        <v>0</v>
      </c>
      <c r="BB18">
        <v>0</v>
      </c>
      <c r="BC18">
        <v>0</v>
      </c>
      <c r="BD18">
        <v>21</v>
      </c>
      <c r="BE18">
        <v>1</v>
      </c>
      <c r="BF18">
        <v>0</v>
      </c>
      <c r="BG18">
        <v>3</v>
      </c>
      <c r="BH18">
        <v>38</v>
      </c>
      <c r="BI18">
        <v>0</v>
      </c>
      <c r="BJ18">
        <v>17</v>
      </c>
      <c r="BK18">
        <v>0</v>
      </c>
      <c r="BL18">
        <v>6</v>
      </c>
      <c r="BM18">
        <v>0</v>
      </c>
      <c r="BN18">
        <v>16</v>
      </c>
      <c r="BO18">
        <v>0</v>
      </c>
      <c r="BP18">
        <v>103</v>
      </c>
      <c r="BQ18">
        <v>13</v>
      </c>
      <c r="BR18">
        <v>2</v>
      </c>
      <c r="BS18">
        <v>3</v>
      </c>
      <c r="BT18">
        <v>0</v>
      </c>
      <c r="BU18">
        <v>0</v>
      </c>
      <c r="BV18">
        <v>0</v>
      </c>
      <c r="BW18">
        <v>2</v>
      </c>
      <c r="BX18">
        <v>0</v>
      </c>
      <c r="BY18">
        <v>84</v>
      </c>
      <c r="BZ18">
        <v>3</v>
      </c>
      <c r="CA18">
        <v>2</v>
      </c>
      <c r="CB18">
        <v>17</v>
      </c>
      <c r="CC18">
        <v>64</v>
      </c>
      <c r="CD18">
        <v>13</v>
      </c>
      <c r="CE18">
        <v>243</v>
      </c>
      <c r="CF18">
        <v>16</v>
      </c>
      <c r="CG18">
        <v>77</v>
      </c>
      <c r="CH18">
        <v>54</v>
      </c>
      <c r="CI18">
        <v>9</v>
      </c>
      <c r="CJ18">
        <v>72</v>
      </c>
      <c r="CK18">
        <v>35</v>
      </c>
      <c r="CL18">
        <v>7</v>
      </c>
      <c r="CM18">
        <v>674</v>
      </c>
      <c r="CN18">
        <v>2</v>
      </c>
      <c r="CO18">
        <v>0</v>
      </c>
      <c r="CP18">
        <v>2</v>
      </c>
      <c r="CQ18">
        <v>0</v>
      </c>
      <c r="CR18">
        <v>0</v>
      </c>
      <c r="CS18">
        <v>0</v>
      </c>
      <c r="CT18">
        <v>0</v>
      </c>
      <c r="CU18">
        <v>0</v>
      </c>
      <c r="CV18">
        <v>39</v>
      </c>
      <c r="CW18">
        <v>0</v>
      </c>
      <c r="CX18">
        <v>1</v>
      </c>
      <c r="CY18">
        <v>13</v>
      </c>
      <c r="CZ18">
        <v>57</v>
      </c>
      <c r="DA18">
        <v>10</v>
      </c>
      <c r="DB18">
        <v>192</v>
      </c>
      <c r="DC18">
        <v>11</v>
      </c>
      <c r="DD18">
        <v>48</v>
      </c>
      <c r="DE18">
        <v>46</v>
      </c>
      <c r="DF18">
        <v>3</v>
      </c>
      <c r="DG18">
        <v>63</v>
      </c>
      <c r="DH18">
        <v>487</v>
      </c>
      <c r="DI18">
        <v>25</v>
      </c>
      <c r="DJ18">
        <v>2</v>
      </c>
      <c r="DK18">
        <v>11</v>
      </c>
      <c r="DL18">
        <v>2</v>
      </c>
      <c r="DM18">
        <v>1</v>
      </c>
      <c r="DN18">
        <v>0</v>
      </c>
      <c r="DO18">
        <v>0</v>
      </c>
      <c r="DP18">
        <v>0</v>
      </c>
      <c r="DQ18">
        <v>2</v>
      </c>
      <c r="DR18">
        <v>0</v>
      </c>
      <c r="DS18">
        <v>45</v>
      </c>
      <c r="DT18">
        <v>3</v>
      </c>
      <c r="DU18">
        <v>1</v>
      </c>
      <c r="DV18">
        <v>4</v>
      </c>
      <c r="DW18">
        <v>7</v>
      </c>
      <c r="DX18">
        <v>3</v>
      </c>
      <c r="DY18">
        <v>51</v>
      </c>
      <c r="DZ18">
        <v>4</v>
      </c>
      <c r="EA18">
        <v>29</v>
      </c>
      <c r="EB18">
        <v>8</v>
      </c>
      <c r="EC18">
        <v>6</v>
      </c>
      <c r="ED18">
        <v>9</v>
      </c>
      <c r="EE18">
        <v>186</v>
      </c>
      <c r="EF18">
        <v>10</v>
      </c>
      <c r="EG18">
        <v>5</v>
      </c>
      <c r="EH18">
        <v>0</v>
      </c>
      <c r="EI18">
        <v>0</v>
      </c>
      <c r="EJ18">
        <v>0</v>
      </c>
      <c r="EK18">
        <v>0</v>
      </c>
      <c r="EL18">
        <v>0</v>
      </c>
      <c r="EM18">
        <v>0</v>
      </c>
      <c r="EN18">
        <v>0</v>
      </c>
      <c r="EO18">
        <v>0</v>
      </c>
      <c r="EP18">
        <v>0</v>
      </c>
      <c r="EQ18">
        <v>0</v>
      </c>
      <c r="ER18">
        <v>0</v>
      </c>
      <c r="ES18">
        <v>0</v>
      </c>
      <c r="ET18">
        <v>0</v>
      </c>
      <c r="EU18">
        <v>0</v>
      </c>
      <c r="EV18">
        <v>0</v>
      </c>
      <c r="EW18">
        <v>0</v>
      </c>
      <c r="EX18">
        <v>0</v>
      </c>
      <c r="EY18">
        <v>0</v>
      </c>
      <c r="EZ18">
        <v>0</v>
      </c>
      <c r="FA18">
        <v>0</v>
      </c>
      <c r="FB18">
        <v>0</v>
      </c>
      <c r="FC18">
        <v>0</v>
      </c>
      <c r="FD18">
        <v>0</v>
      </c>
      <c r="FE18">
        <v>0</v>
      </c>
      <c r="FF18">
        <v>0</v>
      </c>
      <c r="FG18">
        <v>0</v>
      </c>
      <c r="FH18">
        <v>0</v>
      </c>
      <c r="FI18">
        <v>0</v>
      </c>
      <c r="FJ18">
        <v>0</v>
      </c>
      <c r="FK18">
        <v>0</v>
      </c>
      <c r="FL18">
        <v>0</v>
      </c>
      <c r="FM18">
        <v>0</v>
      </c>
      <c r="FN18">
        <v>0</v>
      </c>
      <c r="FO18">
        <v>1</v>
      </c>
      <c r="FP18">
        <v>0</v>
      </c>
      <c r="FQ18">
        <v>1</v>
      </c>
      <c r="FR18">
        <v>6</v>
      </c>
      <c r="FS18">
        <v>2</v>
      </c>
      <c r="FT18">
        <v>1</v>
      </c>
      <c r="FU18">
        <v>0</v>
      </c>
      <c r="FV18">
        <v>0</v>
      </c>
      <c r="FW18">
        <v>0</v>
      </c>
      <c r="FX18">
        <v>2</v>
      </c>
      <c r="FY18">
        <v>0</v>
      </c>
      <c r="FZ18">
        <v>25</v>
      </c>
      <c r="GA18">
        <v>1</v>
      </c>
      <c r="GB18">
        <v>0</v>
      </c>
      <c r="GC18">
        <v>4</v>
      </c>
      <c r="GD18">
        <v>6</v>
      </c>
      <c r="GE18">
        <v>1</v>
      </c>
      <c r="GF18">
        <v>40</v>
      </c>
      <c r="GG18">
        <v>2</v>
      </c>
      <c r="GH18">
        <v>12</v>
      </c>
      <c r="GI18">
        <v>7</v>
      </c>
      <c r="GJ18">
        <v>5</v>
      </c>
      <c r="GK18">
        <v>3</v>
      </c>
      <c r="GL18">
        <v>117</v>
      </c>
      <c r="GM18">
        <v>5</v>
      </c>
      <c r="GN18">
        <v>0</v>
      </c>
      <c r="GO18">
        <v>0</v>
      </c>
      <c r="GP18">
        <v>0</v>
      </c>
      <c r="GQ18">
        <v>0</v>
      </c>
      <c r="GR18">
        <v>0</v>
      </c>
      <c r="GS18">
        <v>0</v>
      </c>
      <c r="GT18">
        <v>0</v>
      </c>
      <c r="GU18">
        <v>12</v>
      </c>
      <c r="GV18">
        <v>1</v>
      </c>
      <c r="GW18">
        <v>1</v>
      </c>
      <c r="GX18">
        <v>0</v>
      </c>
      <c r="GY18">
        <v>1</v>
      </c>
      <c r="GZ18">
        <v>2</v>
      </c>
      <c r="HA18">
        <v>10</v>
      </c>
      <c r="HB18">
        <v>3</v>
      </c>
      <c r="HC18">
        <v>15</v>
      </c>
      <c r="HD18">
        <v>1</v>
      </c>
      <c r="HE18">
        <v>1</v>
      </c>
      <c r="HF18">
        <v>3</v>
      </c>
      <c r="HG18">
        <v>55</v>
      </c>
      <c r="HH18">
        <v>8</v>
      </c>
      <c r="HI18">
        <v>2</v>
      </c>
      <c r="HJ18">
        <v>0</v>
      </c>
      <c r="HK18">
        <v>0</v>
      </c>
      <c r="HL18">
        <v>200</v>
      </c>
      <c r="HM18">
        <v>68</v>
      </c>
      <c r="HN18">
        <v>457</v>
      </c>
      <c r="HO18">
        <v>643</v>
      </c>
      <c r="HP18">
        <v>674</v>
      </c>
      <c r="HQ18">
        <v>36</v>
      </c>
      <c r="HR18">
        <v>0</v>
      </c>
      <c r="HS18">
        <v>390</v>
      </c>
      <c r="HT18">
        <v>22</v>
      </c>
      <c r="HU18">
        <v>652</v>
      </c>
      <c r="HV18">
        <v>674</v>
      </c>
      <c r="HW18">
        <v>604</v>
      </c>
      <c r="HX18">
        <v>0</v>
      </c>
      <c r="HY18">
        <v>0</v>
      </c>
      <c r="HZ18">
        <v>0</v>
      </c>
      <c r="IA18">
        <v>101</v>
      </c>
      <c r="IB18">
        <v>10</v>
      </c>
      <c r="IC18">
        <v>111</v>
      </c>
      <c r="IG18">
        <v>4</v>
      </c>
      <c r="IH18">
        <v>148</v>
      </c>
    </row>
    <row r="19" spans="1:242" x14ac:dyDescent="0.2">
      <c r="A19" t="s">
        <v>208</v>
      </c>
      <c r="B19" t="s">
        <v>263</v>
      </c>
      <c r="C19" t="s">
        <v>677</v>
      </c>
      <c r="D19">
        <v>9</v>
      </c>
      <c r="E19">
        <v>1</v>
      </c>
      <c r="F19">
        <v>1</v>
      </c>
      <c r="G19">
        <v>2</v>
      </c>
      <c r="H19">
        <v>0</v>
      </c>
      <c r="I19">
        <v>1</v>
      </c>
      <c r="J19">
        <v>4</v>
      </c>
      <c r="K19">
        <v>0</v>
      </c>
      <c r="L19">
        <v>78</v>
      </c>
      <c r="M19">
        <v>4</v>
      </c>
      <c r="N19">
        <v>1</v>
      </c>
      <c r="O19">
        <v>16</v>
      </c>
      <c r="P19">
        <v>53</v>
      </c>
      <c r="Q19">
        <v>11</v>
      </c>
      <c r="R19">
        <v>253</v>
      </c>
      <c r="S19">
        <v>16</v>
      </c>
      <c r="T19">
        <v>90</v>
      </c>
      <c r="U19">
        <v>39</v>
      </c>
      <c r="V19">
        <v>23</v>
      </c>
      <c r="W19">
        <v>77</v>
      </c>
      <c r="X19">
        <v>49</v>
      </c>
      <c r="Y19">
        <v>13</v>
      </c>
      <c r="Z19">
        <v>679</v>
      </c>
      <c r="AA19">
        <v>11</v>
      </c>
      <c r="AB19">
        <v>0</v>
      </c>
      <c r="AC19">
        <v>0</v>
      </c>
      <c r="AD19">
        <v>1</v>
      </c>
      <c r="AE19">
        <v>0</v>
      </c>
      <c r="AF19">
        <v>0</v>
      </c>
      <c r="AG19">
        <v>10</v>
      </c>
      <c r="AH19">
        <v>0</v>
      </c>
      <c r="AI19">
        <v>62</v>
      </c>
      <c r="AJ19">
        <v>5</v>
      </c>
      <c r="AK19">
        <v>2</v>
      </c>
      <c r="AL19">
        <v>14</v>
      </c>
      <c r="AM19">
        <v>40</v>
      </c>
      <c r="AN19">
        <v>15</v>
      </c>
      <c r="AO19">
        <v>206</v>
      </c>
      <c r="AP19">
        <v>19</v>
      </c>
      <c r="AQ19">
        <v>44</v>
      </c>
      <c r="AR19">
        <v>28</v>
      </c>
      <c r="AS19">
        <v>66</v>
      </c>
      <c r="AT19">
        <v>42</v>
      </c>
      <c r="AU19">
        <v>523</v>
      </c>
      <c r="AV19">
        <v>1</v>
      </c>
      <c r="AW19">
        <v>0</v>
      </c>
      <c r="AX19">
        <v>0</v>
      </c>
      <c r="AY19">
        <v>0</v>
      </c>
      <c r="AZ19">
        <v>0</v>
      </c>
      <c r="BA19">
        <v>0</v>
      </c>
      <c r="BB19">
        <v>0</v>
      </c>
      <c r="BC19">
        <v>0</v>
      </c>
      <c r="BD19">
        <v>25</v>
      </c>
      <c r="BE19">
        <v>0</v>
      </c>
      <c r="BF19">
        <v>0</v>
      </c>
      <c r="BG19">
        <v>3</v>
      </c>
      <c r="BH19">
        <v>3</v>
      </c>
      <c r="BI19">
        <v>0</v>
      </c>
      <c r="BJ19">
        <v>13</v>
      </c>
      <c r="BK19">
        <v>1</v>
      </c>
      <c r="BL19">
        <v>0</v>
      </c>
      <c r="BM19">
        <v>0</v>
      </c>
      <c r="BN19">
        <v>1</v>
      </c>
      <c r="BO19">
        <v>3</v>
      </c>
      <c r="BP19">
        <v>47</v>
      </c>
      <c r="BQ19">
        <v>12</v>
      </c>
      <c r="BR19">
        <v>0</v>
      </c>
      <c r="BS19">
        <v>0</v>
      </c>
      <c r="BT19">
        <v>1</v>
      </c>
      <c r="BU19">
        <v>0</v>
      </c>
      <c r="BV19">
        <v>0</v>
      </c>
      <c r="BW19">
        <v>10</v>
      </c>
      <c r="BX19">
        <v>0</v>
      </c>
      <c r="BY19">
        <v>87</v>
      </c>
      <c r="BZ19">
        <v>5</v>
      </c>
      <c r="CA19">
        <v>2</v>
      </c>
      <c r="CB19">
        <v>17</v>
      </c>
      <c r="CC19">
        <v>43</v>
      </c>
      <c r="CD19">
        <v>15</v>
      </c>
      <c r="CE19">
        <v>219</v>
      </c>
      <c r="CF19">
        <v>20</v>
      </c>
      <c r="CG19">
        <v>87</v>
      </c>
      <c r="CH19">
        <v>44</v>
      </c>
      <c r="CI19">
        <v>28</v>
      </c>
      <c r="CJ19">
        <v>67</v>
      </c>
      <c r="CK19">
        <v>45</v>
      </c>
      <c r="CL19">
        <v>6</v>
      </c>
      <c r="CM19">
        <v>657</v>
      </c>
      <c r="CN19">
        <v>1</v>
      </c>
      <c r="CO19">
        <v>0</v>
      </c>
      <c r="CP19">
        <v>0</v>
      </c>
      <c r="CQ19">
        <v>0</v>
      </c>
      <c r="CR19">
        <v>0</v>
      </c>
      <c r="CS19">
        <v>0</v>
      </c>
      <c r="CT19">
        <v>1</v>
      </c>
      <c r="CU19">
        <v>0</v>
      </c>
      <c r="CV19">
        <v>44</v>
      </c>
      <c r="CW19">
        <v>4</v>
      </c>
      <c r="CX19">
        <v>1</v>
      </c>
      <c r="CY19">
        <v>12</v>
      </c>
      <c r="CZ19">
        <v>32</v>
      </c>
      <c r="DA19">
        <v>11</v>
      </c>
      <c r="DB19">
        <v>174</v>
      </c>
      <c r="DC19">
        <v>11</v>
      </c>
      <c r="DD19">
        <v>63</v>
      </c>
      <c r="DE19">
        <v>40</v>
      </c>
      <c r="DF19">
        <v>14</v>
      </c>
      <c r="DG19">
        <v>63</v>
      </c>
      <c r="DH19">
        <v>471</v>
      </c>
      <c r="DI19">
        <v>39</v>
      </c>
      <c r="DJ19">
        <v>2</v>
      </c>
      <c r="DK19">
        <v>10</v>
      </c>
      <c r="DL19">
        <v>0</v>
      </c>
      <c r="DM19">
        <v>0</v>
      </c>
      <c r="DN19">
        <v>1</v>
      </c>
      <c r="DO19">
        <v>0</v>
      </c>
      <c r="DP19">
        <v>0</v>
      </c>
      <c r="DQ19">
        <v>9</v>
      </c>
      <c r="DR19">
        <v>0</v>
      </c>
      <c r="DS19">
        <v>43</v>
      </c>
      <c r="DT19">
        <v>1</v>
      </c>
      <c r="DU19">
        <v>1</v>
      </c>
      <c r="DV19">
        <v>5</v>
      </c>
      <c r="DW19">
        <v>11</v>
      </c>
      <c r="DX19">
        <v>4</v>
      </c>
      <c r="DY19">
        <v>45</v>
      </c>
      <c r="DZ19">
        <v>9</v>
      </c>
      <c r="EA19">
        <v>24</v>
      </c>
      <c r="EB19">
        <v>4</v>
      </c>
      <c r="EC19">
        <v>14</v>
      </c>
      <c r="ED19">
        <v>4</v>
      </c>
      <c r="EE19">
        <v>185</v>
      </c>
      <c r="EF19">
        <v>6</v>
      </c>
      <c r="EG19">
        <v>4</v>
      </c>
      <c r="EH19">
        <v>0</v>
      </c>
      <c r="EI19">
        <v>0</v>
      </c>
      <c r="EJ19">
        <v>0</v>
      </c>
      <c r="EK19">
        <v>0</v>
      </c>
      <c r="EL19">
        <v>0</v>
      </c>
      <c r="EM19">
        <v>0</v>
      </c>
      <c r="EN19">
        <v>0</v>
      </c>
      <c r="EO19">
        <v>0</v>
      </c>
      <c r="EP19">
        <v>0</v>
      </c>
      <c r="EQ19">
        <v>0</v>
      </c>
      <c r="ER19">
        <v>0</v>
      </c>
      <c r="ES19">
        <v>0</v>
      </c>
      <c r="ET19">
        <v>0</v>
      </c>
      <c r="EU19">
        <v>0</v>
      </c>
      <c r="EV19">
        <v>0</v>
      </c>
      <c r="EW19">
        <v>0</v>
      </c>
      <c r="EX19">
        <v>0</v>
      </c>
      <c r="EY19">
        <v>0</v>
      </c>
      <c r="EZ19">
        <v>1</v>
      </c>
      <c r="FA19">
        <v>0</v>
      </c>
      <c r="FB19">
        <v>0</v>
      </c>
      <c r="FC19">
        <v>0</v>
      </c>
      <c r="FD19">
        <v>0</v>
      </c>
      <c r="FE19">
        <v>0</v>
      </c>
      <c r="FF19">
        <v>0</v>
      </c>
      <c r="FG19">
        <v>0</v>
      </c>
      <c r="FH19">
        <v>0</v>
      </c>
      <c r="FI19">
        <v>0</v>
      </c>
      <c r="FJ19">
        <v>0</v>
      </c>
      <c r="FK19">
        <v>0</v>
      </c>
      <c r="FL19">
        <v>0</v>
      </c>
      <c r="FM19">
        <v>0</v>
      </c>
      <c r="FN19">
        <v>0</v>
      </c>
      <c r="FO19">
        <v>0</v>
      </c>
      <c r="FP19">
        <v>0</v>
      </c>
      <c r="FQ19">
        <v>1</v>
      </c>
      <c r="FR19">
        <v>6</v>
      </c>
      <c r="FS19">
        <v>0</v>
      </c>
      <c r="FT19">
        <v>0</v>
      </c>
      <c r="FU19">
        <v>1</v>
      </c>
      <c r="FV19">
        <v>0</v>
      </c>
      <c r="FW19">
        <v>0</v>
      </c>
      <c r="FX19">
        <v>6</v>
      </c>
      <c r="FY19">
        <v>0</v>
      </c>
      <c r="FZ19">
        <v>30</v>
      </c>
      <c r="GA19">
        <v>1</v>
      </c>
      <c r="GB19">
        <v>1</v>
      </c>
      <c r="GC19">
        <v>5</v>
      </c>
      <c r="GD19">
        <v>6</v>
      </c>
      <c r="GE19">
        <v>3</v>
      </c>
      <c r="GF19">
        <v>36</v>
      </c>
      <c r="GG19">
        <v>5</v>
      </c>
      <c r="GH19">
        <v>10</v>
      </c>
      <c r="GI19">
        <v>2</v>
      </c>
      <c r="GJ19">
        <v>10</v>
      </c>
      <c r="GK19">
        <v>2</v>
      </c>
      <c r="GL19">
        <v>124</v>
      </c>
      <c r="GM19">
        <v>4</v>
      </c>
      <c r="GN19">
        <v>0</v>
      </c>
      <c r="GO19">
        <v>0</v>
      </c>
      <c r="GP19">
        <v>0</v>
      </c>
      <c r="GQ19">
        <v>0</v>
      </c>
      <c r="GR19">
        <v>0</v>
      </c>
      <c r="GS19">
        <v>3</v>
      </c>
      <c r="GT19">
        <v>0</v>
      </c>
      <c r="GU19">
        <v>13</v>
      </c>
      <c r="GV19">
        <v>0</v>
      </c>
      <c r="GW19">
        <v>0</v>
      </c>
      <c r="GX19">
        <v>0</v>
      </c>
      <c r="GY19">
        <v>5</v>
      </c>
      <c r="GZ19">
        <v>0</v>
      </c>
      <c r="HA19">
        <v>9</v>
      </c>
      <c r="HB19">
        <v>4</v>
      </c>
      <c r="HC19">
        <v>12</v>
      </c>
      <c r="HD19">
        <v>2</v>
      </c>
      <c r="HE19">
        <v>4</v>
      </c>
      <c r="HF19">
        <v>1</v>
      </c>
      <c r="HG19">
        <v>57</v>
      </c>
      <c r="HH19">
        <v>5</v>
      </c>
      <c r="HI19">
        <v>1</v>
      </c>
      <c r="HJ19">
        <v>0</v>
      </c>
      <c r="HK19">
        <v>0</v>
      </c>
      <c r="HL19">
        <v>128</v>
      </c>
      <c r="HM19">
        <v>63</v>
      </c>
      <c r="HN19">
        <v>450</v>
      </c>
      <c r="HO19">
        <v>679</v>
      </c>
      <c r="HP19">
        <v>657</v>
      </c>
      <c r="HQ19">
        <v>35</v>
      </c>
      <c r="HR19">
        <v>0</v>
      </c>
      <c r="HS19">
        <v>437</v>
      </c>
      <c r="HT19">
        <v>28</v>
      </c>
      <c r="HU19">
        <v>629</v>
      </c>
      <c r="HV19">
        <v>657</v>
      </c>
      <c r="HW19">
        <v>595</v>
      </c>
      <c r="HX19">
        <v>0</v>
      </c>
      <c r="HY19">
        <v>2</v>
      </c>
      <c r="HZ19">
        <v>2</v>
      </c>
      <c r="IA19">
        <v>75</v>
      </c>
      <c r="IB19">
        <v>1</v>
      </c>
      <c r="IC19">
        <v>76</v>
      </c>
      <c r="IG19">
        <v>12</v>
      </c>
      <c r="IH19">
        <v>19</v>
      </c>
    </row>
    <row r="20" spans="1:242" x14ac:dyDescent="0.2">
      <c r="A20" t="s">
        <v>208</v>
      </c>
      <c r="B20" t="s">
        <v>265</v>
      </c>
      <c r="C20" t="s">
        <v>677</v>
      </c>
      <c r="D20">
        <v>9</v>
      </c>
      <c r="E20">
        <v>0</v>
      </c>
      <c r="F20">
        <v>0</v>
      </c>
      <c r="G20">
        <v>1</v>
      </c>
      <c r="H20">
        <v>0</v>
      </c>
      <c r="I20">
        <v>0</v>
      </c>
      <c r="J20">
        <v>6</v>
      </c>
      <c r="K20">
        <v>0</v>
      </c>
      <c r="L20">
        <v>50</v>
      </c>
      <c r="M20">
        <v>2</v>
      </c>
      <c r="N20">
        <v>0</v>
      </c>
      <c r="O20">
        <v>8</v>
      </c>
      <c r="P20">
        <v>31</v>
      </c>
      <c r="Q20">
        <v>12</v>
      </c>
      <c r="R20">
        <v>285</v>
      </c>
      <c r="S20">
        <v>16</v>
      </c>
      <c r="T20">
        <v>77</v>
      </c>
      <c r="U20">
        <v>32</v>
      </c>
      <c r="V20">
        <v>13</v>
      </c>
      <c r="W20">
        <v>87</v>
      </c>
      <c r="X20">
        <v>45</v>
      </c>
      <c r="Y20">
        <v>12</v>
      </c>
      <c r="Z20">
        <v>629</v>
      </c>
      <c r="AA20">
        <v>8</v>
      </c>
      <c r="AB20">
        <v>1</v>
      </c>
      <c r="AC20">
        <v>0</v>
      </c>
      <c r="AD20">
        <v>1</v>
      </c>
      <c r="AE20">
        <v>0</v>
      </c>
      <c r="AF20">
        <v>0</v>
      </c>
      <c r="AG20">
        <v>7</v>
      </c>
      <c r="AH20">
        <v>0</v>
      </c>
      <c r="AI20">
        <v>50</v>
      </c>
      <c r="AJ20">
        <v>3</v>
      </c>
      <c r="AK20">
        <v>0</v>
      </c>
      <c r="AL20">
        <v>13</v>
      </c>
      <c r="AM20">
        <v>29</v>
      </c>
      <c r="AN20">
        <v>6</v>
      </c>
      <c r="AO20">
        <v>230</v>
      </c>
      <c r="AP20">
        <v>13</v>
      </c>
      <c r="AQ20">
        <v>20</v>
      </c>
      <c r="AR20">
        <v>14</v>
      </c>
      <c r="AS20">
        <v>61</v>
      </c>
      <c r="AT20">
        <v>45</v>
      </c>
      <c r="AU20">
        <v>456</v>
      </c>
      <c r="AV20">
        <v>0</v>
      </c>
      <c r="AW20">
        <v>0</v>
      </c>
      <c r="AX20">
        <v>0</v>
      </c>
      <c r="AY20">
        <v>0</v>
      </c>
      <c r="AZ20">
        <v>0</v>
      </c>
      <c r="BA20">
        <v>0</v>
      </c>
      <c r="BB20">
        <v>0</v>
      </c>
      <c r="BC20">
        <v>0</v>
      </c>
      <c r="BD20">
        <v>19</v>
      </c>
      <c r="BE20">
        <v>0</v>
      </c>
      <c r="BF20">
        <v>0</v>
      </c>
      <c r="BG20">
        <v>1</v>
      </c>
      <c r="BH20">
        <v>2</v>
      </c>
      <c r="BI20">
        <v>0</v>
      </c>
      <c r="BJ20">
        <v>20</v>
      </c>
      <c r="BK20">
        <v>0</v>
      </c>
      <c r="BL20">
        <v>0</v>
      </c>
      <c r="BM20">
        <v>1</v>
      </c>
      <c r="BN20">
        <v>4</v>
      </c>
      <c r="BO20">
        <v>3</v>
      </c>
      <c r="BP20">
        <v>47</v>
      </c>
      <c r="BQ20">
        <v>8</v>
      </c>
      <c r="BR20">
        <v>1</v>
      </c>
      <c r="BS20">
        <v>0</v>
      </c>
      <c r="BT20">
        <v>1</v>
      </c>
      <c r="BU20">
        <v>0</v>
      </c>
      <c r="BV20">
        <v>0</v>
      </c>
      <c r="BW20">
        <v>7</v>
      </c>
      <c r="BX20">
        <v>0</v>
      </c>
      <c r="BY20">
        <v>69</v>
      </c>
      <c r="BZ20">
        <v>3</v>
      </c>
      <c r="CA20">
        <v>0</v>
      </c>
      <c r="CB20">
        <v>14</v>
      </c>
      <c r="CC20">
        <v>31</v>
      </c>
      <c r="CD20">
        <v>6</v>
      </c>
      <c r="CE20">
        <v>250</v>
      </c>
      <c r="CF20">
        <v>13</v>
      </c>
      <c r="CG20">
        <v>67</v>
      </c>
      <c r="CH20">
        <v>20</v>
      </c>
      <c r="CI20">
        <v>15</v>
      </c>
      <c r="CJ20">
        <v>65</v>
      </c>
      <c r="CK20">
        <v>48</v>
      </c>
      <c r="CL20">
        <v>13</v>
      </c>
      <c r="CM20">
        <v>570</v>
      </c>
      <c r="CN20">
        <v>1</v>
      </c>
      <c r="CO20">
        <v>0</v>
      </c>
      <c r="CP20">
        <v>0</v>
      </c>
      <c r="CQ20">
        <v>1</v>
      </c>
      <c r="CR20">
        <v>0</v>
      </c>
      <c r="CS20">
        <v>0</v>
      </c>
      <c r="CT20">
        <v>1</v>
      </c>
      <c r="CU20">
        <v>0</v>
      </c>
      <c r="CV20">
        <v>32</v>
      </c>
      <c r="CW20">
        <v>3</v>
      </c>
      <c r="CX20">
        <v>0</v>
      </c>
      <c r="CY20">
        <v>8</v>
      </c>
      <c r="CZ20">
        <v>15</v>
      </c>
      <c r="DA20">
        <v>5</v>
      </c>
      <c r="DB20">
        <v>204</v>
      </c>
      <c r="DC20">
        <v>6</v>
      </c>
      <c r="DD20">
        <v>37</v>
      </c>
      <c r="DE20">
        <v>17</v>
      </c>
      <c r="DF20">
        <v>5</v>
      </c>
      <c r="DG20">
        <v>59</v>
      </c>
      <c r="DH20">
        <v>394</v>
      </c>
      <c r="DI20">
        <v>40</v>
      </c>
      <c r="DJ20">
        <v>3</v>
      </c>
      <c r="DK20">
        <v>6</v>
      </c>
      <c r="DL20">
        <v>1</v>
      </c>
      <c r="DM20">
        <v>0</v>
      </c>
      <c r="DN20">
        <v>0</v>
      </c>
      <c r="DO20">
        <v>0</v>
      </c>
      <c r="DP20">
        <v>0</v>
      </c>
      <c r="DQ20">
        <v>6</v>
      </c>
      <c r="DR20">
        <v>0</v>
      </c>
      <c r="DS20">
        <v>37</v>
      </c>
      <c r="DT20">
        <v>0</v>
      </c>
      <c r="DU20">
        <v>0</v>
      </c>
      <c r="DV20">
        <v>6</v>
      </c>
      <c r="DW20">
        <v>16</v>
      </c>
      <c r="DX20">
        <v>1</v>
      </c>
      <c r="DY20">
        <v>46</v>
      </c>
      <c r="DZ20">
        <v>7</v>
      </c>
      <c r="EA20">
        <v>30</v>
      </c>
      <c r="EB20">
        <v>3</v>
      </c>
      <c r="EC20">
        <v>10</v>
      </c>
      <c r="ED20">
        <v>6</v>
      </c>
      <c r="EE20">
        <v>175</v>
      </c>
      <c r="EF20">
        <v>8</v>
      </c>
      <c r="EG20">
        <v>10</v>
      </c>
      <c r="EH20">
        <v>1</v>
      </c>
      <c r="EI20">
        <v>0</v>
      </c>
      <c r="EJ20">
        <v>0</v>
      </c>
      <c r="EK20">
        <v>0</v>
      </c>
      <c r="EL20">
        <v>0</v>
      </c>
      <c r="EM20">
        <v>0</v>
      </c>
      <c r="EN20">
        <v>0</v>
      </c>
      <c r="EO20">
        <v>0</v>
      </c>
      <c r="EP20">
        <v>0</v>
      </c>
      <c r="EQ20">
        <v>0</v>
      </c>
      <c r="ER20">
        <v>0</v>
      </c>
      <c r="ES20">
        <v>0</v>
      </c>
      <c r="ET20">
        <v>0</v>
      </c>
      <c r="EU20">
        <v>0</v>
      </c>
      <c r="EV20">
        <v>0</v>
      </c>
      <c r="EW20">
        <v>0</v>
      </c>
      <c r="EX20">
        <v>0</v>
      </c>
      <c r="EY20">
        <v>1</v>
      </c>
      <c r="EZ20">
        <v>0</v>
      </c>
      <c r="FA20">
        <v>0</v>
      </c>
      <c r="FB20">
        <v>0</v>
      </c>
      <c r="FC20">
        <v>0</v>
      </c>
      <c r="FD20">
        <v>0</v>
      </c>
      <c r="FE20">
        <v>0</v>
      </c>
      <c r="FF20">
        <v>0</v>
      </c>
      <c r="FG20">
        <v>0</v>
      </c>
      <c r="FH20">
        <v>0</v>
      </c>
      <c r="FI20">
        <v>0</v>
      </c>
      <c r="FJ20">
        <v>0</v>
      </c>
      <c r="FK20">
        <v>0</v>
      </c>
      <c r="FL20">
        <v>0</v>
      </c>
      <c r="FM20">
        <v>0</v>
      </c>
      <c r="FN20">
        <v>0</v>
      </c>
      <c r="FO20">
        <v>0</v>
      </c>
      <c r="FP20">
        <v>0</v>
      </c>
      <c r="FQ20">
        <v>0</v>
      </c>
      <c r="FR20">
        <v>6</v>
      </c>
      <c r="FS20">
        <v>1</v>
      </c>
      <c r="FT20">
        <v>0</v>
      </c>
      <c r="FU20">
        <v>0</v>
      </c>
      <c r="FV20">
        <v>0</v>
      </c>
      <c r="FW20">
        <v>0</v>
      </c>
      <c r="FX20">
        <v>5</v>
      </c>
      <c r="FY20">
        <v>0</v>
      </c>
      <c r="FZ20">
        <v>28</v>
      </c>
      <c r="GA20">
        <v>0</v>
      </c>
      <c r="GB20">
        <v>0</v>
      </c>
      <c r="GC20">
        <v>5</v>
      </c>
      <c r="GD20">
        <v>10</v>
      </c>
      <c r="GE20">
        <v>1</v>
      </c>
      <c r="GF20">
        <v>35</v>
      </c>
      <c r="GG20">
        <v>4</v>
      </c>
      <c r="GH20">
        <v>12</v>
      </c>
      <c r="GI20">
        <v>3</v>
      </c>
      <c r="GJ20">
        <v>7</v>
      </c>
      <c r="GK20">
        <v>5</v>
      </c>
      <c r="GL20">
        <v>122</v>
      </c>
      <c r="GM20">
        <v>0</v>
      </c>
      <c r="GN20">
        <v>0</v>
      </c>
      <c r="GO20">
        <v>0</v>
      </c>
      <c r="GP20">
        <v>0</v>
      </c>
      <c r="GQ20">
        <v>0</v>
      </c>
      <c r="GR20">
        <v>0</v>
      </c>
      <c r="GS20">
        <v>1</v>
      </c>
      <c r="GT20">
        <v>0</v>
      </c>
      <c r="GU20">
        <v>9</v>
      </c>
      <c r="GV20">
        <v>0</v>
      </c>
      <c r="GW20">
        <v>0</v>
      </c>
      <c r="GX20">
        <v>1</v>
      </c>
      <c r="GY20">
        <v>5</v>
      </c>
      <c r="GZ20">
        <v>0</v>
      </c>
      <c r="HA20">
        <v>10</v>
      </c>
      <c r="HB20">
        <v>3</v>
      </c>
      <c r="HC20">
        <v>15</v>
      </c>
      <c r="HD20">
        <v>0</v>
      </c>
      <c r="HE20">
        <v>3</v>
      </c>
      <c r="HF20">
        <v>1</v>
      </c>
      <c r="HG20">
        <v>48</v>
      </c>
      <c r="HH20">
        <v>8</v>
      </c>
      <c r="HI20">
        <v>0</v>
      </c>
      <c r="HJ20">
        <v>9</v>
      </c>
      <c r="HK20">
        <v>1</v>
      </c>
      <c r="HL20">
        <v>121</v>
      </c>
      <c r="HM20">
        <v>70</v>
      </c>
      <c r="HN20">
        <v>505</v>
      </c>
      <c r="HO20">
        <v>629</v>
      </c>
      <c r="HP20">
        <v>570</v>
      </c>
      <c r="HQ20">
        <v>24</v>
      </c>
      <c r="HR20">
        <v>0</v>
      </c>
      <c r="HS20">
        <v>540</v>
      </c>
      <c r="HT20">
        <v>25</v>
      </c>
      <c r="HU20">
        <v>545</v>
      </c>
      <c r="HV20">
        <v>570</v>
      </c>
      <c r="HW20">
        <v>517</v>
      </c>
      <c r="HX20">
        <v>0</v>
      </c>
      <c r="HY20">
        <v>2</v>
      </c>
      <c r="HZ20">
        <v>2</v>
      </c>
      <c r="IA20">
        <v>42</v>
      </c>
      <c r="IB20">
        <v>0</v>
      </c>
      <c r="IC20">
        <v>42</v>
      </c>
      <c r="IG20">
        <v>10</v>
      </c>
      <c r="IH20">
        <v>21</v>
      </c>
    </row>
    <row r="21" spans="1:242" x14ac:dyDescent="0.2">
      <c r="A21" t="s">
        <v>208</v>
      </c>
      <c r="B21" t="s">
        <v>288</v>
      </c>
      <c r="C21" t="s">
        <v>717</v>
      </c>
      <c r="D21">
        <v>9</v>
      </c>
      <c r="E21">
        <v>0</v>
      </c>
      <c r="F21">
        <v>2</v>
      </c>
      <c r="G21">
        <v>0</v>
      </c>
      <c r="H21">
        <v>0</v>
      </c>
      <c r="I21">
        <v>0</v>
      </c>
      <c r="J21">
        <v>4</v>
      </c>
      <c r="K21">
        <v>0</v>
      </c>
      <c r="L21">
        <v>105</v>
      </c>
      <c r="M21">
        <v>5</v>
      </c>
      <c r="N21">
        <v>0</v>
      </c>
      <c r="O21">
        <v>18</v>
      </c>
      <c r="P21">
        <v>41</v>
      </c>
      <c r="Q21">
        <v>12</v>
      </c>
      <c r="R21">
        <v>330</v>
      </c>
      <c r="S21">
        <v>20</v>
      </c>
      <c r="T21">
        <v>70</v>
      </c>
      <c r="U21">
        <v>33</v>
      </c>
      <c r="V21">
        <v>12</v>
      </c>
      <c r="W21">
        <v>74</v>
      </c>
      <c r="X21">
        <v>45</v>
      </c>
      <c r="Y21">
        <v>11</v>
      </c>
      <c r="Z21">
        <v>735</v>
      </c>
      <c r="AA21">
        <v>8</v>
      </c>
      <c r="AB21">
        <v>0</v>
      </c>
      <c r="AC21">
        <v>2</v>
      </c>
      <c r="AD21">
        <v>2</v>
      </c>
      <c r="AE21">
        <v>0</v>
      </c>
      <c r="AF21">
        <v>0</v>
      </c>
      <c r="AG21">
        <v>4</v>
      </c>
      <c r="AH21">
        <v>0</v>
      </c>
      <c r="AI21">
        <v>60</v>
      </c>
      <c r="AJ21">
        <v>1</v>
      </c>
      <c r="AK21">
        <v>0</v>
      </c>
      <c r="AL21">
        <v>13</v>
      </c>
      <c r="AM21">
        <v>48</v>
      </c>
      <c r="AN21">
        <v>9</v>
      </c>
      <c r="AO21">
        <v>291</v>
      </c>
      <c r="AP21">
        <v>17</v>
      </c>
      <c r="AQ21">
        <v>35</v>
      </c>
      <c r="AR21">
        <v>19</v>
      </c>
      <c r="AS21">
        <v>55</v>
      </c>
      <c r="AT21">
        <v>40</v>
      </c>
      <c r="AU21">
        <v>564</v>
      </c>
      <c r="AV21">
        <v>0</v>
      </c>
      <c r="AW21">
        <v>0</v>
      </c>
      <c r="AX21">
        <v>0</v>
      </c>
      <c r="AY21">
        <v>0</v>
      </c>
      <c r="AZ21">
        <v>0</v>
      </c>
      <c r="BA21">
        <v>0</v>
      </c>
      <c r="BB21">
        <v>0</v>
      </c>
      <c r="BC21">
        <v>0</v>
      </c>
      <c r="BD21">
        <v>10</v>
      </c>
      <c r="BE21">
        <v>1</v>
      </c>
      <c r="BF21">
        <v>0</v>
      </c>
      <c r="BG21">
        <v>1</v>
      </c>
      <c r="BH21">
        <v>2</v>
      </c>
      <c r="BI21">
        <v>0</v>
      </c>
      <c r="BJ21">
        <v>19</v>
      </c>
      <c r="BK21">
        <v>1</v>
      </c>
      <c r="BL21">
        <v>1</v>
      </c>
      <c r="BM21">
        <v>0</v>
      </c>
      <c r="BN21">
        <v>2</v>
      </c>
      <c r="BO21">
        <v>2</v>
      </c>
      <c r="BP21">
        <v>37</v>
      </c>
      <c r="BQ21">
        <v>8</v>
      </c>
      <c r="BR21">
        <v>0</v>
      </c>
      <c r="BS21">
        <v>2</v>
      </c>
      <c r="BT21">
        <v>2</v>
      </c>
      <c r="BU21">
        <v>0</v>
      </c>
      <c r="BV21">
        <v>0</v>
      </c>
      <c r="BW21">
        <v>4</v>
      </c>
      <c r="BX21">
        <v>0</v>
      </c>
      <c r="BY21">
        <v>70</v>
      </c>
      <c r="BZ21">
        <v>2</v>
      </c>
      <c r="CA21">
        <v>0</v>
      </c>
      <c r="CB21">
        <v>14</v>
      </c>
      <c r="CC21">
        <v>50</v>
      </c>
      <c r="CD21">
        <v>9</v>
      </c>
      <c r="CE21">
        <v>310</v>
      </c>
      <c r="CF21">
        <v>18</v>
      </c>
      <c r="CG21">
        <v>71</v>
      </c>
      <c r="CH21">
        <v>36</v>
      </c>
      <c r="CI21">
        <v>19</v>
      </c>
      <c r="CJ21">
        <v>57</v>
      </c>
      <c r="CK21">
        <v>42</v>
      </c>
      <c r="CL21">
        <v>11</v>
      </c>
      <c r="CM21">
        <v>672</v>
      </c>
      <c r="CN21">
        <v>0</v>
      </c>
      <c r="CO21">
        <v>0</v>
      </c>
      <c r="CP21">
        <v>1</v>
      </c>
      <c r="CQ21">
        <v>0</v>
      </c>
      <c r="CR21">
        <v>0</v>
      </c>
      <c r="CS21">
        <v>0</v>
      </c>
      <c r="CT21">
        <v>2</v>
      </c>
      <c r="CU21">
        <v>0</v>
      </c>
      <c r="CV21">
        <v>39</v>
      </c>
      <c r="CW21">
        <v>1</v>
      </c>
      <c r="CX21">
        <v>0</v>
      </c>
      <c r="CY21">
        <v>11</v>
      </c>
      <c r="CZ21">
        <v>32</v>
      </c>
      <c r="DA21">
        <v>8</v>
      </c>
      <c r="DB21">
        <v>248</v>
      </c>
      <c r="DC21">
        <v>10</v>
      </c>
      <c r="DD21">
        <v>36</v>
      </c>
      <c r="DE21">
        <v>36</v>
      </c>
      <c r="DF21">
        <v>12</v>
      </c>
      <c r="DG21">
        <v>50</v>
      </c>
      <c r="DH21">
        <v>486</v>
      </c>
      <c r="DI21">
        <v>36</v>
      </c>
      <c r="DJ21">
        <v>4</v>
      </c>
      <c r="DK21">
        <v>7</v>
      </c>
      <c r="DL21">
        <v>0</v>
      </c>
      <c r="DM21">
        <v>0</v>
      </c>
      <c r="DN21">
        <v>2</v>
      </c>
      <c r="DO21">
        <v>0</v>
      </c>
      <c r="DP21">
        <v>0</v>
      </c>
      <c r="DQ21">
        <v>2</v>
      </c>
      <c r="DR21">
        <v>0</v>
      </c>
      <c r="DS21">
        <v>31</v>
      </c>
      <c r="DT21">
        <v>1</v>
      </c>
      <c r="DU21">
        <v>0</v>
      </c>
      <c r="DV21">
        <v>3</v>
      </c>
      <c r="DW21">
        <v>18</v>
      </c>
      <c r="DX21">
        <v>1</v>
      </c>
      <c r="DY21">
        <v>62</v>
      </c>
      <c r="DZ21">
        <v>8</v>
      </c>
      <c r="EA21">
        <v>35</v>
      </c>
      <c r="EB21">
        <v>0</v>
      </c>
      <c r="EC21">
        <v>7</v>
      </c>
      <c r="ED21">
        <v>7</v>
      </c>
      <c r="EE21">
        <v>184</v>
      </c>
      <c r="EF21">
        <v>6</v>
      </c>
      <c r="EG21">
        <v>7</v>
      </c>
      <c r="EH21">
        <v>1</v>
      </c>
      <c r="EI21">
        <v>0</v>
      </c>
      <c r="EJ21">
        <v>0</v>
      </c>
      <c r="EK21">
        <v>0</v>
      </c>
      <c r="EL21">
        <v>0</v>
      </c>
      <c r="EM21">
        <v>0</v>
      </c>
      <c r="EN21">
        <v>0</v>
      </c>
      <c r="EO21">
        <v>0</v>
      </c>
      <c r="EP21">
        <v>0</v>
      </c>
      <c r="EQ21">
        <v>0</v>
      </c>
      <c r="ER21">
        <v>0</v>
      </c>
      <c r="ES21">
        <v>0</v>
      </c>
      <c r="ET21">
        <v>0</v>
      </c>
      <c r="EU21">
        <v>0</v>
      </c>
      <c r="EV21">
        <v>0</v>
      </c>
      <c r="EW21">
        <v>0</v>
      </c>
      <c r="EX21">
        <v>0</v>
      </c>
      <c r="EY21">
        <v>1</v>
      </c>
      <c r="EZ21">
        <v>0</v>
      </c>
      <c r="FA21">
        <v>0</v>
      </c>
      <c r="FB21">
        <v>1</v>
      </c>
      <c r="FC21">
        <v>0</v>
      </c>
      <c r="FD21">
        <v>0</v>
      </c>
      <c r="FE21">
        <v>0</v>
      </c>
      <c r="FF21">
        <v>0</v>
      </c>
      <c r="FG21">
        <v>0</v>
      </c>
      <c r="FH21">
        <v>0</v>
      </c>
      <c r="FI21">
        <v>0</v>
      </c>
      <c r="FJ21">
        <v>0</v>
      </c>
      <c r="FK21">
        <v>0</v>
      </c>
      <c r="FL21">
        <v>0</v>
      </c>
      <c r="FM21">
        <v>0</v>
      </c>
      <c r="FN21">
        <v>0</v>
      </c>
      <c r="FO21">
        <v>0</v>
      </c>
      <c r="FP21">
        <v>0</v>
      </c>
      <c r="FQ21">
        <v>1</v>
      </c>
      <c r="FR21">
        <v>7</v>
      </c>
      <c r="FS21">
        <v>0</v>
      </c>
      <c r="FT21">
        <v>0</v>
      </c>
      <c r="FU21">
        <v>2</v>
      </c>
      <c r="FV21">
        <v>0</v>
      </c>
      <c r="FW21">
        <v>0</v>
      </c>
      <c r="FX21">
        <v>2</v>
      </c>
      <c r="FY21">
        <v>0</v>
      </c>
      <c r="FZ21">
        <v>23</v>
      </c>
      <c r="GA21">
        <v>0</v>
      </c>
      <c r="GB21">
        <v>0</v>
      </c>
      <c r="GC21">
        <v>3</v>
      </c>
      <c r="GD21">
        <v>10</v>
      </c>
      <c r="GE21">
        <v>0</v>
      </c>
      <c r="GF21">
        <v>47</v>
      </c>
      <c r="GG21">
        <v>5</v>
      </c>
      <c r="GH21">
        <v>24</v>
      </c>
      <c r="GI21">
        <v>0</v>
      </c>
      <c r="GJ21">
        <v>5</v>
      </c>
      <c r="GK21">
        <v>5</v>
      </c>
      <c r="GL21">
        <v>133</v>
      </c>
      <c r="GM21">
        <v>0</v>
      </c>
      <c r="GN21">
        <v>0</v>
      </c>
      <c r="GO21">
        <v>1</v>
      </c>
      <c r="GP21">
        <v>0</v>
      </c>
      <c r="GQ21">
        <v>0</v>
      </c>
      <c r="GR21">
        <v>0</v>
      </c>
      <c r="GS21">
        <v>0</v>
      </c>
      <c r="GT21">
        <v>0</v>
      </c>
      <c r="GU21">
        <v>6</v>
      </c>
      <c r="GV21">
        <v>1</v>
      </c>
      <c r="GW21">
        <v>0</v>
      </c>
      <c r="GX21">
        <v>0</v>
      </c>
      <c r="GY21">
        <v>8</v>
      </c>
      <c r="GZ21">
        <v>1</v>
      </c>
      <c r="HA21">
        <v>10</v>
      </c>
      <c r="HB21">
        <v>2</v>
      </c>
      <c r="HC21">
        <v>7</v>
      </c>
      <c r="HD21">
        <v>0</v>
      </c>
      <c r="HE21">
        <v>2</v>
      </c>
      <c r="HF21">
        <v>2</v>
      </c>
      <c r="HG21">
        <v>40</v>
      </c>
      <c r="HH21">
        <v>2</v>
      </c>
      <c r="HI21">
        <v>4</v>
      </c>
      <c r="HJ21">
        <v>5</v>
      </c>
      <c r="HK21">
        <v>1</v>
      </c>
      <c r="HL21">
        <v>141</v>
      </c>
      <c r="HM21">
        <v>65</v>
      </c>
      <c r="HN21">
        <v>533</v>
      </c>
      <c r="HO21">
        <v>735</v>
      </c>
      <c r="HP21">
        <v>672</v>
      </c>
      <c r="HQ21">
        <v>31</v>
      </c>
      <c r="HR21">
        <v>0</v>
      </c>
      <c r="HS21">
        <v>565</v>
      </c>
      <c r="HT21">
        <v>13</v>
      </c>
      <c r="HU21">
        <v>659</v>
      </c>
      <c r="HV21">
        <v>672</v>
      </c>
      <c r="HW21">
        <v>620</v>
      </c>
      <c r="HX21">
        <v>1</v>
      </c>
      <c r="HY21">
        <v>0</v>
      </c>
      <c r="HZ21">
        <v>1</v>
      </c>
      <c r="IA21">
        <v>67</v>
      </c>
      <c r="IB21">
        <v>0</v>
      </c>
      <c r="IC21">
        <v>67</v>
      </c>
      <c r="IG21">
        <v>10</v>
      </c>
      <c r="IH21">
        <v>4</v>
      </c>
    </row>
    <row r="22" spans="1:242" x14ac:dyDescent="0.2">
      <c r="A22" t="s">
        <v>209</v>
      </c>
      <c r="B22" t="s">
        <v>262</v>
      </c>
      <c r="C22" t="s">
        <v>677</v>
      </c>
      <c r="D22">
        <v>2</v>
      </c>
      <c r="E22">
        <v>0</v>
      </c>
      <c r="F22">
        <v>2</v>
      </c>
      <c r="G22">
        <v>0</v>
      </c>
      <c r="H22">
        <v>0</v>
      </c>
      <c r="I22">
        <v>0</v>
      </c>
      <c r="J22">
        <v>1</v>
      </c>
      <c r="K22">
        <v>0</v>
      </c>
      <c r="L22">
        <v>56</v>
      </c>
      <c r="M22">
        <v>0</v>
      </c>
      <c r="N22">
        <v>5</v>
      </c>
      <c r="O22">
        <v>1</v>
      </c>
      <c r="P22">
        <v>119</v>
      </c>
      <c r="Q22">
        <v>0</v>
      </c>
      <c r="R22">
        <v>109</v>
      </c>
      <c r="S22">
        <v>19</v>
      </c>
      <c r="T22">
        <v>32</v>
      </c>
      <c r="U22">
        <v>18</v>
      </c>
      <c r="V22">
        <v>16</v>
      </c>
      <c r="W22">
        <v>8</v>
      </c>
      <c r="X22">
        <v>33</v>
      </c>
      <c r="Y22">
        <v>52</v>
      </c>
      <c r="Z22">
        <v>388</v>
      </c>
      <c r="AA22">
        <v>4</v>
      </c>
      <c r="AB22">
        <v>0</v>
      </c>
      <c r="AC22">
        <v>0</v>
      </c>
      <c r="AD22">
        <v>0</v>
      </c>
      <c r="AE22">
        <v>1</v>
      </c>
      <c r="AF22">
        <v>1</v>
      </c>
      <c r="AG22">
        <v>3</v>
      </c>
      <c r="AH22">
        <v>0</v>
      </c>
      <c r="AI22">
        <v>50</v>
      </c>
      <c r="AJ22">
        <v>2</v>
      </c>
      <c r="AK22">
        <v>2</v>
      </c>
      <c r="AL22">
        <v>4</v>
      </c>
      <c r="AM22">
        <v>74</v>
      </c>
      <c r="AN22">
        <v>0</v>
      </c>
      <c r="AO22">
        <v>100</v>
      </c>
      <c r="AP22">
        <v>14</v>
      </c>
      <c r="AQ22">
        <v>18</v>
      </c>
      <c r="AR22">
        <v>14</v>
      </c>
      <c r="AS22">
        <v>5</v>
      </c>
      <c r="AT22">
        <v>32</v>
      </c>
      <c r="AU22">
        <v>292</v>
      </c>
      <c r="AV22">
        <v>0</v>
      </c>
      <c r="AW22">
        <v>0</v>
      </c>
      <c r="AX22">
        <v>0</v>
      </c>
      <c r="AY22">
        <v>0</v>
      </c>
      <c r="AZ22">
        <v>0</v>
      </c>
      <c r="BA22">
        <v>0</v>
      </c>
      <c r="BB22">
        <v>0</v>
      </c>
      <c r="BC22">
        <v>0</v>
      </c>
      <c r="BD22">
        <v>6</v>
      </c>
      <c r="BE22">
        <v>0</v>
      </c>
      <c r="BF22">
        <v>1</v>
      </c>
      <c r="BG22">
        <v>0</v>
      </c>
      <c r="BH22">
        <v>7</v>
      </c>
      <c r="BI22">
        <v>0</v>
      </c>
      <c r="BJ22">
        <v>1</v>
      </c>
      <c r="BK22">
        <v>0</v>
      </c>
      <c r="BL22">
        <v>1</v>
      </c>
      <c r="BM22">
        <v>0</v>
      </c>
      <c r="BN22">
        <v>1</v>
      </c>
      <c r="BO22">
        <v>0</v>
      </c>
      <c r="BP22">
        <v>17</v>
      </c>
      <c r="BQ22">
        <v>4</v>
      </c>
      <c r="BR22">
        <v>0</v>
      </c>
      <c r="BS22">
        <v>0</v>
      </c>
      <c r="BT22">
        <v>0</v>
      </c>
      <c r="BU22">
        <v>1</v>
      </c>
      <c r="BV22">
        <v>1</v>
      </c>
      <c r="BW22">
        <v>3</v>
      </c>
      <c r="BX22">
        <v>0</v>
      </c>
      <c r="BY22">
        <v>56</v>
      </c>
      <c r="BZ22">
        <v>2</v>
      </c>
      <c r="CA22">
        <v>3</v>
      </c>
      <c r="CB22">
        <v>4</v>
      </c>
      <c r="CC22">
        <v>81</v>
      </c>
      <c r="CD22">
        <v>0</v>
      </c>
      <c r="CE22">
        <v>101</v>
      </c>
      <c r="CF22">
        <v>14</v>
      </c>
      <c r="CG22">
        <v>15</v>
      </c>
      <c r="CH22">
        <v>19</v>
      </c>
      <c r="CI22">
        <v>14</v>
      </c>
      <c r="CJ22">
        <v>6</v>
      </c>
      <c r="CK22">
        <v>32</v>
      </c>
      <c r="CL22">
        <v>26</v>
      </c>
      <c r="CM22">
        <v>324</v>
      </c>
      <c r="CN22">
        <v>0</v>
      </c>
      <c r="CO22">
        <v>0</v>
      </c>
      <c r="CP22">
        <v>0</v>
      </c>
      <c r="CQ22">
        <v>0</v>
      </c>
      <c r="CR22">
        <v>0</v>
      </c>
      <c r="CS22">
        <v>0</v>
      </c>
      <c r="CT22">
        <v>0</v>
      </c>
      <c r="CU22">
        <v>0</v>
      </c>
      <c r="CV22">
        <v>20</v>
      </c>
      <c r="CW22">
        <v>1</v>
      </c>
      <c r="CX22">
        <v>0</v>
      </c>
      <c r="CY22">
        <v>1</v>
      </c>
      <c r="CZ22">
        <v>54</v>
      </c>
      <c r="DA22">
        <v>0</v>
      </c>
      <c r="DB22">
        <v>79</v>
      </c>
      <c r="DC22">
        <v>8</v>
      </c>
      <c r="DD22">
        <v>10</v>
      </c>
      <c r="DE22">
        <v>13</v>
      </c>
      <c r="DF22">
        <v>5</v>
      </c>
      <c r="DG22">
        <v>4</v>
      </c>
      <c r="DH22">
        <v>195</v>
      </c>
      <c r="DI22">
        <v>29</v>
      </c>
      <c r="DJ22">
        <v>4</v>
      </c>
      <c r="DK22">
        <v>4</v>
      </c>
      <c r="DL22">
        <v>0</v>
      </c>
      <c r="DM22">
        <v>0</v>
      </c>
      <c r="DN22">
        <v>0</v>
      </c>
      <c r="DO22">
        <v>0</v>
      </c>
      <c r="DP22">
        <v>0</v>
      </c>
      <c r="DQ22">
        <v>3</v>
      </c>
      <c r="DR22">
        <v>0</v>
      </c>
      <c r="DS22">
        <v>36</v>
      </c>
      <c r="DT22">
        <v>1</v>
      </c>
      <c r="DU22">
        <v>3</v>
      </c>
      <c r="DV22">
        <v>3</v>
      </c>
      <c r="DW22">
        <v>27</v>
      </c>
      <c r="DX22">
        <v>0</v>
      </c>
      <c r="DY22">
        <v>22</v>
      </c>
      <c r="DZ22">
        <v>6</v>
      </c>
      <c r="EA22">
        <v>5</v>
      </c>
      <c r="EB22">
        <v>6</v>
      </c>
      <c r="EC22">
        <v>9</v>
      </c>
      <c r="ED22">
        <v>2</v>
      </c>
      <c r="EE22">
        <v>127</v>
      </c>
      <c r="EF22">
        <v>3</v>
      </c>
      <c r="EG22">
        <v>22</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1</v>
      </c>
      <c r="FE22">
        <v>1</v>
      </c>
      <c r="FF22">
        <v>0</v>
      </c>
      <c r="FG22">
        <v>0</v>
      </c>
      <c r="FH22">
        <v>0</v>
      </c>
      <c r="FI22">
        <v>0</v>
      </c>
      <c r="FJ22">
        <v>0</v>
      </c>
      <c r="FK22">
        <v>0</v>
      </c>
      <c r="FL22">
        <v>0</v>
      </c>
      <c r="FM22">
        <v>0</v>
      </c>
      <c r="FN22">
        <v>0</v>
      </c>
      <c r="FO22">
        <v>0</v>
      </c>
      <c r="FP22">
        <v>0</v>
      </c>
      <c r="FQ22">
        <v>2</v>
      </c>
      <c r="FR22">
        <v>0</v>
      </c>
      <c r="FS22">
        <v>0</v>
      </c>
      <c r="FT22">
        <v>0</v>
      </c>
      <c r="FU22">
        <v>0</v>
      </c>
      <c r="FV22">
        <v>0</v>
      </c>
      <c r="FW22">
        <v>0</v>
      </c>
      <c r="FX22">
        <v>0</v>
      </c>
      <c r="FY22">
        <v>0</v>
      </c>
      <c r="FZ22">
        <v>2</v>
      </c>
      <c r="GA22">
        <v>0</v>
      </c>
      <c r="GB22">
        <v>0</v>
      </c>
      <c r="GC22">
        <v>1</v>
      </c>
      <c r="GD22">
        <v>3</v>
      </c>
      <c r="GE22">
        <v>0</v>
      </c>
      <c r="GF22">
        <v>3</v>
      </c>
      <c r="GG22">
        <v>0</v>
      </c>
      <c r="GH22">
        <v>0</v>
      </c>
      <c r="GI22">
        <v>1</v>
      </c>
      <c r="GJ22">
        <v>2</v>
      </c>
      <c r="GK22">
        <v>0</v>
      </c>
      <c r="GL22">
        <v>12</v>
      </c>
      <c r="GM22">
        <v>0</v>
      </c>
      <c r="GN22">
        <v>0</v>
      </c>
      <c r="GO22">
        <v>0</v>
      </c>
      <c r="GP22">
        <v>0</v>
      </c>
      <c r="GQ22">
        <v>0</v>
      </c>
      <c r="GR22">
        <v>0</v>
      </c>
      <c r="GS22">
        <v>0</v>
      </c>
      <c r="GT22">
        <v>0</v>
      </c>
      <c r="GU22">
        <v>7</v>
      </c>
      <c r="GV22">
        <v>0</v>
      </c>
      <c r="GW22">
        <v>0</v>
      </c>
      <c r="GX22">
        <v>0</v>
      </c>
      <c r="GY22">
        <v>1</v>
      </c>
      <c r="GZ22">
        <v>0</v>
      </c>
      <c r="HA22">
        <v>0</v>
      </c>
      <c r="HB22">
        <v>1</v>
      </c>
      <c r="HC22">
        <v>0</v>
      </c>
      <c r="HD22">
        <v>0</v>
      </c>
      <c r="HE22">
        <v>0</v>
      </c>
      <c r="HF22">
        <v>1</v>
      </c>
      <c r="HG22">
        <v>10</v>
      </c>
      <c r="HH22">
        <v>0</v>
      </c>
      <c r="HI22">
        <v>0</v>
      </c>
      <c r="HJ22">
        <v>0</v>
      </c>
      <c r="HK22">
        <v>1</v>
      </c>
      <c r="HL22">
        <v>508</v>
      </c>
      <c r="HM22">
        <v>94</v>
      </c>
      <c r="HN22">
        <v>550</v>
      </c>
      <c r="HO22">
        <v>388</v>
      </c>
      <c r="HP22">
        <v>324</v>
      </c>
      <c r="HQ22">
        <v>7</v>
      </c>
      <c r="HR22">
        <v>0</v>
      </c>
      <c r="HS22">
        <v>607</v>
      </c>
      <c r="HT22">
        <v>18</v>
      </c>
      <c r="HU22">
        <v>306</v>
      </c>
      <c r="HV22">
        <v>324</v>
      </c>
      <c r="HW22">
        <v>207</v>
      </c>
      <c r="HX22">
        <v>4</v>
      </c>
      <c r="HY22">
        <v>0</v>
      </c>
      <c r="HZ22">
        <v>4</v>
      </c>
      <c r="IA22">
        <v>62</v>
      </c>
      <c r="IB22">
        <v>49</v>
      </c>
      <c r="IC22">
        <v>111</v>
      </c>
      <c r="IG22">
        <v>0</v>
      </c>
      <c r="IH22">
        <v>0</v>
      </c>
    </row>
    <row r="23" spans="1:242" x14ac:dyDescent="0.2">
      <c r="A23" t="s">
        <v>209</v>
      </c>
      <c r="B23" t="s">
        <v>263</v>
      </c>
      <c r="C23" t="s">
        <v>677</v>
      </c>
      <c r="D23">
        <v>5</v>
      </c>
      <c r="E23">
        <v>1</v>
      </c>
      <c r="F23">
        <v>0</v>
      </c>
      <c r="G23">
        <v>0</v>
      </c>
      <c r="H23">
        <v>0</v>
      </c>
      <c r="I23">
        <v>0</v>
      </c>
      <c r="J23">
        <v>0</v>
      </c>
      <c r="K23">
        <v>0</v>
      </c>
      <c r="L23">
        <v>58</v>
      </c>
      <c r="M23">
        <v>1</v>
      </c>
      <c r="N23">
        <v>1</v>
      </c>
      <c r="O23">
        <v>1</v>
      </c>
      <c r="P23">
        <v>92</v>
      </c>
      <c r="Q23">
        <v>0</v>
      </c>
      <c r="R23">
        <v>95</v>
      </c>
      <c r="S23">
        <v>13</v>
      </c>
      <c r="T23">
        <v>42</v>
      </c>
      <c r="U23">
        <v>3</v>
      </c>
      <c r="V23">
        <v>16</v>
      </c>
      <c r="W23">
        <v>10</v>
      </c>
      <c r="X23">
        <v>29</v>
      </c>
      <c r="Y23">
        <v>27</v>
      </c>
      <c r="Z23">
        <v>338</v>
      </c>
      <c r="AA23">
        <v>0</v>
      </c>
      <c r="AB23">
        <v>0</v>
      </c>
      <c r="AC23">
        <v>0</v>
      </c>
      <c r="AD23">
        <v>0</v>
      </c>
      <c r="AE23">
        <v>0</v>
      </c>
      <c r="AF23">
        <v>0</v>
      </c>
      <c r="AG23">
        <v>1</v>
      </c>
      <c r="AH23">
        <v>0</v>
      </c>
      <c r="AI23">
        <v>56</v>
      </c>
      <c r="AJ23">
        <v>1</v>
      </c>
      <c r="AK23">
        <v>4</v>
      </c>
      <c r="AL23">
        <v>3</v>
      </c>
      <c r="AM23">
        <v>104</v>
      </c>
      <c r="AN23">
        <v>0</v>
      </c>
      <c r="AO23">
        <v>102</v>
      </c>
      <c r="AP23">
        <v>19</v>
      </c>
      <c r="AQ23">
        <v>6</v>
      </c>
      <c r="AR23">
        <v>4</v>
      </c>
      <c r="AS23">
        <v>12</v>
      </c>
      <c r="AT23">
        <v>33</v>
      </c>
      <c r="AU23">
        <v>312</v>
      </c>
      <c r="AV23">
        <v>0</v>
      </c>
      <c r="AW23">
        <v>0</v>
      </c>
      <c r="AX23">
        <v>0</v>
      </c>
      <c r="AY23">
        <v>0</v>
      </c>
      <c r="AZ23">
        <v>0</v>
      </c>
      <c r="BA23">
        <v>0</v>
      </c>
      <c r="BB23">
        <v>0</v>
      </c>
      <c r="BC23">
        <v>0</v>
      </c>
      <c r="BD23">
        <v>10</v>
      </c>
      <c r="BE23">
        <v>0</v>
      </c>
      <c r="BF23">
        <v>0</v>
      </c>
      <c r="BG23">
        <v>0</v>
      </c>
      <c r="BH23">
        <v>8</v>
      </c>
      <c r="BI23">
        <v>0</v>
      </c>
      <c r="BJ23">
        <v>5</v>
      </c>
      <c r="BK23">
        <v>0</v>
      </c>
      <c r="BL23">
        <v>0</v>
      </c>
      <c r="BM23">
        <v>0</v>
      </c>
      <c r="BN23">
        <v>0</v>
      </c>
      <c r="BO23">
        <v>0</v>
      </c>
      <c r="BP23">
        <v>23</v>
      </c>
      <c r="BQ23">
        <v>0</v>
      </c>
      <c r="BR23">
        <v>0</v>
      </c>
      <c r="BS23">
        <v>0</v>
      </c>
      <c r="BT23">
        <v>0</v>
      </c>
      <c r="BU23">
        <v>0</v>
      </c>
      <c r="BV23">
        <v>0</v>
      </c>
      <c r="BW23">
        <v>1</v>
      </c>
      <c r="BX23">
        <v>0</v>
      </c>
      <c r="BY23">
        <v>66</v>
      </c>
      <c r="BZ23">
        <v>1</v>
      </c>
      <c r="CA23">
        <v>4</v>
      </c>
      <c r="CB23">
        <v>3</v>
      </c>
      <c r="CC23">
        <v>112</v>
      </c>
      <c r="CD23">
        <v>0</v>
      </c>
      <c r="CE23">
        <v>107</v>
      </c>
      <c r="CF23">
        <v>19</v>
      </c>
      <c r="CG23">
        <v>38</v>
      </c>
      <c r="CH23">
        <v>6</v>
      </c>
      <c r="CI23">
        <v>4</v>
      </c>
      <c r="CJ23">
        <v>12</v>
      </c>
      <c r="CK23">
        <v>33</v>
      </c>
      <c r="CL23">
        <v>28</v>
      </c>
      <c r="CM23">
        <v>373</v>
      </c>
      <c r="CN23">
        <v>0</v>
      </c>
      <c r="CO23">
        <v>0</v>
      </c>
      <c r="CP23">
        <v>0</v>
      </c>
      <c r="CQ23">
        <v>0</v>
      </c>
      <c r="CR23">
        <v>0</v>
      </c>
      <c r="CS23">
        <v>0</v>
      </c>
      <c r="CT23">
        <v>0</v>
      </c>
      <c r="CU23">
        <v>0</v>
      </c>
      <c r="CV23">
        <v>21</v>
      </c>
      <c r="CW23">
        <v>1</v>
      </c>
      <c r="CX23">
        <v>3</v>
      </c>
      <c r="CY23">
        <v>2</v>
      </c>
      <c r="CZ23">
        <v>66</v>
      </c>
      <c r="DA23">
        <v>0</v>
      </c>
      <c r="DB23">
        <v>89</v>
      </c>
      <c r="DC23">
        <v>7</v>
      </c>
      <c r="DD23">
        <v>29</v>
      </c>
      <c r="DE23">
        <v>6</v>
      </c>
      <c r="DF23">
        <v>2</v>
      </c>
      <c r="DG23">
        <v>7</v>
      </c>
      <c r="DH23">
        <v>233</v>
      </c>
      <c r="DI23">
        <v>25</v>
      </c>
      <c r="DJ23">
        <v>5</v>
      </c>
      <c r="DK23">
        <v>0</v>
      </c>
      <c r="DL23">
        <v>0</v>
      </c>
      <c r="DM23">
        <v>0</v>
      </c>
      <c r="DN23">
        <v>0</v>
      </c>
      <c r="DO23">
        <v>0</v>
      </c>
      <c r="DP23">
        <v>0</v>
      </c>
      <c r="DQ23">
        <v>0</v>
      </c>
      <c r="DR23">
        <v>0</v>
      </c>
      <c r="DS23">
        <v>45</v>
      </c>
      <c r="DT23">
        <v>0</v>
      </c>
      <c r="DU23">
        <v>1</v>
      </c>
      <c r="DV23">
        <v>1</v>
      </c>
      <c r="DW23">
        <v>45</v>
      </c>
      <c r="DX23">
        <v>0</v>
      </c>
      <c r="DY23">
        <v>18</v>
      </c>
      <c r="DZ23">
        <v>12</v>
      </c>
      <c r="EA23">
        <v>9</v>
      </c>
      <c r="EB23">
        <v>0</v>
      </c>
      <c r="EC23">
        <v>2</v>
      </c>
      <c r="ED23">
        <v>5</v>
      </c>
      <c r="EE23">
        <v>138</v>
      </c>
      <c r="EF23">
        <v>8</v>
      </c>
      <c r="EG23">
        <v>23</v>
      </c>
      <c r="EH23">
        <v>0</v>
      </c>
      <c r="EI23">
        <v>0</v>
      </c>
      <c r="EJ23">
        <v>0</v>
      </c>
      <c r="EK23">
        <v>0</v>
      </c>
      <c r="EL23">
        <v>0</v>
      </c>
      <c r="EM23">
        <v>0</v>
      </c>
      <c r="EN23">
        <v>1</v>
      </c>
      <c r="EO23">
        <v>0</v>
      </c>
      <c r="EP23">
        <v>0</v>
      </c>
      <c r="EQ23">
        <v>0</v>
      </c>
      <c r="ER23">
        <v>0</v>
      </c>
      <c r="ES23">
        <v>0</v>
      </c>
      <c r="ET23">
        <v>0</v>
      </c>
      <c r="EU23">
        <v>0</v>
      </c>
      <c r="EV23">
        <v>0</v>
      </c>
      <c r="EW23">
        <v>0</v>
      </c>
      <c r="EX23">
        <v>0</v>
      </c>
      <c r="EY23">
        <v>1</v>
      </c>
      <c r="EZ23">
        <v>0</v>
      </c>
      <c r="FA23">
        <v>0</v>
      </c>
      <c r="FB23">
        <v>0</v>
      </c>
      <c r="FC23">
        <v>0</v>
      </c>
      <c r="FD23">
        <v>0</v>
      </c>
      <c r="FE23">
        <v>0</v>
      </c>
      <c r="FF23">
        <v>0</v>
      </c>
      <c r="FG23">
        <v>0</v>
      </c>
      <c r="FH23">
        <v>0</v>
      </c>
      <c r="FI23">
        <v>0</v>
      </c>
      <c r="FJ23">
        <v>0</v>
      </c>
      <c r="FK23">
        <v>0</v>
      </c>
      <c r="FL23">
        <v>1</v>
      </c>
      <c r="FM23">
        <v>0</v>
      </c>
      <c r="FN23">
        <v>0</v>
      </c>
      <c r="FO23">
        <v>0</v>
      </c>
      <c r="FP23">
        <v>0</v>
      </c>
      <c r="FQ23">
        <v>1</v>
      </c>
      <c r="FR23">
        <v>0</v>
      </c>
      <c r="FS23">
        <v>0</v>
      </c>
      <c r="FT23">
        <v>0</v>
      </c>
      <c r="FU23">
        <v>0</v>
      </c>
      <c r="FV23">
        <v>0</v>
      </c>
      <c r="FW23">
        <v>0</v>
      </c>
      <c r="FX23">
        <v>0</v>
      </c>
      <c r="FY23">
        <v>0</v>
      </c>
      <c r="FZ23">
        <v>17</v>
      </c>
      <c r="GA23">
        <v>0</v>
      </c>
      <c r="GB23">
        <v>1</v>
      </c>
      <c r="GC23">
        <v>1</v>
      </c>
      <c r="GD23">
        <v>10</v>
      </c>
      <c r="GE23">
        <v>0</v>
      </c>
      <c r="GF23">
        <v>5</v>
      </c>
      <c r="GG23">
        <v>7</v>
      </c>
      <c r="GH23">
        <v>2</v>
      </c>
      <c r="GI23">
        <v>0</v>
      </c>
      <c r="GJ23">
        <v>1</v>
      </c>
      <c r="GK23">
        <v>0</v>
      </c>
      <c r="GL23">
        <v>44</v>
      </c>
      <c r="GM23">
        <v>0</v>
      </c>
      <c r="GN23">
        <v>0</v>
      </c>
      <c r="GO23">
        <v>0</v>
      </c>
      <c r="GP23">
        <v>0</v>
      </c>
      <c r="GQ23">
        <v>0</v>
      </c>
      <c r="GR23">
        <v>0</v>
      </c>
      <c r="GS23">
        <v>0</v>
      </c>
      <c r="GT23">
        <v>0</v>
      </c>
      <c r="GU23">
        <v>2</v>
      </c>
      <c r="GV23">
        <v>0</v>
      </c>
      <c r="GW23">
        <v>0</v>
      </c>
      <c r="GX23">
        <v>0</v>
      </c>
      <c r="GY23">
        <v>2</v>
      </c>
      <c r="GZ23">
        <v>0</v>
      </c>
      <c r="HA23">
        <v>0</v>
      </c>
      <c r="HB23">
        <v>2</v>
      </c>
      <c r="HC23">
        <v>0</v>
      </c>
      <c r="HD23">
        <v>0</v>
      </c>
      <c r="HE23">
        <v>0</v>
      </c>
      <c r="HF23">
        <v>0</v>
      </c>
      <c r="HG23">
        <v>6</v>
      </c>
      <c r="HH23">
        <v>2</v>
      </c>
      <c r="HI23">
        <v>0</v>
      </c>
      <c r="HJ23">
        <v>2</v>
      </c>
      <c r="HK23">
        <v>0</v>
      </c>
      <c r="HL23">
        <v>62</v>
      </c>
      <c r="HM23">
        <v>91</v>
      </c>
      <c r="HN23">
        <v>559</v>
      </c>
      <c r="HO23">
        <v>338</v>
      </c>
      <c r="HP23">
        <v>373</v>
      </c>
      <c r="HQ23">
        <v>9</v>
      </c>
      <c r="HR23">
        <v>0</v>
      </c>
      <c r="HS23">
        <v>515</v>
      </c>
      <c r="HT23">
        <v>19</v>
      </c>
      <c r="HU23">
        <v>354</v>
      </c>
      <c r="HV23">
        <v>373</v>
      </c>
      <c r="HW23">
        <v>278</v>
      </c>
      <c r="HX23">
        <v>0</v>
      </c>
      <c r="HY23">
        <v>2</v>
      </c>
      <c r="HZ23">
        <v>2</v>
      </c>
      <c r="IA23">
        <v>49</v>
      </c>
      <c r="IB23">
        <v>43</v>
      </c>
      <c r="IC23">
        <v>92</v>
      </c>
      <c r="IG23">
        <v>145</v>
      </c>
      <c r="IH23">
        <v>0</v>
      </c>
    </row>
    <row r="24" spans="1:242" x14ac:dyDescent="0.2">
      <c r="A24" t="s">
        <v>209</v>
      </c>
      <c r="B24" t="s">
        <v>265</v>
      </c>
      <c r="C24" t="s">
        <v>677</v>
      </c>
      <c r="D24">
        <v>4</v>
      </c>
      <c r="E24">
        <v>0</v>
      </c>
      <c r="F24">
        <v>0</v>
      </c>
      <c r="G24">
        <v>0</v>
      </c>
      <c r="H24">
        <v>0</v>
      </c>
      <c r="I24">
        <v>0</v>
      </c>
      <c r="J24">
        <v>3</v>
      </c>
      <c r="K24">
        <v>0</v>
      </c>
      <c r="L24">
        <v>60</v>
      </c>
      <c r="M24">
        <v>0</v>
      </c>
      <c r="N24">
        <v>2</v>
      </c>
      <c r="O24">
        <v>13</v>
      </c>
      <c r="P24">
        <v>84</v>
      </c>
      <c r="Q24">
        <v>0</v>
      </c>
      <c r="R24">
        <v>92</v>
      </c>
      <c r="S24">
        <v>21</v>
      </c>
      <c r="T24">
        <v>30</v>
      </c>
      <c r="U24">
        <v>7</v>
      </c>
      <c r="V24">
        <v>10</v>
      </c>
      <c r="W24">
        <v>6</v>
      </c>
      <c r="X24">
        <v>26</v>
      </c>
      <c r="Y24">
        <v>36</v>
      </c>
      <c r="Z24">
        <v>332</v>
      </c>
      <c r="AA24">
        <v>4</v>
      </c>
      <c r="AB24">
        <v>0</v>
      </c>
      <c r="AC24">
        <v>0</v>
      </c>
      <c r="AD24">
        <v>0</v>
      </c>
      <c r="AE24">
        <v>1</v>
      </c>
      <c r="AF24">
        <v>0</v>
      </c>
      <c r="AG24">
        <v>2</v>
      </c>
      <c r="AH24">
        <v>0</v>
      </c>
      <c r="AI24">
        <v>40</v>
      </c>
      <c r="AJ24">
        <v>0</v>
      </c>
      <c r="AK24">
        <v>3</v>
      </c>
      <c r="AL24">
        <v>3</v>
      </c>
      <c r="AM24">
        <v>89</v>
      </c>
      <c r="AN24">
        <v>0</v>
      </c>
      <c r="AO24">
        <v>81</v>
      </c>
      <c r="AP24">
        <v>11</v>
      </c>
      <c r="AQ24">
        <v>6</v>
      </c>
      <c r="AR24">
        <v>12</v>
      </c>
      <c r="AS24">
        <v>9</v>
      </c>
      <c r="AT24">
        <v>23</v>
      </c>
      <c r="AU24">
        <v>261</v>
      </c>
      <c r="AV24">
        <v>0</v>
      </c>
      <c r="AW24">
        <v>0</v>
      </c>
      <c r="AX24">
        <v>0</v>
      </c>
      <c r="AY24">
        <v>0</v>
      </c>
      <c r="AZ24">
        <v>0</v>
      </c>
      <c r="BA24">
        <v>0</v>
      </c>
      <c r="BB24">
        <v>1</v>
      </c>
      <c r="BC24">
        <v>0</v>
      </c>
      <c r="BD24">
        <v>4</v>
      </c>
      <c r="BE24">
        <v>0</v>
      </c>
      <c r="BF24">
        <v>1</v>
      </c>
      <c r="BG24">
        <v>0</v>
      </c>
      <c r="BH24">
        <v>4</v>
      </c>
      <c r="BI24">
        <v>0</v>
      </c>
      <c r="BJ24">
        <v>5</v>
      </c>
      <c r="BK24">
        <v>0</v>
      </c>
      <c r="BL24">
        <v>2</v>
      </c>
      <c r="BM24">
        <v>1</v>
      </c>
      <c r="BN24">
        <v>0</v>
      </c>
      <c r="BO24">
        <v>0</v>
      </c>
      <c r="BP24">
        <v>18</v>
      </c>
      <c r="BQ24">
        <v>4</v>
      </c>
      <c r="BR24">
        <v>0</v>
      </c>
      <c r="BS24">
        <v>0</v>
      </c>
      <c r="BT24">
        <v>0</v>
      </c>
      <c r="BU24">
        <v>1</v>
      </c>
      <c r="BV24">
        <v>0</v>
      </c>
      <c r="BW24">
        <v>3</v>
      </c>
      <c r="BX24">
        <v>0</v>
      </c>
      <c r="BY24">
        <v>44</v>
      </c>
      <c r="BZ24">
        <v>0</v>
      </c>
      <c r="CA24">
        <v>4</v>
      </c>
      <c r="CB24">
        <v>3</v>
      </c>
      <c r="CC24">
        <v>93</v>
      </c>
      <c r="CD24">
        <v>0</v>
      </c>
      <c r="CE24">
        <v>86</v>
      </c>
      <c r="CF24">
        <v>11</v>
      </c>
      <c r="CG24">
        <v>48</v>
      </c>
      <c r="CH24">
        <v>8</v>
      </c>
      <c r="CI24">
        <v>13</v>
      </c>
      <c r="CJ24">
        <v>9</v>
      </c>
      <c r="CK24">
        <v>23</v>
      </c>
      <c r="CL24">
        <v>17</v>
      </c>
      <c r="CM24">
        <v>327</v>
      </c>
      <c r="CN24">
        <v>0</v>
      </c>
      <c r="CO24">
        <v>0</v>
      </c>
      <c r="CP24">
        <v>0</v>
      </c>
      <c r="CQ24">
        <v>0</v>
      </c>
      <c r="CR24">
        <v>0</v>
      </c>
      <c r="CS24">
        <v>0</v>
      </c>
      <c r="CT24">
        <v>2</v>
      </c>
      <c r="CU24">
        <v>0</v>
      </c>
      <c r="CV24">
        <v>22</v>
      </c>
      <c r="CW24">
        <v>0</v>
      </c>
      <c r="CX24">
        <v>3</v>
      </c>
      <c r="CY24">
        <v>3</v>
      </c>
      <c r="CZ24">
        <v>54</v>
      </c>
      <c r="DA24">
        <v>0</v>
      </c>
      <c r="DB24">
        <v>68</v>
      </c>
      <c r="DC24">
        <v>6</v>
      </c>
      <c r="DD24">
        <v>28</v>
      </c>
      <c r="DE24">
        <v>6</v>
      </c>
      <c r="DF24">
        <v>0</v>
      </c>
      <c r="DG24">
        <v>6</v>
      </c>
      <c r="DH24">
        <v>198</v>
      </c>
      <c r="DI24">
        <v>22</v>
      </c>
      <c r="DJ24">
        <v>2</v>
      </c>
      <c r="DK24">
        <v>4</v>
      </c>
      <c r="DL24">
        <v>0</v>
      </c>
      <c r="DM24">
        <v>0</v>
      </c>
      <c r="DN24">
        <v>0</v>
      </c>
      <c r="DO24">
        <v>0</v>
      </c>
      <c r="DP24">
        <v>0</v>
      </c>
      <c r="DQ24">
        <v>1</v>
      </c>
      <c r="DR24">
        <v>0</v>
      </c>
      <c r="DS24">
        <v>22</v>
      </c>
      <c r="DT24">
        <v>0</v>
      </c>
      <c r="DU24">
        <v>1</v>
      </c>
      <c r="DV24">
        <v>0</v>
      </c>
      <c r="DW24">
        <v>39</v>
      </c>
      <c r="DX24">
        <v>0</v>
      </c>
      <c r="DY24">
        <v>18</v>
      </c>
      <c r="DZ24">
        <v>5</v>
      </c>
      <c r="EA24">
        <v>20</v>
      </c>
      <c r="EB24">
        <v>2</v>
      </c>
      <c r="EC24">
        <v>13</v>
      </c>
      <c r="ED24">
        <v>3</v>
      </c>
      <c r="EE24">
        <v>128</v>
      </c>
      <c r="EF24">
        <v>1</v>
      </c>
      <c r="EG24">
        <v>15</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1</v>
      </c>
      <c r="FE24">
        <v>0</v>
      </c>
      <c r="FF24">
        <v>0</v>
      </c>
      <c r="FG24">
        <v>0</v>
      </c>
      <c r="FH24">
        <v>0</v>
      </c>
      <c r="FI24">
        <v>0</v>
      </c>
      <c r="FJ24">
        <v>0</v>
      </c>
      <c r="FK24">
        <v>0</v>
      </c>
      <c r="FL24">
        <v>0</v>
      </c>
      <c r="FM24">
        <v>0</v>
      </c>
      <c r="FN24">
        <v>0</v>
      </c>
      <c r="FO24">
        <v>0</v>
      </c>
      <c r="FP24">
        <v>0</v>
      </c>
      <c r="FQ24">
        <v>1</v>
      </c>
      <c r="FR24">
        <v>0</v>
      </c>
      <c r="FS24">
        <v>0</v>
      </c>
      <c r="FT24">
        <v>0</v>
      </c>
      <c r="FU24">
        <v>0</v>
      </c>
      <c r="FV24">
        <v>0</v>
      </c>
      <c r="FW24">
        <v>0</v>
      </c>
      <c r="FX24">
        <v>1</v>
      </c>
      <c r="FY24">
        <v>0</v>
      </c>
      <c r="FZ24">
        <v>11</v>
      </c>
      <c r="GA24">
        <v>0</v>
      </c>
      <c r="GB24">
        <v>0</v>
      </c>
      <c r="GC24">
        <v>0</v>
      </c>
      <c r="GD24">
        <v>19</v>
      </c>
      <c r="GE24">
        <v>0</v>
      </c>
      <c r="GF24">
        <v>11</v>
      </c>
      <c r="GG24">
        <v>2</v>
      </c>
      <c r="GH24">
        <v>1</v>
      </c>
      <c r="GI24">
        <v>1</v>
      </c>
      <c r="GJ24">
        <v>7</v>
      </c>
      <c r="GK24">
        <v>2</v>
      </c>
      <c r="GL24">
        <v>55</v>
      </c>
      <c r="GM24">
        <v>1</v>
      </c>
      <c r="GN24">
        <v>0</v>
      </c>
      <c r="GO24">
        <v>0</v>
      </c>
      <c r="GP24">
        <v>0</v>
      </c>
      <c r="GQ24">
        <v>0</v>
      </c>
      <c r="GR24">
        <v>0</v>
      </c>
      <c r="GS24">
        <v>0</v>
      </c>
      <c r="GT24">
        <v>0</v>
      </c>
      <c r="GU24">
        <v>6</v>
      </c>
      <c r="GV24">
        <v>0</v>
      </c>
      <c r="GW24">
        <v>1</v>
      </c>
      <c r="GX24">
        <v>0</v>
      </c>
      <c r="GY24">
        <v>7</v>
      </c>
      <c r="GZ24">
        <v>0</v>
      </c>
      <c r="HA24">
        <v>1</v>
      </c>
      <c r="HB24">
        <v>2</v>
      </c>
      <c r="HC24">
        <v>1</v>
      </c>
      <c r="HD24">
        <v>0</v>
      </c>
      <c r="HE24">
        <v>1</v>
      </c>
      <c r="HF24">
        <v>0</v>
      </c>
      <c r="HG24">
        <v>20</v>
      </c>
      <c r="HH24">
        <v>0</v>
      </c>
      <c r="HI24">
        <v>0</v>
      </c>
      <c r="HJ24">
        <v>0</v>
      </c>
      <c r="HK24">
        <v>1</v>
      </c>
      <c r="HL24">
        <v>965</v>
      </c>
      <c r="HM24">
        <v>111</v>
      </c>
      <c r="HN24">
        <v>555</v>
      </c>
      <c r="HO24">
        <v>332</v>
      </c>
      <c r="HP24">
        <v>327</v>
      </c>
      <c r="HQ24">
        <v>10</v>
      </c>
      <c r="HR24">
        <v>0</v>
      </c>
      <c r="HS24">
        <v>550</v>
      </c>
      <c r="HT24">
        <v>308</v>
      </c>
      <c r="HU24">
        <v>19</v>
      </c>
      <c r="HV24">
        <v>327</v>
      </c>
      <c r="HW24">
        <v>253</v>
      </c>
      <c r="HX24">
        <v>1</v>
      </c>
      <c r="HY24">
        <v>2</v>
      </c>
      <c r="HZ24">
        <v>3</v>
      </c>
      <c r="IA24">
        <v>39</v>
      </c>
      <c r="IB24">
        <v>35</v>
      </c>
      <c r="IC24">
        <v>74</v>
      </c>
      <c r="IG24">
        <v>132</v>
      </c>
      <c r="IH24">
        <v>0</v>
      </c>
    </row>
    <row r="25" spans="1:242" x14ac:dyDescent="0.2">
      <c r="A25" t="s">
        <v>209</v>
      </c>
      <c r="B25" t="s">
        <v>288</v>
      </c>
      <c r="C25" t="s">
        <v>717</v>
      </c>
      <c r="D25">
        <v>3</v>
      </c>
      <c r="E25">
        <v>0</v>
      </c>
      <c r="F25">
        <v>0</v>
      </c>
      <c r="G25">
        <v>1</v>
      </c>
      <c r="H25">
        <v>0</v>
      </c>
      <c r="I25">
        <v>0</v>
      </c>
      <c r="J25">
        <v>7</v>
      </c>
      <c r="K25">
        <v>0</v>
      </c>
      <c r="L25">
        <v>67</v>
      </c>
      <c r="M25">
        <v>2</v>
      </c>
      <c r="N25">
        <v>5</v>
      </c>
      <c r="O25">
        <v>11</v>
      </c>
      <c r="P25">
        <v>110</v>
      </c>
      <c r="Q25">
        <v>0</v>
      </c>
      <c r="R25">
        <v>106</v>
      </c>
      <c r="S25">
        <v>17</v>
      </c>
      <c r="T25">
        <v>32</v>
      </c>
      <c r="U25">
        <v>12</v>
      </c>
      <c r="V25">
        <v>16</v>
      </c>
      <c r="W25">
        <v>18</v>
      </c>
      <c r="X25">
        <v>33</v>
      </c>
      <c r="Y25">
        <v>19</v>
      </c>
      <c r="Z25">
        <v>407</v>
      </c>
      <c r="AA25">
        <v>2</v>
      </c>
      <c r="AB25">
        <v>0</v>
      </c>
      <c r="AC25">
        <v>0</v>
      </c>
      <c r="AD25">
        <v>0</v>
      </c>
      <c r="AE25">
        <v>0</v>
      </c>
      <c r="AF25">
        <v>0</v>
      </c>
      <c r="AG25">
        <v>0</v>
      </c>
      <c r="AH25">
        <v>0</v>
      </c>
      <c r="AI25">
        <v>51</v>
      </c>
      <c r="AJ25">
        <v>1</v>
      </c>
      <c r="AK25">
        <v>3</v>
      </c>
      <c r="AL25">
        <v>9</v>
      </c>
      <c r="AM25">
        <v>72</v>
      </c>
      <c r="AN25">
        <v>0</v>
      </c>
      <c r="AO25">
        <v>100</v>
      </c>
      <c r="AP25">
        <v>15</v>
      </c>
      <c r="AQ25">
        <v>9</v>
      </c>
      <c r="AR25">
        <v>13</v>
      </c>
      <c r="AS25">
        <v>12</v>
      </c>
      <c r="AT25">
        <v>31</v>
      </c>
      <c r="AU25">
        <v>287</v>
      </c>
      <c r="AV25">
        <v>2</v>
      </c>
      <c r="AW25">
        <v>0</v>
      </c>
      <c r="AX25">
        <v>0</v>
      </c>
      <c r="AY25">
        <v>0</v>
      </c>
      <c r="AZ25">
        <v>0</v>
      </c>
      <c r="BA25">
        <v>0</v>
      </c>
      <c r="BB25">
        <v>0</v>
      </c>
      <c r="BC25">
        <v>0</v>
      </c>
      <c r="BD25">
        <v>13</v>
      </c>
      <c r="BE25">
        <v>0</v>
      </c>
      <c r="BF25">
        <v>0</v>
      </c>
      <c r="BG25">
        <v>1</v>
      </c>
      <c r="BH25">
        <v>10</v>
      </c>
      <c r="BI25">
        <v>0</v>
      </c>
      <c r="BJ25">
        <v>7</v>
      </c>
      <c r="BK25">
        <v>2</v>
      </c>
      <c r="BL25">
        <v>1</v>
      </c>
      <c r="BM25">
        <v>0</v>
      </c>
      <c r="BN25">
        <v>0</v>
      </c>
      <c r="BO25">
        <v>0</v>
      </c>
      <c r="BP25">
        <v>36</v>
      </c>
      <c r="BQ25">
        <v>4</v>
      </c>
      <c r="BR25">
        <v>0</v>
      </c>
      <c r="BS25">
        <v>0</v>
      </c>
      <c r="BT25">
        <v>0</v>
      </c>
      <c r="BU25">
        <v>0</v>
      </c>
      <c r="BV25">
        <v>0</v>
      </c>
      <c r="BW25">
        <v>0</v>
      </c>
      <c r="BX25">
        <v>0</v>
      </c>
      <c r="BY25">
        <v>64</v>
      </c>
      <c r="BZ25">
        <v>1</v>
      </c>
      <c r="CA25">
        <v>3</v>
      </c>
      <c r="CB25">
        <v>10</v>
      </c>
      <c r="CC25">
        <v>82</v>
      </c>
      <c r="CD25">
        <v>0</v>
      </c>
      <c r="CE25">
        <v>107</v>
      </c>
      <c r="CF25">
        <v>17</v>
      </c>
      <c r="CG25">
        <v>27</v>
      </c>
      <c r="CH25">
        <v>10</v>
      </c>
      <c r="CI25">
        <v>13</v>
      </c>
      <c r="CJ25">
        <v>12</v>
      </c>
      <c r="CK25">
        <v>31</v>
      </c>
      <c r="CL25">
        <v>25</v>
      </c>
      <c r="CM25">
        <v>350</v>
      </c>
      <c r="CN25">
        <v>0</v>
      </c>
      <c r="CO25">
        <v>0</v>
      </c>
      <c r="CP25">
        <v>0</v>
      </c>
      <c r="CQ25">
        <v>0</v>
      </c>
      <c r="CR25">
        <v>0</v>
      </c>
      <c r="CS25">
        <v>0</v>
      </c>
      <c r="CT25">
        <v>0</v>
      </c>
      <c r="CU25">
        <v>0</v>
      </c>
      <c r="CV25">
        <v>18</v>
      </c>
      <c r="CW25">
        <v>1</v>
      </c>
      <c r="CX25">
        <v>2</v>
      </c>
      <c r="CY25">
        <v>5</v>
      </c>
      <c r="CZ25">
        <v>54</v>
      </c>
      <c r="DA25">
        <v>0</v>
      </c>
      <c r="DB25">
        <v>88</v>
      </c>
      <c r="DC25">
        <v>9</v>
      </c>
      <c r="DD25">
        <v>23</v>
      </c>
      <c r="DE25">
        <v>8</v>
      </c>
      <c r="DF25">
        <v>0</v>
      </c>
      <c r="DG25">
        <v>9</v>
      </c>
      <c r="DH25">
        <v>217</v>
      </c>
      <c r="DI25">
        <v>26</v>
      </c>
      <c r="DJ25">
        <v>0</v>
      </c>
      <c r="DK25">
        <v>4</v>
      </c>
      <c r="DL25">
        <v>0</v>
      </c>
      <c r="DM25">
        <v>0</v>
      </c>
      <c r="DN25">
        <v>0</v>
      </c>
      <c r="DO25">
        <v>0</v>
      </c>
      <c r="DP25">
        <v>0</v>
      </c>
      <c r="DQ25">
        <v>0</v>
      </c>
      <c r="DR25">
        <v>0</v>
      </c>
      <c r="DS25">
        <v>46</v>
      </c>
      <c r="DT25">
        <v>0</v>
      </c>
      <c r="DU25">
        <v>1</v>
      </c>
      <c r="DV25">
        <v>5</v>
      </c>
      <c r="DW25">
        <v>28</v>
      </c>
      <c r="DX25">
        <v>0</v>
      </c>
      <c r="DY25">
        <v>19</v>
      </c>
      <c r="DZ25">
        <v>8</v>
      </c>
      <c r="EA25">
        <v>4</v>
      </c>
      <c r="EB25">
        <v>2</v>
      </c>
      <c r="EC25">
        <v>13</v>
      </c>
      <c r="ED25">
        <v>3</v>
      </c>
      <c r="EE25">
        <v>133</v>
      </c>
      <c r="EF25">
        <v>5</v>
      </c>
      <c r="EG25">
        <v>25</v>
      </c>
      <c r="EH25">
        <v>0</v>
      </c>
      <c r="EI25">
        <v>0</v>
      </c>
      <c r="EJ25">
        <v>0</v>
      </c>
      <c r="EK25">
        <v>0</v>
      </c>
      <c r="EL25">
        <v>0</v>
      </c>
      <c r="EM25">
        <v>0</v>
      </c>
      <c r="EN25">
        <v>0</v>
      </c>
      <c r="EO25">
        <v>0</v>
      </c>
      <c r="EP25">
        <v>0</v>
      </c>
      <c r="EQ25">
        <v>0</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1</v>
      </c>
      <c r="FS25">
        <v>0</v>
      </c>
      <c r="FT25">
        <v>0</v>
      </c>
      <c r="FU25">
        <v>0</v>
      </c>
      <c r="FV25">
        <v>0</v>
      </c>
      <c r="FW25">
        <v>0</v>
      </c>
      <c r="FX25">
        <v>0</v>
      </c>
      <c r="FY25">
        <v>0</v>
      </c>
      <c r="FZ25">
        <v>17</v>
      </c>
      <c r="GA25">
        <v>0</v>
      </c>
      <c r="GB25">
        <v>0</v>
      </c>
      <c r="GC25">
        <v>2</v>
      </c>
      <c r="GD25">
        <v>16</v>
      </c>
      <c r="GE25">
        <v>0</v>
      </c>
      <c r="GF25">
        <v>6</v>
      </c>
      <c r="GG25">
        <v>2</v>
      </c>
      <c r="GH25">
        <v>1</v>
      </c>
      <c r="GI25">
        <v>2</v>
      </c>
      <c r="GJ25">
        <v>10</v>
      </c>
      <c r="GK25">
        <v>2</v>
      </c>
      <c r="GL25">
        <v>59</v>
      </c>
      <c r="GM25">
        <v>2</v>
      </c>
      <c r="GN25">
        <v>0</v>
      </c>
      <c r="GO25">
        <v>0</v>
      </c>
      <c r="GP25">
        <v>0</v>
      </c>
      <c r="GQ25">
        <v>0</v>
      </c>
      <c r="GR25">
        <v>0</v>
      </c>
      <c r="GS25">
        <v>0</v>
      </c>
      <c r="GT25">
        <v>0</v>
      </c>
      <c r="GU25">
        <v>13</v>
      </c>
      <c r="GV25">
        <v>0</v>
      </c>
      <c r="GW25">
        <v>0</v>
      </c>
      <c r="GX25">
        <v>0</v>
      </c>
      <c r="GY25">
        <v>4</v>
      </c>
      <c r="GZ25">
        <v>0</v>
      </c>
      <c r="HA25">
        <v>1</v>
      </c>
      <c r="HB25">
        <v>0</v>
      </c>
      <c r="HC25">
        <v>0</v>
      </c>
      <c r="HD25">
        <v>0</v>
      </c>
      <c r="HE25">
        <v>2</v>
      </c>
      <c r="HF25">
        <v>0</v>
      </c>
      <c r="HG25">
        <v>22</v>
      </c>
      <c r="HH25">
        <v>2</v>
      </c>
      <c r="HI25">
        <v>0</v>
      </c>
      <c r="HJ25">
        <v>0</v>
      </c>
      <c r="HK25">
        <v>0</v>
      </c>
      <c r="HL25">
        <v>727</v>
      </c>
      <c r="HM25">
        <v>109</v>
      </c>
      <c r="HN25">
        <v>555</v>
      </c>
      <c r="HO25">
        <v>407</v>
      </c>
      <c r="HP25">
        <v>350</v>
      </c>
      <c r="HQ25">
        <v>10</v>
      </c>
      <c r="HR25">
        <v>0</v>
      </c>
      <c r="HS25">
        <v>602</v>
      </c>
      <c r="HT25">
        <v>15</v>
      </c>
      <c r="HU25">
        <v>335</v>
      </c>
      <c r="HV25">
        <v>350</v>
      </c>
      <c r="HW25">
        <v>276</v>
      </c>
      <c r="HX25">
        <v>0</v>
      </c>
      <c r="HY25">
        <v>5</v>
      </c>
      <c r="HZ25">
        <v>5</v>
      </c>
      <c r="IA25">
        <v>53</v>
      </c>
      <c r="IB25">
        <v>40</v>
      </c>
      <c r="IC25">
        <v>93</v>
      </c>
      <c r="IG25">
        <v>216</v>
      </c>
      <c r="IH25">
        <v>0</v>
      </c>
    </row>
    <row r="26" spans="1:242" x14ac:dyDescent="0.2">
      <c r="A26" t="s">
        <v>210</v>
      </c>
      <c r="B26" t="s">
        <v>262</v>
      </c>
      <c r="C26" t="s">
        <v>677</v>
      </c>
      <c r="D26">
        <v>1</v>
      </c>
      <c r="E26">
        <v>0</v>
      </c>
      <c r="F26">
        <v>0</v>
      </c>
      <c r="G26">
        <v>0</v>
      </c>
      <c r="H26">
        <v>0</v>
      </c>
      <c r="I26">
        <v>0</v>
      </c>
      <c r="J26">
        <v>0</v>
      </c>
      <c r="K26">
        <v>0</v>
      </c>
      <c r="L26">
        <v>38</v>
      </c>
      <c r="M26">
        <v>0</v>
      </c>
      <c r="N26">
        <v>1</v>
      </c>
      <c r="O26">
        <v>5</v>
      </c>
      <c r="P26">
        <v>43</v>
      </c>
      <c r="Q26">
        <v>7</v>
      </c>
      <c r="R26">
        <v>48</v>
      </c>
      <c r="S26">
        <v>22</v>
      </c>
      <c r="T26">
        <v>71</v>
      </c>
      <c r="U26">
        <v>4</v>
      </c>
      <c r="V26">
        <v>16</v>
      </c>
      <c r="W26">
        <v>11</v>
      </c>
      <c r="X26">
        <v>9</v>
      </c>
      <c r="Y26">
        <v>32</v>
      </c>
      <c r="Z26">
        <v>267</v>
      </c>
      <c r="AA26">
        <v>0</v>
      </c>
      <c r="AB26">
        <v>0</v>
      </c>
      <c r="AC26">
        <v>0</v>
      </c>
      <c r="AD26">
        <v>0</v>
      </c>
      <c r="AE26">
        <v>0</v>
      </c>
      <c r="AF26">
        <v>0</v>
      </c>
      <c r="AG26">
        <v>1</v>
      </c>
      <c r="AH26">
        <v>0</v>
      </c>
      <c r="AI26">
        <v>27</v>
      </c>
      <c r="AJ26">
        <v>1</v>
      </c>
      <c r="AK26">
        <v>0</v>
      </c>
      <c r="AL26">
        <v>3</v>
      </c>
      <c r="AM26">
        <v>38</v>
      </c>
      <c r="AN26">
        <v>1</v>
      </c>
      <c r="AO26">
        <v>49</v>
      </c>
      <c r="AP26">
        <v>15</v>
      </c>
      <c r="AQ26">
        <v>5</v>
      </c>
      <c r="AR26">
        <v>8</v>
      </c>
      <c r="AS26">
        <v>7</v>
      </c>
      <c r="AT26">
        <v>7</v>
      </c>
      <c r="AU26">
        <v>155</v>
      </c>
      <c r="AV26">
        <v>0</v>
      </c>
      <c r="AW26">
        <v>0</v>
      </c>
      <c r="AX26">
        <v>0</v>
      </c>
      <c r="AY26">
        <v>0</v>
      </c>
      <c r="AZ26">
        <v>0</v>
      </c>
      <c r="BA26">
        <v>0</v>
      </c>
      <c r="BB26">
        <v>0</v>
      </c>
      <c r="BC26">
        <v>0</v>
      </c>
      <c r="BD26">
        <v>6</v>
      </c>
      <c r="BE26">
        <v>0</v>
      </c>
      <c r="BF26">
        <v>0</v>
      </c>
      <c r="BG26">
        <v>0</v>
      </c>
      <c r="BH26">
        <v>1</v>
      </c>
      <c r="BI26">
        <v>0</v>
      </c>
      <c r="BJ26">
        <v>1</v>
      </c>
      <c r="BK26">
        <v>1</v>
      </c>
      <c r="BL26">
        <v>0</v>
      </c>
      <c r="BM26">
        <v>0</v>
      </c>
      <c r="BN26">
        <v>3</v>
      </c>
      <c r="BO26">
        <v>2</v>
      </c>
      <c r="BP26">
        <v>12</v>
      </c>
      <c r="BQ26">
        <v>0</v>
      </c>
      <c r="BR26">
        <v>0</v>
      </c>
      <c r="BS26">
        <v>0</v>
      </c>
      <c r="BT26">
        <v>0</v>
      </c>
      <c r="BU26">
        <v>0</v>
      </c>
      <c r="BV26">
        <v>0</v>
      </c>
      <c r="BW26">
        <v>1</v>
      </c>
      <c r="BX26">
        <v>0</v>
      </c>
      <c r="BY26">
        <v>33</v>
      </c>
      <c r="BZ26">
        <v>1</v>
      </c>
      <c r="CA26">
        <v>0</v>
      </c>
      <c r="CB26">
        <v>3</v>
      </c>
      <c r="CC26">
        <v>39</v>
      </c>
      <c r="CD26">
        <v>1</v>
      </c>
      <c r="CE26">
        <v>50</v>
      </c>
      <c r="CF26">
        <v>16</v>
      </c>
      <c r="CG26">
        <v>65</v>
      </c>
      <c r="CH26">
        <v>5</v>
      </c>
      <c r="CI26">
        <v>8</v>
      </c>
      <c r="CJ26">
        <v>10</v>
      </c>
      <c r="CK26">
        <v>9</v>
      </c>
      <c r="CL26">
        <v>26</v>
      </c>
      <c r="CM26">
        <v>232</v>
      </c>
      <c r="CN26">
        <v>0</v>
      </c>
      <c r="CO26">
        <v>0</v>
      </c>
      <c r="CP26">
        <v>0</v>
      </c>
      <c r="CQ26">
        <v>0</v>
      </c>
      <c r="CR26">
        <v>0</v>
      </c>
      <c r="CS26">
        <v>0</v>
      </c>
      <c r="CT26">
        <v>0</v>
      </c>
      <c r="CU26">
        <v>0</v>
      </c>
      <c r="CV26">
        <v>11</v>
      </c>
      <c r="CW26">
        <v>1</v>
      </c>
      <c r="CX26">
        <v>0</v>
      </c>
      <c r="CY26">
        <v>0</v>
      </c>
      <c r="CZ26">
        <v>30</v>
      </c>
      <c r="DA26">
        <v>1</v>
      </c>
      <c r="DB26">
        <v>40</v>
      </c>
      <c r="DC26">
        <v>13</v>
      </c>
      <c r="DD26">
        <v>55</v>
      </c>
      <c r="DE26">
        <v>1</v>
      </c>
      <c r="DF26">
        <v>5</v>
      </c>
      <c r="DG26">
        <v>5</v>
      </c>
      <c r="DH26">
        <v>162</v>
      </c>
      <c r="DI26">
        <v>7</v>
      </c>
      <c r="DJ26">
        <v>5</v>
      </c>
      <c r="DK26">
        <v>0</v>
      </c>
      <c r="DL26">
        <v>0</v>
      </c>
      <c r="DM26">
        <v>0</v>
      </c>
      <c r="DN26">
        <v>0</v>
      </c>
      <c r="DO26">
        <v>0</v>
      </c>
      <c r="DP26">
        <v>0</v>
      </c>
      <c r="DQ26">
        <v>1</v>
      </c>
      <c r="DR26">
        <v>0</v>
      </c>
      <c r="DS26">
        <v>22</v>
      </c>
      <c r="DT26">
        <v>0</v>
      </c>
      <c r="DU26">
        <v>0</v>
      </c>
      <c r="DV26">
        <v>3</v>
      </c>
      <c r="DW26">
        <v>9</v>
      </c>
      <c r="DX26">
        <v>0</v>
      </c>
      <c r="DY26">
        <v>10</v>
      </c>
      <c r="DZ26">
        <v>3</v>
      </c>
      <c r="EA26">
        <v>10</v>
      </c>
      <c r="EB26">
        <v>4</v>
      </c>
      <c r="EC26">
        <v>3</v>
      </c>
      <c r="ED26">
        <v>5</v>
      </c>
      <c r="EE26">
        <v>70</v>
      </c>
      <c r="EF26">
        <v>2</v>
      </c>
      <c r="EG26">
        <v>21</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1</v>
      </c>
      <c r="FY26">
        <v>0</v>
      </c>
      <c r="FZ26">
        <v>7</v>
      </c>
      <c r="GA26">
        <v>0</v>
      </c>
      <c r="GB26">
        <v>0</v>
      </c>
      <c r="GC26">
        <v>0</v>
      </c>
      <c r="GD26">
        <v>2</v>
      </c>
      <c r="GE26">
        <v>0</v>
      </c>
      <c r="GF26">
        <v>5</v>
      </c>
      <c r="GG26">
        <v>0</v>
      </c>
      <c r="GH26">
        <v>3</v>
      </c>
      <c r="GI26">
        <v>0</v>
      </c>
      <c r="GJ26">
        <v>3</v>
      </c>
      <c r="GK26">
        <v>3</v>
      </c>
      <c r="GL26">
        <v>24</v>
      </c>
      <c r="GM26">
        <v>0</v>
      </c>
      <c r="GN26">
        <v>0</v>
      </c>
      <c r="GO26">
        <v>0</v>
      </c>
      <c r="GP26">
        <v>0</v>
      </c>
      <c r="GQ26">
        <v>0</v>
      </c>
      <c r="GR26">
        <v>0</v>
      </c>
      <c r="GS26">
        <v>0</v>
      </c>
      <c r="GT26">
        <v>0</v>
      </c>
      <c r="GU26">
        <v>4</v>
      </c>
      <c r="GV26">
        <v>0</v>
      </c>
      <c r="GW26">
        <v>0</v>
      </c>
      <c r="GX26">
        <v>2</v>
      </c>
      <c r="GY26">
        <v>1</v>
      </c>
      <c r="GZ26">
        <v>0</v>
      </c>
      <c r="HA26">
        <v>0</v>
      </c>
      <c r="HB26">
        <v>0</v>
      </c>
      <c r="HC26">
        <v>0</v>
      </c>
      <c r="HD26">
        <v>0</v>
      </c>
      <c r="HE26">
        <v>0</v>
      </c>
      <c r="HF26">
        <v>0</v>
      </c>
      <c r="HG26">
        <v>7</v>
      </c>
      <c r="HH26">
        <v>0</v>
      </c>
      <c r="HI26">
        <v>0</v>
      </c>
      <c r="HJ26">
        <v>0</v>
      </c>
      <c r="HK26">
        <v>0</v>
      </c>
      <c r="HL26">
        <v>585</v>
      </c>
      <c r="HM26">
        <v>81</v>
      </c>
      <c r="HN26">
        <v>371</v>
      </c>
      <c r="HO26">
        <v>267</v>
      </c>
      <c r="HP26">
        <v>232</v>
      </c>
      <c r="HQ26">
        <v>10</v>
      </c>
      <c r="HR26">
        <v>0</v>
      </c>
      <c r="HS26">
        <v>396</v>
      </c>
      <c r="HT26">
        <v>13</v>
      </c>
      <c r="HU26">
        <v>219</v>
      </c>
      <c r="HV26">
        <v>232</v>
      </c>
      <c r="HW26">
        <v>186</v>
      </c>
      <c r="HX26">
        <v>7</v>
      </c>
      <c r="HY26">
        <v>0</v>
      </c>
      <c r="HZ26">
        <v>7</v>
      </c>
      <c r="IA26">
        <v>61</v>
      </c>
      <c r="IB26">
        <v>2</v>
      </c>
      <c r="IC26">
        <v>63</v>
      </c>
      <c r="IG26">
        <v>30</v>
      </c>
      <c r="IH26">
        <v>450</v>
      </c>
    </row>
    <row r="27" spans="1:242" x14ac:dyDescent="0.2">
      <c r="A27" t="s">
        <v>210</v>
      </c>
      <c r="B27" t="s">
        <v>263</v>
      </c>
      <c r="C27" t="s">
        <v>677</v>
      </c>
      <c r="D27">
        <v>2</v>
      </c>
      <c r="E27">
        <v>0</v>
      </c>
      <c r="F27">
        <v>0</v>
      </c>
      <c r="G27">
        <v>0</v>
      </c>
      <c r="H27">
        <v>0</v>
      </c>
      <c r="I27">
        <v>0</v>
      </c>
      <c r="J27">
        <v>2</v>
      </c>
      <c r="K27">
        <v>0</v>
      </c>
      <c r="L27">
        <v>29</v>
      </c>
      <c r="M27">
        <v>0</v>
      </c>
      <c r="N27">
        <v>2</v>
      </c>
      <c r="O27">
        <v>5</v>
      </c>
      <c r="P27">
        <v>39</v>
      </c>
      <c r="Q27">
        <v>9</v>
      </c>
      <c r="R27">
        <v>35</v>
      </c>
      <c r="S27">
        <v>17</v>
      </c>
      <c r="T27">
        <v>36</v>
      </c>
      <c r="U27">
        <v>1</v>
      </c>
      <c r="V27">
        <v>12</v>
      </c>
      <c r="W27">
        <v>17</v>
      </c>
      <c r="X27">
        <v>14</v>
      </c>
      <c r="Y27">
        <v>74</v>
      </c>
      <c r="Z27">
        <v>206</v>
      </c>
      <c r="AA27">
        <v>1</v>
      </c>
      <c r="AB27">
        <v>0</v>
      </c>
      <c r="AC27">
        <v>0</v>
      </c>
      <c r="AD27">
        <v>0</v>
      </c>
      <c r="AE27">
        <v>0</v>
      </c>
      <c r="AF27">
        <v>0</v>
      </c>
      <c r="AG27">
        <v>0</v>
      </c>
      <c r="AH27">
        <v>0</v>
      </c>
      <c r="AI27">
        <v>25</v>
      </c>
      <c r="AJ27">
        <v>0</v>
      </c>
      <c r="AK27">
        <v>3</v>
      </c>
      <c r="AL27">
        <v>7</v>
      </c>
      <c r="AM27">
        <v>33</v>
      </c>
      <c r="AN27">
        <v>10</v>
      </c>
      <c r="AO27">
        <v>46</v>
      </c>
      <c r="AP27">
        <v>15</v>
      </c>
      <c r="AQ27">
        <v>2</v>
      </c>
      <c r="AR27">
        <v>15</v>
      </c>
      <c r="AS27">
        <v>9</v>
      </c>
      <c r="AT27">
        <v>11</v>
      </c>
      <c r="AU27">
        <v>166</v>
      </c>
      <c r="AV27">
        <v>0</v>
      </c>
      <c r="AW27">
        <v>0</v>
      </c>
      <c r="AX27">
        <v>0</v>
      </c>
      <c r="AY27">
        <v>0</v>
      </c>
      <c r="AZ27">
        <v>0</v>
      </c>
      <c r="BA27">
        <v>0</v>
      </c>
      <c r="BB27">
        <v>0</v>
      </c>
      <c r="BC27">
        <v>0</v>
      </c>
      <c r="BD27">
        <v>6</v>
      </c>
      <c r="BE27">
        <v>0</v>
      </c>
      <c r="BF27">
        <v>0</v>
      </c>
      <c r="BG27">
        <v>0</v>
      </c>
      <c r="BH27">
        <v>6</v>
      </c>
      <c r="BI27">
        <v>0</v>
      </c>
      <c r="BJ27">
        <v>1</v>
      </c>
      <c r="BK27">
        <v>1</v>
      </c>
      <c r="BL27">
        <v>0</v>
      </c>
      <c r="BM27">
        <v>0</v>
      </c>
      <c r="BN27">
        <v>2</v>
      </c>
      <c r="BO27">
        <v>3</v>
      </c>
      <c r="BP27">
        <v>16</v>
      </c>
      <c r="BQ27">
        <v>1</v>
      </c>
      <c r="BR27">
        <v>0</v>
      </c>
      <c r="BS27">
        <v>0</v>
      </c>
      <c r="BT27">
        <v>0</v>
      </c>
      <c r="BU27">
        <v>0</v>
      </c>
      <c r="BV27">
        <v>0</v>
      </c>
      <c r="BW27">
        <v>0</v>
      </c>
      <c r="BX27">
        <v>0</v>
      </c>
      <c r="BY27">
        <v>31</v>
      </c>
      <c r="BZ27">
        <v>0</v>
      </c>
      <c r="CA27">
        <v>3</v>
      </c>
      <c r="CB27">
        <v>7</v>
      </c>
      <c r="CC27">
        <v>39</v>
      </c>
      <c r="CD27">
        <v>10</v>
      </c>
      <c r="CE27">
        <v>47</v>
      </c>
      <c r="CF27">
        <v>16</v>
      </c>
      <c r="CG27">
        <v>41</v>
      </c>
      <c r="CH27">
        <v>2</v>
      </c>
      <c r="CI27">
        <v>15</v>
      </c>
      <c r="CJ27">
        <v>11</v>
      </c>
      <c r="CK27">
        <v>14</v>
      </c>
      <c r="CL27">
        <v>10</v>
      </c>
      <c r="CM27">
        <v>223</v>
      </c>
      <c r="CN27">
        <v>0</v>
      </c>
      <c r="CO27">
        <v>0</v>
      </c>
      <c r="CP27">
        <v>0</v>
      </c>
      <c r="CQ27">
        <v>0</v>
      </c>
      <c r="CR27">
        <v>0</v>
      </c>
      <c r="CS27">
        <v>0</v>
      </c>
      <c r="CT27">
        <v>0</v>
      </c>
      <c r="CU27">
        <v>0</v>
      </c>
      <c r="CV27">
        <v>6</v>
      </c>
      <c r="CW27">
        <v>0</v>
      </c>
      <c r="CX27">
        <v>2</v>
      </c>
      <c r="CY27">
        <v>2</v>
      </c>
      <c r="CZ27">
        <v>24</v>
      </c>
      <c r="DA27">
        <v>7</v>
      </c>
      <c r="DB27">
        <v>26</v>
      </c>
      <c r="DC27">
        <v>11</v>
      </c>
      <c r="DD27">
        <v>36</v>
      </c>
      <c r="DE27">
        <v>0</v>
      </c>
      <c r="DF27">
        <v>2</v>
      </c>
      <c r="DG27">
        <v>5</v>
      </c>
      <c r="DH27">
        <v>121</v>
      </c>
      <c r="DI27">
        <v>9</v>
      </c>
      <c r="DJ27">
        <v>4</v>
      </c>
      <c r="DK27">
        <v>1</v>
      </c>
      <c r="DL27">
        <v>0</v>
      </c>
      <c r="DM27">
        <v>0</v>
      </c>
      <c r="DN27">
        <v>0</v>
      </c>
      <c r="DO27">
        <v>0</v>
      </c>
      <c r="DP27">
        <v>0</v>
      </c>
      <c r="DQ27">
        <v>0</v>
      </c>
      <c r="DR27">
        <v>0</v>
      </c>
      <c r="DS27">
        <v>25</v>
      </c>
      <c r="DT27">
        <v>0</v>
      </c>
      <c r="DU27">
        <v>1</v>
      </c>
      <c r="DV27">
        <v>5</v>
      </c>
      <c r="DW27">
        <v>15</v>
      </c>
      <c r="DX27">
        <v>3</v>
      </c>
      <c r="DY27">
        <v>21</v>
      </c>
      <c r="DZ27">
        <v>5</v>
      </c>
      <c r="EA27">
        <v>5</v>
      </c>
      <c r="EB27">
        <v>2</v>
      </c>
      <c r="EC27">
        <v>13</v>
      </c>
      <c r="ED27">
        <v>6</v>
      </c>
      <c r="EE27">
        <v>102</v>
      </c>
      <c r="EF27">
        <v>5</v>
      </c>
      <c r="EG27">
        <v>6</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0</v>
      </c>
      <c r="FS27">
        <v>0</v>
      </c>
      <c r="FT27">
        <v>0</v>
      </c>
      <c r="FU27">
        <v>0</v>
      </c>
      <c r="FV27">
        <v>0</v>
      </c>
      <c r="FW27">
        <v>0</v>
      </c>
      <c r="FX27">
        <v>0</v>
      </c>
      <c r="FY27">
        <v>0</v>
      </c>
      <c r="FZ27">
        <v>6</v>
      </c>
      <c r="GA27">
        <v>0</v>
      </c>
      <c r="GB27">
        <v>0</v>
      </c>
      <c r="GC27">
        <v>0</v>
      </c>
      <c r="GD27">
        <v>1</v>
      </c>
      <c r="GE27">
        <v>0</v>
      </c>
      <c r="GF27">
        <v>4</v>
      </c>
      <c r="GG27">
        <v>1</v>
      </c>
      <c r="GH27">
        <v>0</v>
      </c>
      <c r="GI27">
        <v>0</v>
      </c>
      <c r="GJ27">
        <v>0</v>
      </c>
      <c r="GK27">
        <v>0</v>
      </c>
      <c r="GL27">
        <v>12</v>
      </c>
      <c r="GM27">
        <v>0</v>
      </c>
      <c r="GN27">
        <v>0</v>
      </c>
      <c r="GO27">
        <v>0</v>
      </c>
      <c r="GP27">
        <v>0</v>
      </c>
      <c r="GQ27">
        <v>0</v>
      </c>
      <c r="GR27">
        <v>0</v>
      </c>
      <c r="GS27">
        <v>0</v>
      </c>
      <c r="GT27">
        <v>0</v>
      </c>
      <c r="GU27">
        <v>3</v>
      </c>
      <c r="GV27">
        <v>0</v>
      </c>
      <c r="GW27">
        <v>0</v>
      </c>
      <c r="GX27">
        <v>0</v>
      </c>
      <c r="GY27">
        <v>6</v>
      </c>
      <c r="GZ27">
        <v>0</v>
      </c>
      <c r="HA27">
        <v>8</v>
      </c>
      <c r="HB27">
        <v>0</v>
      </c>
      <c r="HC27">
        <v>0</v>
      </c>
      <c r="HD27">
        <v>1</v>
      </c>
      <c r="HE27">
        <v>3</v>
      </c>
      <c r="HF27">
        <v>1</v>
      </c>
      <c r="HG27">
        <v>22</v>
      </c>
      <c r="HH27">
        <v>0</v>
      </c>
      <c r="HI27">
        <v>1</v>
      </c>
      <c r="HJ27">
        <v>0</v>
      </c>
      <c r="HK27">
        <v>0</v>
      </c>
      <c r="HL27">
        <v>64</v>
      </c>
      <c r="HM27">
        <v>106</v>
      </c>
      <c r="HN27">
        <v>351</v>
      </c>
      <c r="HO27">
        <v>206</v>
      </c>
      <c r="HP27">
        <v>223</v>
      </c>
      <c r="HQ27">
        <v>14</v>
      </c>
      <c r="HR27">
        <v>0</v>
      </c>
      <c r="HS27">
        <v>320</v>
      </c>
      <c r="HT27">
        <v>20</v>
      </c>
      <c r="HU27">
        <v>203</v>
      </c>
      <c r="HV27">
        <v>223</v>
      </c>
      <c r="HW27">
        <v>133</v>
      </c>
      <c r="HX27">
        <v>8</v>
      </c>
      <c r="HY27">
        <v>1</v>
      </c>
      <c r="HZ27">
        <v>9</v>
      </c>
      <c r="IA27">
        <v>42</v>
      </c>
      <c r="IB27">
        <v>0</v>
      </c>
      <c r="IC27">
        <v>42</v>
      </c>
      <c r="IG27">
        <v>24</v>
      </c>
      <c r="IH27">
        <v>102</v>
      </c>
    </row>
    <row r="28" spans="1:242" x14ac:dyDescent="0.2">
      <c r="A28" t="s">
        <v>210</v>
      </c>
      <c r="B28" t="s">
        <v>265</v>
      </c>
      <c r="C28" t="s">
        <v>677</v>
      </c>
      <c r="D28">
        <v>2</v>
      </c>
      <c r="E28">
        <v>0</v>
      </c>
      <c r="F28">
        <v>0</v>
      </c>
      <c r="G28">
        <v>0</v>
      </c>
      <c r="H28">
        <v>0</v>
      </c>
      <c r="I28">
        <v>0</v>
      </c>
      <c r="J28">
        <v>2</v>
      </c>
      <c r="K28">
        <v>7</v>
      </c>
      <c r="L28">
        <v>36</v>
      </c>
      <c r="M28">
        <v>0</v>
      </c>
      <c r="N28">
        <v>1</v>
      </c>
      <c r="O28">
        <v>1</v>
      </c>
      <c r="P28">
        <v>54</v>
      </c>
      <c r="Q28">
        <v>22</v>
      </c>
      <c r="R28">
        <v>37</v>
      </c>
      <c r="S28">
        <v>16</v>
      </c>
      <c r="T28">
        <v>65</v>
      </c>
      <c r="U28">
        <v>9</v>
      </c>
      <c r="V28">
        <v>16</v>
      </c>
      <c r="W28">
        <v>5</v>
      </c>
      <c r="X28">
        <v>11</v>
      </c>
      <c r="Y28">
        <v>50</v>
      </c>
      <c r="Z28">
        <v>273</v>
      </c>
      <c r="AA28">
        <v>2</v>
      </c>
      <c r="AB28">
        <v>0</v>
      </c>
      <c r="AC28">
        <v>0</v>
      </c>
      <c r="AD28">
        <v>0</v>
      </c>
      <c r="AE28">
        <v>0</v>
      </c>
      <c r="AF28">
        <v>0</v>
      </c>
      <c r="AG28">
        <v>2</v>
      </c>
      <c r="AH28">
        <v>0</v>
      </c>
      <c r="AI28">
        <v>25</v>
      </c>
      <c r="AJ28">
        <v>0</v>
      </c>
      <c r="AK28">
        <v>1</v>
      </c>
      <c r="AL28">
        <v>2</v>
      </c>
      <c r="AM28">
        <v>23</v>
      </c>
      <c r="AN28">
        <v>6</v>
      </c>
      <c r="AO28">
        <v>20</v>
      </c>
      <c r="AP28">
        <v>8</v>
      </c>
      <c r="AQ28">
        <v>0</v>
      </c>
      <c r="AR28">
        <v>7</v>
      </c>
      <c r="AS28">
        <v>8</v>
      </c>
      <c r="AT28">
        <v>8</v>
      </c>
      <c r="AU28">
        <v>104</v>
      </c>
      <c r="AV28">
        <v>0</v>
      </c>
      <c r="AW28">
        <v>0</v>
      </c>
      <c r="AX28">
        <v>0</v>
      </c>
      <c r="AY28">
        <v>0</v>
      </c>
      <c r="AZ28">
        <v>0</v>
      </c>
      <c r="BA28">
        <v>0</v>
      </c>
      <c r="BB28">
        <v>0</v>
      </c>
      <c r="BC28">
        <v>0</v>
      </c>
      <c r="BD28">
        <v>2</v>
      </c>
      <c r="BE28">
        <v>0</v>
      </c>
      <c r="BF28">
        <v>0</v>
      </c>
      <c r="BG28">
        <v>0</v>
      </c>
      <c r="BH28">
        <v>1</v>
      </c>
      <c r="BI28">
        <v>0</v>
      </c>
      <c r="BJ28">
        <v>1</v>
      </c>
      <c r="BK28">
        <v>0</v>
      </c>
      <c r="BL28">
        <v>0</v>
      </c>
      <c r="BM28">
        <v>0</v>
      </c>
      <c r="BN28">
        <v>0</v>
      </c>
      <c r="BO28">
        <v>1</v>
      </c>
      <c r="BP28">
        <v>4</v>
      </c>
      <c r="BQ28">
        <v>2</v>
      </c>
      <c r="BR28">
        <v>0</v>
      </c>
      <c r="BS28">
        <v>0</v>
      </c>
      <c r="BT28">
        <v>0</v>
      </c>
      <c r="BU28">
        <v>0</v>
      </c>
      <c r="BV28">
        <v>0</v>
      </c>
      <c r="BW28">
        <v>2</v>
      </c>
      <c r="BX28">
        <v>0</v>
      </c>
      <c r="BY28">
        <v>27</v>
      </c>
      <c r="BZ28">
        <v>0</v>
      </c>
      <c r="CA28">
        <v>1</v>
      </c>
      <c r="CB28">
        <v>2</v>
      </c>
      <c r="CC28">
        <v>24</v>
      </c>
      <c r="CD28">
        <v>6</v>
      </c>
      <c r="CE28">
        <v>21</v>
      </c>
      <c r="CF28">
        <v>8</v>
      </c>
      <c r="CG28">
        <v>46</v>
      </c>
      <c r="CH28">
        <v>0</v>
      </c>
      <c r="CI28">
        <v>7</v>
      </c>
      <c r="CJ28">
        <v>8</v>
      </c>
      <c r="CK28">
        <v>9</v>
      </c>
      <c r="CL28">
        <v>38</v>
      </c>
      <c r="CM28">
        <v>154</v>
      </c>
      <c r="CN28">
        <v>0</v>
      </c>
      <c r="CO28">
        <v>0</v>
      </c>
      <c r="CP28">
        <v>0</v>
      </c>
      <c r="CQ28">
        <v>0</v>
      </c>
      <c r="CR28">
        <v>0</v>
      </c>
      <c r="CS28">
        <v>0</v>
      </c>
      <c r="CT28">
        <v>0</v>
      </c>
      <c r="CU28">
        <v>0</v>
      </c>
      <c r="CV28">
        <v>2</v>
      </c>
      <c r="CW28">
        <v>0</v>
      </c>
      <c r="CX28">
        <v>1</v>
      </c>
      <c r="CY28">
        <v>0</v>
      </c>
      <c r="CZ28">
        <v>6</v>
      </c>
      <c r="DA28">
        <v>2</v>
      </c>
      <c r="DB28">
        <v>10</v>
      </c>
      <c r="DC28">
        <v>2</v>
      </c>
      <c r="DD28">
        <v>39</v>
      </c>
      <c r="DE28">
        <v>0</v>
      </c>
      <c r="DF28">
        <v>0</v>
      </c>
      <c r="DG28">
        <v>3</v>
      </c>
      <c r="DH28">
        <v>65</v>
      </c>
      <c r="DI28">
        <v>6</v>
      </c>
      <c r="DJ28">
        <v>5</v>
      </c>
      <c r="DK28">
        <v>2</v>
      </c>
      <c r="DL28">
        <v>0</v>
      </c>
      <c r="DM28">
        <v>0</v>
      </c>
      <c r="DN28">
        <v>0</v>
      </c>
      <c r="DO28">
        <v>0</v>
      </c>
      <c r="DP28">
        <v>0</v>
      </c>
      <c r="DQ28">
        <v>2</v>
      </c>
      <c r="DR28">
        <v>0</v>
      </c>
      <c r="DS28">
        <v>25</v>
      </c>
      <c r="DT28">
        <v>0</v>
      </c>
      <c r="DU28">
        <v>0</v>
      </c>
      <c r="DV28">
        <v>2</v>
      </c>
      <c r="DW28">
        <v>18</v>
      </c>
      <c r="DX28">
        <v>4</v>
      </c>
      <c r="DY28">
        <v>11</v>
      </c>
      <c r="DZ28">
        <v>6</v>
      </c>
      <c r="EA28">
        <v>7</v>
      </c>
      <c r="EB28">
        <v>0</v>
      </c>
      <c r="EC28">
        <v>7</v>
      </c>
      <c r="ED28">
        <v>5</v>
      </c>
      <c r="EE28">
        <v>89</v>
      </c>
      <c r="EF28">
        <v>3</v>
      </c>
      <c r="EG28">
        <v>33</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1</v>
      </c>
      <c r="FS28">
        <v>0</v>
      </c>
      <c r="FT28">
        <v>0</v>
      </c>
      <c r="FU28">
        <v>0</v>
      </c>
      <c r="FV28">
        <v>0</v>
      </c>
      <c r="FW28">
        <v>0</v>
      </c>
      <c r="FX28">
        <v>0</v>
      </c>
      <c r="FY28">
        <v>0</v>
      </c>
      <c r="FZ28">
        <v>10</v>
      </c>
      <c r="GA28">
        <v>0</v>
      </c>
      <c r="GB28">
        <v>0</v>
      </c>
      <c r="GC28">
        <v>2</v>
      </c>
      <c r="GD28">
        <v>5</v>
      </c>
      <c r="GE28">
        <v>0</v>
      </c>
      <c r="GF28">
        <v>3</v>
      </c>
      <c r="GG28">
        <v>2</v>
      </c>
      <c r="GH28">
        <v>1</v>
      </c>
      <c r="GI28">
        <v>0</v>
      </c>
      <c r="GJ28">
        <v>3</v>
      </c>
      <c r="GK28">
        <v>0</v>
      </c>
      <c r="GL28">
        <v>27</v>
      </c>
      <c r="GM28">
        <v>0</v>
      </c>
      <c r="GN28">
        <v>0</v>
      </c>
      <c r="GO28">
        <v>0</v>
      </c>
      <c r="GP28">
        <v>0</v>
      </c>
      <c r="GQ28">
        <v>0</v>
      </c>
      <c r="GR28">
        <v>0</v>
      </c>
      <c r="GS28">
        <v>0</v>
      </c>
      <c r="GT28">
        <v>0</v>
      </c>
      <c r="GU28">
        <v>4</v>
      </c>
      <c r="GV28">
        <v>0</v>
      </c>
      <c r="GW28">
        <v>0</v>
      </c>
      <c r="GX28">
        <v>0</v>
      </c>
      <c r="GY28">
        <v>1</v>
      </c>
      <c r="GZ28">
        <v>0</v>
      </c>
      <c r="HA28">
        <v>0</v>
      </c>
      <c r="HB28">
        <v>0</v>
      </c>
      <c r="HC28">
        <v>0</v>
      </c>
      <c r="HD28">
        <v>0</v>
      </c>
      <c r="HE28">
        <v>0</v>
      </c>
      <c r="HF28">
        <v>0</v>
      </c>
      <c r="HG28">
        <v>5</v>
      </c>
      <c r="HH28">
        <v>0</v>
      </c>
      <c r="HI28">
        <v>0</v>
      </c>
      <c r="HJ28">
        <v>0</v>
      </c>
      <c r="HK28">
        <v>0</v>
      </c>
      <c r="HL28">
        <v>36</v>
      </c>
      <c r="HM28">
        <v>104</v>
      </c>
      <c r="HN28">
        <v>320</v>
      </c>
      <c r="HO28">
        <v>273</v>
      </c>
      <c r="HP28">
        <v>154</v>
      </c>
      <c r="HQ28">
        <v>13</v>
      </c>
      <c r="HR28">
        <v>3</v>
      </c>
      <c r="HS28">
        <v>423</v>
      </c>
      <c r="HT28">
        <v>14</v>
      </c>
      <c r="HU28">
        <v>140</v>
      </c>
      <c r="HV28">
        <v>154</v>
      </c>
      <c r="HW28">
        <v>92</v>
      </c>
      <c r="HX28">
        <v>9</v>
      </c>
      <c r="HY28">
        <v>0</v>
      </c>
      <c r="HZ28">
        <v>9</v>
      </c>
      <c r="IA28">
        <v>59</v>
      </c>
      <c r="IB28">
        <v>4</v>
      </c>
      <c r="IC28">
        <v>63</v>
      </c>
      <c r="IG28">
        <v>38</v>
      </c>
      <c r="IH28">
        <v>244</v>
      </c>
    </row>
    <row r="29" spans="1:242" x14ac:dyDescent="0.2">
      <c r="A29" t="s">
        <v>210</v>
      </c>
      <c r="B29" t="s">
        <v>288</v>
      </c>
      <c r="C29" t="s">
        <v>717</v>
      </c>
      <c r="D29">
        <v>1</v>
      </c>
      <c r="E29">
        <v>0</v>
      </c>
      <c r="F29">
        <v>0</v>
      </c>
      <c r="G29">
        <v>0</v>
      </c>
      <c r="H29">
        <v>0</v>
      </c>
      <c r="I29">
        <v>0</v>
      </c>
      <c r="J29">
        <v>1</v>
      </c>
      <c r="K29">
        <v>3</v>
      </c>
      <c r="L29">
        <v>41</v>
      </c>
      <c r="M29">
        <v>0</v>
      </c>
      <c r="N29">
        <v>4</v>
      </c>
      <c r="O29">
        <v>0</v>
      </c>
      <c r="P29">
        <v>59</v>
      </c>
      <c r="Q29">
        <v>21</v>
      </c>
      <c r="R29">
        <v>32</v>
      </c>
      <c r="S29">
        <v>16</v>
      </c>
      <c r="T29">
        <v>35</v>
      </c>
      <c r="U29">
        <v>2</v>
      </c>
      <c r="V29">
        <v>25</v>
      </c>
      <c r="W29">
        <v>6</v>
      </c>
      <c r="X29">
        <v>11</v>
      </c>
      <c r="Y29">
        <v>51</v>
      </c>
      <c r="Z29">
        <v>246</v>
      </c>
      <c r="AA29">
        <v>0</v>
      </c>
      <c r="AB29">
        <v>0</v>
      </c>
      <c r="AC29">
        <v>0</v>
      </c>
      <c r="AD29">
        <v>0</v>
      </c>
      <c r="AE29">
        <v>0</v>
      </c>
      <c r="AF29">
        <v>0</v>
      </c>
      <c r="AG29">
        <v>0</v>
      </c>
      <c r="AH29">
        <v>6</v>
      </c>
      <c r="AI29">
        <v>14</v>
      </c>
      <c r="AJ29">
        <v>0</v>
      </c>
      <c r="AK29">
        <v>1</v>
      </c>
      <c r="AL29">
        <v>1</v>
      </c>
      <c r="AM29">
        <v>49</v>
      </c>
      <c r="AN29">
        <v>17</v>
      </c>
      <c r="AO29">
        <v>39</v>
      </c>
      <c r="AP29">
        <v>18</v>
      </c>
      <c r="AQ29">
        <v>8</v>
      </c>
      <c r="AR29">
        <v>10</v>
      </c>
      <c r="AS29">
        <v>8</v>
      </c>
      <c r="AT29">
        <v>8</v>
      </c>
      <c r="AU29">
        <v>171</v>
      </c>
      <c r="AV29">
        <v>1</v>
      </c>
      <c r="AW29">
        <v>0</v>
      </c>
      <c r="AX29">
        <v>0</v>
      </c>
      <c r="AY29">
        <v>0</v>
      </c>
      <c r="AZ29">
        <v>0</v>
      </c>
      <c r="BA29">
        <v>0</v>
      </c>
      <c r="BB29">
        <v>0</v>
      </c>
      <c r="BC29">
        <v>0</v>
      </c>
      <c r="BD29">
        <v>1</v>
      </c>
      <c r="BE29">
        <v>0</v>
      </c>
      <c r="BF29">
        <v>0</v>
      </c>
      <c r="BG29">
        <v>0</v>
      </c>
      <c r="BH29">
        <v>1</v>
      </c>
      <c r="BI29">
        <v>2</v>
      </c>
      <c r="BJ29">
        <v>2</v>
      </c>
      <c r="BK29">
        <v>2</v>
      </c>
      <c r="BL29">
        <v>0</v>
      </c>
      <c r="BM29">
        <v>0</v>
      </c>
      <c r="BN29">
        <v>3</v>
      </c>
      <c r="BO29">
        <v>2</v>
      </c>
      <c r="BP29">
        <v>12</v>
      </c>
      <c r="BQ29">
        <v>1</v>
      </c>
      <c r="BR29">
        <v>0</v>
      </c>
      <c r="BS29">
        <v>0</v>
      </c>
      <c r="BT29">
        <v>0</v>
      </c>
      <c r="BU29">
        <v>0</v>
      </c>
      <c r="BV29">
        <v>0</v>
      </c>
      <c r="BW29">
        <v>0</v>
      </c>
      <c r="BX29">
        <v>6</v>
      </c>
      <c r="BY29">
        <v>15</v>
      </c>
      <c r="BZ29">
        <v>0</v>
      </c>
      <c r="CA29">
        <v>1</v>
      </c>
      <c r="CB29">
        <v>1</v>
      </c>
      <c r="CC29">
        <v>50</v>
      </c>
      <c r="CD29">
        <v>19</v>
      </c>
      <c r="CE29">
        <v>41</v>
      </c>
      <c r="CF29">
        <v>20</v>
      </c>
      <c r="CG29">
        <v>45</v>
      </c>
      <c r="CH29">
        <v>8</v>
      </c>
      <c r="CI29">
        <v>10</v>
      </c>
      <c r="CJ29">
        <v>11</v>
      </c>
      <c r="CK29">
        <v>10</v>
      </c>
      <c r="CL29">
        <v>53</v>
      </c>
      <c r="CM29">
        <v>228</v>
      </c>
      <c r="CN29">
        <v>0</v>
      </c>
      <c r="CO29">
        <v>0</v>
      </c>
      <c r="CP29">
        <v>0</v>
      </c>
      <c r="CQ29">
        <v>0</v>
      </c>
      <c r="CR29">
        <v>0</v>
      </c>
      <c r="CS29">
        <v>0</v>
      </c>
      <c r="CT29">
        <v>0</v>
      </c>
      <c r="CU29">
        <v>4</v>
      </c>
      <c r="CV29">
        <v>5</v>
      </c>
      <c r="CW29">
        <v>0</v>
      </c>
      <c r="CX29">
        <v>1</v>
      </c>
      <c r="CY29">
        <v>0</v>
      </c>
      <c r="CZ29">
        <v>25</v>
      </c>
      <c r="DA29">
        <v>11</v>
      </c>
      <c r="DB29">
        <v>26</v>
      </c>
      <c r="DC29">
        <v>8</v>
      </c>
      <c r="DD29">
        <v>27</v>
      </c>
      <c r="DE29">
        <v>3</v>
      </c>
      <c r="DF29">
        <v>2</v>
      </c>
      <c r="DG29">
        <v>4</v>
      </c>
      <c r="DH29">
        <v>116</v>
      </c>
      <c r="DI29">
        <v>7</v>
      </c>
      <c r="DJ29">
        <v>4</v>
      </c>
      <c r="DK29">
        <v>1</v>
      </c>
      <c r="DL29">
        <v>0</v>
      </c>
      <c r="DM29">
        <v>0</v>
      </c>
      <c r="DN29">
        <v>0</v>
      </c>
      <c r="DO29">
        <v>0</v>
      </c>
      <c r="DP29">
        <v>0</v>
      </c>
      <c r="DQ29">
        <v>0</v>
      </c>
      <c r="DR29">
        <v>2</v>
      </c>
      <c r="DS29">
        <v>10</v>
      </c>
      <c r="DT29">
        <v>0</v>
      </c>
      <c r="DU29">
        <v>0</v>
      </c>
      <c r="DV29">
        <v>1</v>
      </c>
      <c r="DW29">
        <v>25</v>
      </c>
      <c r="DX29">
        <v>8</v>
      </c>
      <c r="DY29">
        <v>15</v>
      </c>
      <c r="DZ29">
        <v>12</v>
      </c>
      <c r="EA29">
        <v>18</v>
      </c>
      <c r="EB29">
        <v>5</v>
      </c>
      <c r="EC29">
        <v>8</v>
      </c>
      <c r="ED29">
        <v>7</v>
      </c>
      <c r="EE29">
        <v>112</v>
      </c>
      <c r="EF29">
        <v>3</v>
      </c>
      <c r="EG29">
        <v>49</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0</v>
      </c>
      <c r="FV29">
        <v>0</v>
      </c>
      <c r="FW29">
        <v>0</v>
      </c>
      <c r="FX29">
        <v>0</v>
      </c>
      <c r="FY29">
        <v>0</v>
      </c>
      <c r="FZ29">
        <v>7</v>
      </c>
      <c r="GA29">
        <v>0</v>
      </c>
      <c r="GB29">
        <v>0</v>
      </c>
      <c r="GC29">
        <v>1</v>
      </c>
      <c r="GD29">
        <v>11</v>
      </c>
      <c r="GE29">
        <v>3</v>
      </c>
      <c r="GF29">
        <v>7</v>
      </c>
      <c r="GG29">
        <v>1</v>
      </c>
      <c r="GH29">
        <v>0</v>
      </c>
      <c r="GI29">
        <v>3</v>
      </c>
      <c r="GJ29">
        <v>3</v>
      </c>
      <c r="GK29">
        <v>1</v>
      </c>
      <c r="GL29">
        <v>37</v>
      </c>
      <c r="GM29">
        <v>0</v>
      </c>
      <c r="GN29">
        <v>0</v>
      </c>
      <c r="GO29">
        <v>0</v>
      </c>
      <c r="GP29">
        <v>0</v>
      </c>
      <c r="GQ29">
        <v>0</v>
      </c>
      <c r="GR29">
        <v>0</v>
      </c>
      <c r="GS29">
        <v>0</v>
      </c>
      <c r="GT29">
        <v>0</v>
      </c>
      <c r="GU29">
        <v>0</v>
      </c>
      <c r="GV29">
        <v>0</v>
      </c>
      <c r="GW29">
        <v>0</v>
      </c>
      <c r="GX29">
        <v>0</v>
      </c>
      <c r="GY29">
        <v>0</v>
      </c>
      <c r="GZ29">
        <v>0</v>
      </c>
      <c r="HA29">
        <v>0</v>
      </c>
      <c r="HB29">
        <v>0</v>
      </c>
      <c r="HC29">
        <v>0</v>
      </c>
      <c r="HD29">
        <v>0</v>
      </c>
      <c r="HE29">
        <v>1</v>
      </c>
      <c r="HF29">
        <v>2</v>
      </c>
      <c r="HG29">
        <v>3</v>
      </c>
      <c r="HH29">
        <v>1</v>
      </c>
      <c r="HI29">
        <v>0</v>
      </c>
      <c r="HJ29">
        <v>0</v>
      </c>
      <c r="HK29">
        <v>0</v>
      </c>
      <c r="HL29">
        <v>25</v>
      </c>
      <c r="HM29">
        <v>94</v>
      </c>
      <c r="HN29">
        <v>423</v>
      </c>
      <c r="HO29">
        <v>246</v>
      </c>
      <c r="HP29">
        <v>228</v>
      </c>
      <c r="HQ29">
        <v>13</v>
      </c>
      <c r="HR29">
        <v>14</v>
      </c>
      <c r="HS29">
        <v>414</v>
      </c>
      <c r="HT29">
        <v>20</v>
      </c>
      <c r="HU29">
        <v>208</v>
      </c>
      <c r="HV29">
        <v>228</v>
      </c>
      <c r="HW29">
        <v>153</v>
      </c>
      <c r="HX29">
        <v>9</v>
      </c>
      <c r="HY29">
        <v>1</v>
      </c>
      <c r="HZ29">
        <v>10</v>
      </c>
      <c r="IA29">
        <v>60</v>
      </c>
      <c r="IB29">
        <v>0</v>
      </c>
      <c r="IC29">
        <v>60</v>
      </c>
      <c r="IG29">
        <v>15</v>
      </c>
      <c r="IH29">
        <v>581</v>
      </c>
    </row>
    <row r="30" spans="1:242" x14ac:dyDescent="0.2">
      <c r="A30" t="s">
        <v>211</v>
      </c>
      <c r="B30" t="s">
        <v>262</v>
      </c>
      <c r="C30" t="s">
        <v>677</v>
      </c>
      <c r="D30">
        <v>0</v>
      </c>
      <c r="E30">
        <v>0</v>
      </c>
      <c r="F30">
        <v>0</v>
      </c>
      <c r="G30">
        <v>0</v>
      </c>
      <c r="H30">
        <v>0</v>
      </c>
      <c r="I30">
        <v>0</v>
      </c>
      <c r="J30">
        <v>2</v>
      </c>
      <c r="K30">
        <v>0</v>
      </c>
      <c r="L30">
        <v>29</v>
      </c>
      <c r="M30">
        <v>0</v>
      </c>
      <c r="N30">
        <v>1</v>
      </c>
      <c r="O30">
        <v>17</v>
      </c>
      <c r="P30">
        <v>34</v>
      </c>
      <c r="Q30">
        <v>0</v>
      </c>
      <c r="R30">
        <v>73</v>
      </c>
      <c r="S30">
        <v>13</v>
      </c>
      <c r="T30">
        <v>38</v>
      </c>
      <c r="U30">
        <v>10</v>
      </c>
      <c r="V30">
        <v>21</v>
      </c>
      <c r="W30">
        <v>19</v>
      </c>
      <c r="X30">
        <v>10</v>
      </c>
      <c r="Y30">
        <v>28</v>
      </c>
      <c r="Z30">
        <v>257</v>
      </c>
      <c r="AA30">
        <v>5</v>
      </c>
      <c r="AB30">
        <v>0</v>
      </c>
      <c r="AC30">
        <v>0</v>
      </c>
      <c r="AD30">
        <v>0</v>
      </c>
      <c r="AE30">
        <v>0</v>
      </c>
      <c r="AF30">
        <v>0</v>
      </c>
      <c r="AG30">
        <v>2</v>
      </c>
      <c r="AH30">
        <v>0</v>
      </c>
      <c r="AI30">
        <v>16</v>
      </c>
      <c r="AJ30">
        <v>0</v>
      </c>
      <c r="AK30">
        <v>1</v>
      </c>
      <c r="AL30">
        <v>12</v>
      </c>
      <c r="AM30">
        <v>22</v>
      </c>
      <c r="AN30">
        <v>4</v>
      </c>
      <c r="AO30">
        <v>71</v>
      </c>
      <c r="AP30">
        <v>10</v>
      </c>
      <c r="AQ30">
        <v>8</v>
      </c>
      <c r="AR30">
        <v>10</v>
      </c>
      <c r="AS30">
        <v>11</v>
      </c>
      <c r="AT30">
        <v>9</v>
      </c>
      <c r="AU30">
        <v>172</v>
      </c>
      <c r="AV30">
        <v>0</v>
      </c>
      <c r="AW30">
        <v>0</v>
      </c>
      <c r="AX30">
        <v>0</v>
      </c>
      <c r="AY30">
        <v>0</v>
      </c>
      <c r="AZ30">
        <v>0</v>
      </c>
      <c r="BA30">
        <v>0</v>
      </c>
      <c r="BB30">
        <v>0</v>
      </c>
      <c r="BC30">
        <v>0</v>
      </c>
      <c r="BD30">
        <v>4</v>
      </c>
      <c r="BE30">
        <v>0</v>
      </c>
      <c r="BF30">
        <v>0</v>
      </c>
      <c r="BG30">
        <v>1</v>
      </c>
      <c r="BH30">
        <v>2</v>
      </c>
      <c r="BI30">
        <v>0</v>
      </c>
      <c r="BJ30">
        <v>7</v>
      </c>
      <c r="BK30">
        <v>2</v>
      </c>
      <c r="BL30">
        <v>1</v>
      </c>
      <c r="BM30">
        <v>1</v>
      </c>
      <c r="BN30">
        <v>0</v>
      </c>
      <c r="BO30">
        <v>0</v>
      </c>
      <c r="BP30">
        <v>18</v>
      </c>
      <c r="BQ30">
        <v>5</v>
      </c>
      <c r="BR30">
        <v>0</v>
      </c>
      <c r="BS30">
        <v>0</v>
      </c>
      <c r="BT30">
        <v>0</v>
      </c>
      <c r="BU30">
        <v>0</v>
      </c>
      <c r="BV30">
        <v>0</v>
      </c>
      <c r="BW30">
        <v>2</v>
      </c>
      <c r="BX30">
        <v>0</v>
      </c>
      <c r="BY30">
        <v>20</v>
      </c>
      <c r="BZ30">
        <v>0</v>
      </c>
      <c r="CA30">
        <v>1</v>
      </c>
      <c r="CB30">
        <v>13</v>
      </c>
      <c r="CC30">
        <v>24</v>
      </c>
      <c r="CD30">
        <v>4</v>
      </c>
      <c r="CE30">
        <v>78</v>
      </c>
      <c r="CF30">
        <v>12</v>
      </c>
      <c r="CG30">
        <v>39</v>
      </c>
      <c r="CH30">
        <v>9</v>
      </c>
      <c r="CI30">
        <v>11</v>
      </c>
      <c r="CJ30">
        <v>11</v>
      </c>
      <c r="CK30">
        <v>9</v>
      </c>
      <c r="CL30">
        <v>24</v>
      </c>
      <c r="CM30">
        <v>229</v>
      </c>
      <c r="CN30">
        <v>0</v>
      </c>
      <c r="CO30">
        <v>0</v>
      </c>
      <c r="CP30">
        <v>0</v>
      </c>
      <c r="CQ30">
        <v>0</v>
      </c>
      <c r="CR30">
        <v>0</v>
      </c>
      <c r="CS30">
        <v>0</v>
      </c>
      <c r="CT30">
        <v>0</v>
      </c>
      <c r="CU30">
        <v>0</v>
      </c>
      <c r="CV30">
        <v>13</v>
      </c>
      <c r="CW30">
        <v>0</v>
      </c>
      <c r="CX30">
        <v>1</v>
      </c>
      <c r="CY30">
        <v>12</v>
      </c>
      <c r="CZ30">
        <v>20</v>
      </c>
      <c r="DA30">
        <v>2</v>
      </c>
      <c r="DB30">
        <v>70</v>
      </c>
      <c r="DC30">
        <v>10</v>
      </c>
      <c r="DD30">
        <v>33</v>
      </c>
      <c r="DE30">
        <v>8</v>
      </c>
      <c r="DF30">
        <v>3</v>
      </c>
      <c r="DG30">
        <v>8</v>
      </c>
      <c r="DH30">
        <v>180</v>
      </c>
      <c r="DI30">
        <v>9</v>
      </c>
      <c r="DJ30">
        <v>18</v>
      </c>
      <c r="DK30">
        <v>5</v>
      </c>
      <c r="DL30">
        <v>0</v>
      </c>
      <c r="DM30">
        <v>0</v>
      </c>
      <c r="DN30">
        <v>0</v>
      </c>
      <c r="DO30">
        <v>0</v>
      </c>
      <c r="DP30">
        <v>0</v>
      </c>
      <c r="DQ30">
        <v>2</v>
      </c>
      <c r="DR30">
        <v>0</v>
      </c>
      <c r="DS30">
        <v>7</v>
      </c>
      <c r="DT30">
        <v>0</v>
      </c>
      <c r="DU30">
        <v>0</v>
      </c>
      <c r="DV30">
        <v>1</v>
      </c>
      <c r="DW30">
        <v>4</v>
      </c>
      <c r="DX30">
        <v>2</v>
      </c>
      <c r="DY30">
        <v>8</v>
      </c>
      <c r="DZ30">
        <v>2</v>
      </c>
      <c r="EA30">
        <v>6</v>
      </c>
      <c r="EB30">
        <v>1</v>
      </c>
      <c r="EC30">
        <v>8</v>
      </c>
      <c r="ED30">
        <v>3</v>
      </c>
      <c r="EE30">
        <v>49</v>
      </c>
      <c r="EF30">
        <v>0</v>
      </c>
      <c r="EG30">
        <v>6</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4</v>
      </c>
      <c r="FS30">
        <v>0</v>
      </c>
      <c r="FT30">
        <v>0</v>
      </c>
      <c r="FU30">
        <v>0</v>
      </c>
      <c r="FV30">
        <v>0</v>
      </c>
      <c r="FW30">
        <v>0</v>
      </c>
      <c r="FX30">
        <v>1</v>
      </c>
      <c r="FY30">
        <v>0</v>
      </c>
      <c r="FZ30">
        <v>6</v>
      </c>
      <c r="GA30">
        <v>0</v>
      </c>
      <c r="GB30">
        <v>0</v>
      </c>
      <c r="GC30">
        <v>1</v>
      </c>
      <c r="GD30">
        <v>2</v>
      </c>
      <c r="GE30">
        <v>0</v>
      </c>
      <c r="GF30">
        <v>4</v>
      </c>
      <c r="GG30">
        <v>2</v>
      </c>
      <c r="GH30">
        <v>4</v>
      </c>
      <c r="GI30">
        <v>1</v>
      </c>
      <c r="GJ30">
        <v>2</v>
      </c>
      <c r="GK30">
        <v>0</v>
      </c>
      <c r="GL30">
        <v>27</v>
      </c>
      <c r="GM30">
        <v>1</v>
      </c>
      <c r="GN30">
        <v>0</v>
      </c>
      <c r="GO30">
        <v>0</v>
      </c>
      <c r="GP30">
        <v>0</v>
      </c>
      <c r="GQ30">
        <v>0</v>
      </c>
      <c r="GR30">
        <v>0</v>
      </c>
      <c r="GS30">
        <v>0</v>
      </c>
      <c r="GT30">
        <v>0</v>
      </c>
      <c r="GU30">
        <v>0</v>
      </c>
      <c r="GV30">
        <v>0</v>
      </c>
      <c r="GW30">
        <v>0</v>
      </c>
      <c r="GX30">
        <v>0</v>
      </c>
      <c r="GY30">
        <v>2</v>
      </c>
      <c r="GZ30">
        <v>1</v>
      </c>
      <c r="HA30">
        <v>0</v>
      </c>
      <c r="HB30">
        <v>0</v>
      </c>
      <c r="HC30">
        <v>0</v>
      </c>
      <c r="HD30">
        <v>0</v>
      </c>
      <c r="HE30">
        <v>0</v>
      </c>
      <c r="HF30">
        <v>0</v>
      </c>
      <c r="HG30">
        <v>4</v>
      </c>
      <c r="HH30">
        <v>0</v>
      </c>
      <c r="HI30">
        <v>0</v>
      </c>
      <c r="HJ30">
        <v>4</v>
      </c>
      <c r="HK30">
        <v>0</v>
      </c>
      <c r="HL30">
        <v>170</v>
      </c>
      <c r="HM30">
        <v>61</v>
      </c>
      <c r="HN30">
        <v>303</v>
      </c>
      <c r="HO30">
        <v>257</v>
      </c>
      <c r="HP30">
        <v>229</v>
      </c>
      <c r="HQ30">
        <v>9</v>
      </c>
      <c r="HR30">
        <v>0</v>
      </c>
      <c r="HS30">
        <v>322</v>
      </c>
      <c r="HT30">
        <v>9</v>
      </c>
      <c r="HU30">
        <v>220</v>
      </c>
      <c r="HV30">
        <v>229</v>
      </c>
      <c r="HW30">
        <v>207</v>
      </c>
      <c r="HX30">
        <v>0</v>
      </c>
      <c r="HY30">
        <v>0</v>
      </c>
      <c r="HZ30">
        <v>0</v>
      </c>
      <c r="IA30">
        <v>70</v>
      </c>
      <c r="IB30">
        <v>0</v>
      </c>
      <c r="IC30">
        <v>70</v>
      </c>
      <c r="IG30">
        <v>11</v>
      </c>
      <c r="IH30">
        <v>0</v>
      </c>
    </row>
    <row r="31" spans="1:242" x14ac:dyDescent="0.2">
      <c r="A31" t="s">
        <v>211</v>
      </c>
      <c r="B31" t="s">
        <v>263</v>
      </c>
      <c r="C31" t="s">
        <v>677</v>
      </c>
      <c r="D31">
        <v>3</v>
      </c>
      <c r="E31">
        <v>0</v>
      </c>
      <c r="F31">
        <v>0</v>
      </c>
      <c r="G31">
        <v>0</v>
      </c>
      <c r="H31">
        <v>0</v>
      </c>
      <c r="I31">
        <v>0</v>
      </c>
      <c r="J31">
        <v>2</v>
      </c>
      <c r="K31">
        <v>0</v>
      </c>
      <c r="L31">
        <v>27</v>
      </c>
      <c r="M31">
        <v>1</v>
      </c>
      <c r="N31">
        <v>1</v>
      </c>
      <c r="O31">
        <v>9</v>
      </c>
      <c r="P31">
        <v>35</v>
      </c>
      <c r="Q31">
        <v>0</v>
      </c>
      <c r="R31">
        <v>68</v>
      </c>
      <c r="S31">
        <v>14</v>
      </c>
      <c r="T31">
        <v>24</v>
      </c>
      <c r="U31">
        <v>10</v>
      </c>
      <c r="V31">
        <v>14</v>
      </c>
      <c r="W31">
        <v>7</v>
      </c>
      <c r="X31">
        <v>13</v>
      </c>
      <c r="Y31">
        <v>23</v>
      </c>
      <c r="Z31">
        <v>215</v>
      </c>
      <c r="AA31">
        <v>0</v>
      </c>
      <c r="AB31">
        <v>0</v>
      </c>
      <c r="AC31">
        <v>0</v>
      </c>
      <c r="AD31">
        <v>1</v>
      </c>
      <c r="AE31">
        <v>0</v>
      </c>
      <c r="AF31">
        <v>0</v>
      </c>
      <c r="AG31">
        <v>0</v>
      </c>
      <c r="AH31">
        <v>0</v>
      </c>
      <c r="AI31">
        <v>23</v>
      </c>
      <c r="AJ31">
        <v>1</v>
      </c>
      <c r="AK31">
        <v>3</v>
      </c>
      <c r="AL31">
        <v>5</v>
      </c>
      <c r="AM31">
        <v>38</v>
      </c>
      <c r="AN31">
        <v>0</v>
      </c>
      <c r="AO31">
        <v>63</v>
      </c>
      <c r="AP31">
        <v>14</v>
      </c>
      <c r="AQ31">
        <v>8</v>
      </c>
      <c r="AR31">
        <v>15</v>
      </c>
      <c r="AS31">
        <v>14</v>
      </c>
      <c r="AT31">
        <v>15</v>
      </c>
      <c r="AU31">
        <v>185</v>
      </c>
      <c r="AV31">
        <v>2</v>
      </c>
      <c r="AW31">
        <v>0</v>
      </c>
      <c r="AX31">
        <v>0</v>
      </c>
      <c r="AY31">
        <v>0</v>
      </c>
      <c r="AZ31">
        <v>0</v>
      </c>
      <c r="BA31">
        <v>0</v>
      </c>
      <c r="BB31">
        <v>0</v>
      </c>
      <c r="BC31">
        <v>0</v>
      </c>
      <c r="BD31">
        <v>8</v>
      </c>
      <c r="BE31">
        <v>0</v>
      </c>
      <c r="BF31">
        <v>0</v>
      </c>
      <c r="BG31">
        <v>3</v>
      </c>
      <c r="BH31">
        <v>2</v>
      </c>
      <c r="BI31">
        <v>0</v>
      </c>
      <c r="BJ31">
        <v>4</v>
      </c>
      <c r="BK31">
        <v>1</v>
      </c>
      <c r="BL31">
        <v>2</v>
      </c>
      <c r="BM31">
        <v>1</v>
      </c>
      <c r="BN31">
        <v>1</v>
      </c>
      <c r="BO31">
        <v>0</v>
      </c>
      <c r="BP31">
        <v>24</v>
      </c>
      <c r="BQ31">
        <v>2</v>
      </c>
      <c r="BR31">
        <v>0</v>
      </c>
      <c r="BS31">
        <v>0</v>
      </c>
      <c r="BT31">
        <v>1</v>
      </c>
      <c r="BU31">
        <v>0</v>
      </c>
      <c r="BV31">
        <v>0</v>
      </c>
      <c r="BW31">
        <v>0</v>
      </c>
      <c r="BX31">
        <v>0</v>
      </c>
      <c r="BY31">
        <v>31</v>
      </c>
      <c r="BZ31">
        <v>1</v>
      </c>
      <c r="CA31">
        <v>3</v>
      </c>
      <c r="CB31">
        <v>8</v>
      </c>
      <c r="CC31">
        <v>40</v>
      </c>
      <c r="CD31">
        <v>0</v>
      </c>
      <c r="CE31">
        <v>67</v>
      </c>
      <c r="CF31">
        <v>15</v>
      </c>
      <c r="CG31">
        <v>35</v>
      </c>
      <c r="CH31">
        <v>10</v>
      </c>
      <c r="CI31">
        <v>16</v>
      </c>
      <c r="CJ31">
        <v>15</v>
      </c>
      <c r="CK31">
        <v>15</v>
      </c>
      <c r="CL31">
        <v>27</v>
      </c>
      <c r="CM31">
        <v>244</v>
      </c>
      <c r="CN31">
        <v>0</v>
      </c>
      <c r="CO31">
        <v>0</v>
      </c>
      <c r="CP31">
        <v>0</v>
      </c>
      <c r="CQ31">
        <v>0</v>
      </c>
      <c r="CR31">
        <v>0</v>
      </c>
      <c r="CS31">
        <v>0</v>
      </c>
      <c r="CT31">
        <v>0</v>
      </c>
      <c r="CU31">
        <v>0</v>
      </c>
      <c r="CV31">
        <v>21</v>
      </c>
      <c r="CW31">
        <v>1</v>
      </c>
      <c r="CX31">
        <v>1</v>
      </c>
      <c r="CY31">
        <v>6</v>
      </c>
      <c r="CZ31">
        <v>28</v>
      </c>
      <c r="DA31">
        <v>0</v>
      </c>
      <c r="DB31">
        <v>60</v>
      </c>
      <c r="DC31">
        <v>12</v>
      </c>
      <c r="DD31">
        <v>30</v>
      </c>
      <c r="DE31">
        <v>9</v>
      </c>
      <c r="DF31">
        <v>8</v>
      </c>
      <c r="DG31">
        <v>11</v>
      </c>
      <c r="DH31">
        <v>187</v>
      </c>
      <c r="DI31">
        <v>14</v>
      </c>
      <c r="DJ31">
        <v>18</v>
      </c>
      <c r="DK31">
        <v>2</v>
      </c>
      <c r="DL31">
        <v>0</v>
      </c>
      <c r="DM31">
        <v>0</v>
      </c>
      <c r="DN31">
        <v>1</v>
      </c>
      <c r="DO31">
        <v>0</v>
      </c>
      <c r="DP31">
        <v>0</v>
      </c>
      <c r="DQ31">
        <v>0</v>
      </c>
      <c r="DR31">
        <v>0</v>
      </c>
      <c r="DS31">
        <v>10</v>
      </c>
      <c r="DT31">
        <v>0</v>
      </c>
      <c r="DU31">
        <v>2</v>
      </c>
      <c r="DV31">
        <v>2</v>
      </c>
      <c r="DW31">
        <v>12</v>
      </c>
      <c r="DX31">
        <v>0</v>
      </c>
      <c r="DY31">
        <v>7</v>
      </c>
      <c r="DZ31">
        <v>3</v>
      </c>
      <c r="EA31">
        <v>5</v>
      </c>
      <c r="EB31">
        <v>1</v>
      </c>
      <c r="EC31">
        <v>8</v>
      </c>
      <c r="ED31">
        <v>4</v>
      </c>
      <c r="EE31">
        <v>57</v>
      </c>
      <c r="EF31">
        <v>1</v>
      </c>
      <c r="EG31">
        <v>9</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1</v>
      </c>
      <c r="FS31">
        <v>0</v>
      </c>
      <c r="FT31">
        <v>0</v>
      </c>
      <c r="FU31">
        <v>1</v>
      </c>
      <c r="FV31">
        <v>0</v>
      </c>
      <c r="FW31">
        <v>0</v>
      </c>
      <c r="FX31">
        <v>0</v>
      </c>
      <c r="FY31">
        <v>0</v>
      </c>
      <c r="FZ31">
        <v>4</v>
      </c>
      <c r="GA31">
        <v>0</v>
      </c>
      <c r="GB31">
        <v>1</v>
      </c>
      <c r="GC31">
        <v>2</v>
      </c>
      <c r="GD31">
        <v>6</v>
      </c>
      <c r="GE31">
        <v>0</v>
      </c>
      <c r="GF31">
        <v>4</v>
      </c>
      <c r="GG31">
        <v>1</v>
      </c>
      <c r="GH31">
        <v>5</v>
      </c>
      <c r="GI31">
        <v>1</v>
      </c>
      <c r="GJ31">
        <v>0</v>
      </c>
      <c r="GK31">
        <v>2</v>
      </c>
      <c r="GL31">
        <v>28</v>
      </c>
      <c r="GM31">
        <v>1</v>
      </c>
      <c r="GN31">
        <v>0</v>
      </c>
      <c r="GO31">
        <v>0</v>
      </c>
      <c r="GP31">
        <v>0</v>
      </c>
      <c r="GQ31">
        <v>0</v>
      </c>
      <c r="GR31">
        <v>0</v>
      </c>
      <c r="GS31">
        <v>0</v>
      </c>
      <c r="GT31">
        <v>0</v>
      </c>
      <c r="GU31">
        <v>2</v>
      </c>
      <c r="GV31">
        <v>0</v>
      </c>
      <c r="GW31">
        <v>1</v>
      </c>
      <c r="GX31">
        <v>0</v>
      </c>
      <c r="GY31">
        <v>3</v>
      </c>
      <c r="GZ31">
        <v>0</v>
      </c>
      <c r="HA31">
        <v>2</v>
      </c>
      <c r="HB31">
        <v>0</v>
      </c>
      <c r="HC31">
        <v>0</v>
      </c>
      <c r="HD31">
        <v>0</v>
      </c>
      <c r="HE31">
        <v>0</v>
      </c>
      <c r="HF31">
        <v>0</v>
      </c>
      <c r="HG31">
        <v>9</v>
      </c>
      <c r="HH31">
        <v>0</v>
      </c>
      <c r="HI31">
        <v>0</v>
      </c>
      <c r="HJ31">
        <v>3</v>
      </c>
      <c r="HK31">
        <v>1</v>
      </c>
      <c r="HL31">
        <v>258</v>
      </c>
      <c r="HM31">
        <v>62</v>
      </c>
      <c r="HN31">
        <v>322</v>
      </c>
      <c r="HO31">
        <v>215</v>
      </c>
      <c r="HP31">
        <v>244</v>
      </c>
      <c r="HQ31">
        <v>20</v>
      </c>
      <c r="HR31">
        <v>1</v>
      </c>
      <c r="HS31">
        <v>272</v>
      </c>
      <c r="HT31">
        <v>6</v>
      </c>
      <c r="HU31">
        <v>238</v>
      </c>
      <c r="HV31">
        <v>244</v>
      </c>
      <c r="HW31">
        <v>215</v>
      </c>
      <c r="HX31">
        <v>1</v>
      </c>
      <c r="HY31">
        <v>1</v>
      </c>
      <c r="HZ31">
        <v>2</v>
      </c>
      <c r="IA31">
        <v>60</v>
      </c>
      <c r="IB31">
        <v>0</v>
      </c>
      <c r="IC31">
        <v>60</v>
      </c>
      <c r="IG31">
        <v>13</v>
      </c>
      <c r="IH31">
        <v>0</v>
      </c>
    </row>
    <row r="32" spans="1:242" x14ac:dyDescent="0.2">
      <c r="A32" t="s">
        <v>211</v>
      </c>
      <c r="B32" t="s">
        <v>265</v>
      </c>
      <c r="C32" t="s">
        <v>677</v>
      </c>
      <c r="D32">
        <v>1</v>
      </c>
      <c r="E32">
        <v>0</v>
      </c>
      <c r="F32">
        <v>1</v>
      </c>
      <c r="G32">
        <v>0</v>
      </c>
      <c r="H32">
        <v>0</v>
      </c>
      <c r="I32">
        <v>0</v>
      </c>
      <c r="J32">
        <v>3</v>
      </c>
      <c r="K32">
        <v>0</v>
      </c>
      <c r="L32">
        <v>25</v>
      </c>
      <c r="M32">
        <v>0</v>
      </c>
      <c r="N32">
        <v>0</v>
      </c>
      <c r="O32">
        <v>8</v>
      </c>
      <c r="P32">
        <v>47</v>
      </c>
      <c r="Q32">
        <v>0</v>
      </c>
      <c r="R32">
        <v>83</v>
      </c>
      <c r="S32">
        <v>16</v>
      </c>
      <c r="T32">
        <v>56</v>
      </c>
      <c r="U32">
        <v>20</v>
      </c>
      <c r="V32">
        <v>17</v>
      </c>
      <c r="W32">
        <v>3</v>
      </c>
      <c r="X32">
        <v>14</v>
      </c>
      <c r="Y32">
        <v>34</v>
      </c>
      <c r="Z32">
        <v>280</v>
      </c>
      <c r="AA32">
        <v>3</v>
      </c>
      <c r="AB32">
        <v>0</v>
      </c>
      <c r="AC32">
        <v>0</v>
      </c>
      <c r="AD32">
        <v>0</v>
      </c>
      <c r="AE32">
        <v>0</v>
      </c>
      <c r="AF32">
        <v>0</v>
      </c>
      <c r="AG32">
        <v>5</v>
      </c>
      <c r="AH32">
        <v>0</v>
      </c>
      <c r="AI32">
        <v>14</v>
      </c>
      <c r="AJ32">
        <v>0</v>
      </c>
      <c r="AK32">
        <v>1</v>
      </c>
      <c r="AL32">
        <v>10</v>
      </c>
      <c r="AM32">
        <v>35</v>
      </c>
      <c r="AN32">
        <v>0</v>
      </c>
      <c r="AO32">
        <v>68</v>
      </c>
      <c r="AP32">
        <v>10</v>
      </c>
      <c r="AQ32">
        <v>12</v>
      </c>
      <c r="AR32">
        <v>18</v>
      </c>
      <c r="AS32">
        <v>4</v>
      </c>
      <c r="AT32">
        <v>13</v>
      </c>
      <c r="AU32">
        <v>180</v>
      </c>
      <c r="AV32">
        <v>0</v>
      </c>
      <c r="AW32">
        <v>0</v>
      </c>
      <c r="AX32">
        <v>0</v>
      </c>
      <c r="AY32">
        <v>0</v>
      </c>
      <c r="AZ32">
        <v>0</v>
      </c>
      <c r="BA32">
        <v>0</v>
      </c>
      <c r="BB32">
        <v>0</v>
      </c>
      <c r="BC32">
        <v>0</v>
      </c>
      <c r="BD32">
        <v>6</v>
      </c>
      <c r="BE32">
        <v>0</v>
      </c>
      <c r="BF32">
        <v>0</v>
      </c>
      <c r="BG32">
        <v>1</v>
      </c>
      <c r="BH32">
        <v>2</v>
      </c>
      <c r="BI32">
        <v>0</v>
      </c>
      <c r="BJ32">
        <v>8</v>
      </c>
      <c r="BK32">
        <v>0</v>
      </c>
      <c r="BL32">
        <v>1</v>
      </c>
      <c r="BM32">
        <v>1</v>
      </c>
      <c r="BN32">
        <v>0</v>
      </c>
      <c r="BO32">
        <v>0</v>
      </c>
      <c r="BP32">
        <v>19</v>
      </c>
      <c r="BQ32">
        <v>3</v>
      </c>
      <c r="BR32">
        <v>0</v>
      </c>
      <c r="BS32">
        <v>0</v>
      </c>
      <c r="BT32">
        <v>0</v>
      </c>
      <c r="BU32">
        <v>0</v>
      </c>
      <c r="BV32">
        <v>0</v>
      </c>
      <c r="BW32">
        <v>5</v>
      </c>
      <c r="BX32">
        <v>0</v>
      </c>
      <c r="BY32">
        <v>20</v>
      </c>
      <c r="BZ32">
        <v>0</v>
      </c>
      <c r="CA32">
        <v>1</v>
      </c>
      <c r="CB32">
        <v>11</v>
      </c>
      <c r="CC32">
        <v>37</v>
      </c>
      <c r="CD32">
        <v>0</v>
      </c>
      <c r="CE32">
        <v>76</v>
      </c>
      <c r="CF32">
        <v>10</v>
      </c>
      <c r="CG32">
        <v>41</v>
      </c>
      <c r="CH32">
        <v>13</v>
      </c>
      <c r="CI32">
        <v>19</v>
      </c>
      <c r="CJ32">
        <v>4</v>
      </c>
      <c r="CK32">
        <v>13</v>
      </c>
      <c r="CL32">
        <v>28</v>
      </c>
      <c r="CM32">
        <v>240</v>
      </c>
      <c r="CN32">
        <v>0</v>
      </c>
      <c r="CO32">
        <v>0</v>
      </c>
      <c r="CP32">
        <v>0</v>
      </c>
      <c r="CQ32">
        <v>0</v>
      </c>
      <c r="CR32">
        <v>0</v>
      </c>
      <c r="CS32">
        <v>0</v>
      </c>
      <c r="CT32">
        <v>0</v>
      </c>
      <c r="CU32">
        <v>0</v>
      </c>
      <c r="CV32">
        <v>13</v>
      </c>
      <c r="CW32">
        <v>0</v>
      </c>
      <c r="CX32">
        <v>0</v>
      </c>
      <c r="CY32">
        <v>6</v>
      </c>
      <c r="CZ32">
        <v>24</v>
      </c>
      <c r="DA32">
        <v>0</v>
      </c>
      <c r="DB32">
        <v>69</v>
      </c>
      <c r="DC32">
        <v>9</v>
      </c>
      <c r="DD32">
        <v>37</v>
      </c>
      <c r="DE32">
        <v>13</v>
      </c>
      <c r="DF32">
        <v>11</v>
      </c>
      <c r="DG32">
        <v>2</v>
      </c>
      <c r="DH32">
        <v>184</v>
      </c>
      <c r="DI32">
        <v>12</v>
      </c>
      <c r="DJ32">
        <v>20</v>
      </c>
      <c r="DK32">
        <v>3</v>
      </c>
      <c r="DL32">
        <v>0</v>
      </c>
      <c r="DM32">
        <v>0</v>
      </c>
      <c r="DN32">
        <v>0</v>
      </c>
      <c r="DO32">
        <v>0</v>
      </c>
      <c r="DP32">
        <v>0</v>
      </c>
      <c r="DQ32">
        <v>5</v>
      </c>
      <c r="DR32">
        <v>0</v>
      </c>
      <c r="DS32">
        <v>7</v>
      </c>
      <c r="DT32">
        <v>0</v>
      </c>
      <c r="DU32">
        <v>1</v>
      </c>
      <c r="DV32">
        <v>5</v>
      </c>
      <c r="DW32">
        <v>13</v>
      </c>
      <c r="DX32">
        <v>0</v>
      </c>
      <c r="DY32">
        <v>7</v>
      </c>
      <c r="DZ32">
        <v>1</v>
      </c>
      <c r="EA32">
        <v>4</v>
      </c>
      <c r="EB32">
        <v>0</v>
      </c>
      <c r="EC32">
        <v>8</v>
      </c>
      <c r="ED32">
        <v>2</v>
      </c>
      <c r="EE32">
        <v>56</v>
      </c>
      <c r="EF32">
        <v>1</v>
      </c>
      <c r="EG32">
        <v>8</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3</v>
      </c>
      <c r="FS32">
        <v>0</v>
      </c>
      <c r="FT32">
        <v>0</v>
      </c>
      <c r="FU32">
        <v>0</v>
      </c>
      <c r="FV32">
        <v>0</v>
      </c>
      <c r="FW32">
        <v>0</v>
      </c>
      <c r="FX32">
        <v>1</v>
      </c>
      <c r="FY32">
        <v>0</v>
      </c>
      <c r="FZ32">
        <v>4</v>
      </c>
      <c r="GA32">
        <v>0</v>
      </c>
      <c r="GB32">
        <v>1</v>
      </c>
      <c r="GC32">
        <v>1</v>
      </c>
      <c r="GD32">
        <v>5</v>
      </c>
      <c r="GE32">
        <v>0</v>
      </c>
      <c r="GF32">
        <v>1</v>
      </c>
      <c r="GG32">
        <v>1</v>
      </c>
      <c r="GH32">
        <v>4</v>
      </c>
      <c r="GI32">
        <v>0</v>
      </c>
      <c r="GJ32">
        <v>1</v>
      </c>
      <c r="GK32">
        <v>2</v>
      </c>
      <c r="GL32">
        <v>24</v>
      </c>
      <c r="GM32">
        <v>0</v>
      </c>
      <c r="GN32">
        <v>0</v>
      </c>
      <c r="GO32">
        <v>0</v>
      </c>
      <c r="GP32">
        <v>0</v>
      </c>
      <c r="GQ32">
        <v>0</v>
      </c>
      <c r="GR32">
        <v>0</v>
      </c>
      <c r="GS32">
        <v>4</v>
      </c>
      <c r="GT32">
        <v>0</v>
      </c>
      <c r="GU32">
        <v>3</v>
      </c>
      <c r="GV32">
        <v>0</v>
      </c>
      <c r="GW32">
        <v>0</v>
      </c>
      <c r="GX32">
        <v>2</v>
      </c>
      <c r="GY32">
        <v>6</v>
      </c>
      <c r="GZ32">
        <v>0</v>
      </c>
      <c r="HA32">
        <v>2</v>
      </c>
      <c r="HB32">
        <v>0</v>
      </c>
      <c r="HC32">
        <v>0</v>
      </c>
      <c r="HD32">
        <v>0</v>
      </c>
      <c r="HE32">
        <v>1</v>
      </c>
      <c r="HF32">
        <v>0</v>
      </c>
      <c r="HG32">
        <v>18</v>
      </c>
      <c r="HH32">
        <v>0</v>
      </c>
      <c r="HI32">
        <v>0</v>
      </c>
      <c r="HJ32">
        <v>2</v>
      </c>
      <c r="HK32">
        <v>0</v>
      </c>
      <c r="HL32">
        <v>220</v>
      </c>
      <c r="HM32">
        <v>69</v>
      </c>
      <c r="HN32">
        <v>272</v>
      </c>
      <c r="HO32">
        <v>280</v>
      </c>
      <c r="HP32">
        <v>240</v>
      </c>
      <c r="HQ32">
        <v>16</v>
      </c>
      <c r="HR32">
        <v>0</v>
      </c>
      <c r="HS32">
        <v>296</v>
      </c>
      <c r="HT32">
        <v>9</v>
      </c>
      <c r="HU32">
        <v>231</v>
      </c>
      <c r="HV32">
        <v>240</v>
      </c>
      <c r="HW32">
        <v>208</v>
      </c>
      <c r="HX32">
        <v>0</v>
      </c>
      <c r="HY32">
        <v>0</v>
      </c>
      <c r="HZ32">
        <v>0</v>
      </c>
      <c r="IA32">
        <v>59</v>
      </c>
      <c r="IB32">
        <v>9</v>
      </c>
      <c r="IC32">
        <v>68</v>
      </c>
      <c r="IG32">
        <v>21</v>
      </c>
      <c r="IH32">
        <v>0</v>
      </c>
    </row>
    <row r="33" spans="1:242" x14ac:dyDescent="0.2">
      <c r="A33" t="s">
        <v>211</v>
      </c>
      <c r="B33" t="s">
        <v>288</v>
      </c>
      <c r="C33" t="s">
        <v>717</v>
      </c>
      <c r="D33">
        <v>4</v>
      </c>
      <c r="E33">
        <v>0</v>
      </c>
      <c r="F33">
        <v>0</v>
      </c>
      <c r="G33">
        <v>0</v>
      </c>
      <c r="H33">
        <v>0</v>
      </c>
      <c r="I33">
        <v>0</v>
      </c>
      <c r="J33">
        <v>2</v>
      </c>
      <c r="K33">
        <v>0</v>
      </c>
      <c r="L33">
        <v>35</v>
      </c>
      <c r="M33">
        <v>1</v>
      </c>
      <c r="N33">
        <v>1</v>
      </c>
      <c r="O33">
        <v>15</v>
      </c>
      <c r="P33">
        <v>23</v>
      </c>
      <c r="Q33">
        <v>0</v>
      </c>
      <c r="R33">
        <v>79</v>
      </c>
      <c r="S33">
        <v>22</v>
      </c>
      <c r="T33">
        <v>47</v>
      </c>
      <c r="U33">
        <v>9</v>
      </c>
      <c r="V33">
        <v>11</v>
      </c>
      <c r="W33">
        <v>9</v>
      </c>
      <c r="X33">
        <v>21</v>
      </c>
      <c r="Y33">
        <v>28</v>
      </c>
      <c r="Z33">
        <v>258</v>
      </c>
      <c r="AA33">
        <v>1</v>
      </c>
      <c r="AB33">
        <v>0</v>
      </c>
      <c r="AC33">
        <v>1</v>
      </c>
      <c r="AD33">
        <v>0</v>
      </c>
      <c r="AE33">
        <v>0</v>
      </c>
      <c r="AF33">
        <v>0</v>
      </c>
      <c r="AG33">
        <v>2</v>
      </c>
      <c r="AH33">
        <v>0</v>
      </c>
      <c r="AI33">
        <v>16</v>
      </c>
      <c r="AJ33">
        <v>0</v>
      </c>
      <c r="AK33">
        <v>1</v>
      </c>
      <c r="AL33">
        <v>8</v>
      </c>
      <c r="AM33">
        <v>27</v>
      </c>
      <c r="AN33">
        <v>0</v>
      </c>
      <c r="AO33">
        <v>76</v>
      </c>
      <c r="AP33">
        <v>18</v>
      </c>
      <c r="AQ33">
        <v>14</v>
      </c>
      <c r="AR33">
        <v>10</v>
      </c>
      <c r="AS33">
        <v>5</v>
      </c>
      <c r="AT33">
        <v>14</v>
      </c>
      <c r="AU33">
        <v>179</v>
      </c>
      <c r="AV33">
        <v>0</v>
      </c>
      <c r="AW33">
        <v>0</v>
      </c>
      <c r="AX33">
        <v>0</v>
      </c>
      <c r="AY33">
        <v>0</v>
      </c>
      <c r="AZ33">
        <v>0</v>
      </c>
      <c r="BA33">
        <v>0</v>
      </c>
      <c r="BB33">
        <v>0</v>
      </c>
      <c r="BC33">
        <v>0</v>
      </c>
      <c r="BD33">
        <v>5</v>
      </c>
      <c r="BE33">
        <v>0</v>
      </c>
      <c r="BF33">
        <v>0</v>
      </c>
      <c r="BG33">
        <v>0</v>
      </c>
      <c r="BH33">
        <v>4</v>
      </c>
      <c r="BI33">
        <v>0</v>
      </c>
      <c r="BJ33">
        <v>6</v>
      </c>
      <c r="BK33">
        <v>2</v>
      </c>
      <c r="BL33">
        <v>0</v>
      </c>
      <c r="BM33">
        <v>1</v>
      </c>
      <c r="BN33">
        <v>0</v>
      </c>
      <c r="BO33">
        <v>1</v>
      </c>
      <c r="BP33">
        <v>18</v>
      </c>
      <c r="BQ33">
        <v>1</v>
      </c>
      <c r="BR33">
        <v>0</v>
      </c>
      <c r="BS33">
        <v>1</v>
      </c>
      <c r="BT33">
        <v>0</v>
      </c>
      <c r="BU33">
        <v>0</v>
      </c>
      <c r="BV33">
        <v>0</v>
      </c>
      <c r="BW33">
        <v>2</v>
      </c>
      <c r="BX33">
        <v>0</v>
      </c>
      <c r="BY33">
        <v>21</v>
      </c>
      <c r="BZ33">
        <v>0</v>
      </c>
      <c r="CA33">
        <v>1</v>
      </c>
      <c r="CB33">
        <v>8</v>
      </c>
      <c r="CC33">
        <v>31</v>
      </c>
      <c r="CD33">
        <v>0</v>
      </c>
      <c r="CE33">
        <v>82</v>
      </c>
      <c r="CF33">
        <v>20</v>
      </c>
      <c r="CG33">
        <v>42</v>
      </c>
      <c r="CH33">
        <v>14</v>
      </c>
      <c r="CI33">
        <v>11</v>
      </c>
      <c r="CJ33">
        <v>5</v>
      </c>
      <c r="CK33">
        <v>15</v>
      </c>
      <c r="CL33">
        <v>23</v>
      </c>
      <c r="CM33">
        <v>239</v>
      </c>
      <c r="CN33">
        <v>0</v>
      </c>
      <c r="CO33">
        <v>0</v>
      </c>
      <c r="CP33">
        <v>0</v>
      </c>
      <c r="CQ33">
        <v>0</v>
      </c>
      <c r="CR33">
        <v>0</v>
      </c>
      <c r="CS33">
        <v>0</v>
      </c>
      <c r="CT33">
        <v>0</v>
      </c>
      <c r="CU33">
        <v>0</v>
      </c>
      <c r="CV33">
        <v>14</v>
      </c>
      <c r="CW33">
        <v>0</v>
      </c>
      <c r="CX33">
        <v>0</v>
      </c>
      <c r="CY33">
        <v>6</v>
      </c>
      <c r="CZ33">
        <v>21</v>
      </c>
      <c r="DA33">
        <v>0</v>
      </c>
      <c r="DB33">
        <v>78</v>
      </c>
      <c r="DC33">
        <v>16</v>
      </c>
      <c r="DD33">
        <v>37</v>
      </c>
      <c r="DE33">
        <v>12</v>
      </c>
      <c r="DF33">
        <v>8</v>
      </c>
      <c r="DG33">
        <v>5</v>
      </c>
      <c r="DH33">
        <v>197</v>
      </c>
      <c r="DI33">
        <v>14</v>
      </c>
      <c r="DJ33">
        <v>18</v>
      </c>
      <c r="DK33">
        <v>1</v>
      </c>
      <c r="DL33">
        <v>0</v>
      </c>
      <c r="DM33">
        <v>1</v>
      </c>
      <c r="DN33">
        <v>0</v>
      </c>
      <c r="DO33">
        <v>0</v>
      </c>
      <c r="DP33">
        <v>0</v>
      </c>
      <c r="DQ33">
        <v>2</v>
      </c>
      <c r="DR33">
        <v>0</v>
      </c>
      <c r="DS33">
        <v>7</v>
      </c>
      <c r="DT33">
        <v>0</v>
      </c>
      <c r="DU33">
        <v>1</v>
      </c>
      <c r="DV33">
        <v>2</v>
      </c>
      <c r="DW33">
        <v>10</v>
      </c>
      <c r="DX33">
        <v>0</v>
      </c>
      <c r="DY33">
        <v>4</v>
      </c>
      <c r="DZ33">
        <v>4</v>
      </c>
      <c r="EA33">
        <v>5</v>
      </c>
      <c r="EB33">
        <v>2</v>
      </c>
      <c r="EC33">
        <v>3</v>
      </c>
      <c r="ED33">
        <v>0</v>
      </c>
      <c r="EE33">
        <v>42</v>
      </c>
      <c r="EF33">
        <v>1</v>
      </c>
      <c r="EG33">
        <v>5</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1</v>
      </c>
      <c r="FS33">
        <v>0</v>
      </c>
      <c r="FT33">
        <v>0</v>
      </c>
      <c r="FU33">
        <v>0</v>
      </c>
      <c r="FV33">
        <v>0</v>
      </c>
      <c r="FW33">
        <v>0</v>
      </c>
      <c r="FX33">
        <v>1</v>
      </c>
      <c r="FY33">
        <v>0</v>
      </c>
      <c r="FZ33">
        <v>4</v>
      </c>
      <c r="GA33">
        <v>0</v>
      </c>
      <c r="GB33">
        <v>1</v>
      </c>
      <c r="GC33">
        <v>2</v>
      </c>
      <c r="GD33">
        <v>6</v>
      </c>
      <c r="GE33">
        <v>0</v>
      </c>
      <c r="GF33">
        <v>4</v>
      </c>
      <c r="GG33">
        <v>2</v>
      </c>
      <c r="GH33">
        <v>1</v>
      </c>
      <c r="GI33">
        <v>1</v>
      </c>
      <c r="GJ33">
        <v>1</v>
      </c>
      <c r="GK33">
        <v>0</v>
      </c>
      <c r="GL33">
        <v>24</v>
      </c>
      <c r="GM33">
        <v>0</v>
      </c>
      <c r="GN33">
        <v>0</v>
      </c>
      <c r="GO33">
        <v>0</v>
      </c>
      <c r="GP33">
        <v>0</v>
      </c>
      <c r="GQ33">
        <v>0</v>
      </c>
      <c r="GR33">
        <v>0</v>
      </c>
      <c r="GS33">
        <v>0</v>
      </c>
      <c r="GT33">
        <v>0</v>
      </c>
      <c r="GU33">
        <v>3</v>
      </c>
      <c r="GV33">
        <v>0</v>
      </c>
      <c r="GW33">
        <v>0</v>
      </c>
      <c r="GX33">
        <v>0</v>
      </c>
      <c r="GY33">
        <v>1</v>
      </c>
      <c r="GZ33">
        <v>0</v>
      </c>
      <c r="HA33">
        <v>0</v>
      </c>
      <c r="HB33">
        <v>0</v>
      </c>
      <c r="HC33">
        <v>0</v>
      </c>
      <c r="HD33">
        <v>1</v>
      </c>
      <c r="HE33">
        <v>0</v>
      </c>
      <c r="HF33">
        <v>0</v>
      </c>
      <c r="HG33">
        <v>5</v>
      </c>
      <c r="HH33">
        <v>1</v>
      </c>
      <c r="HI33">
        <v>0</v>
      </c>
      <c r="HJ33">
        <v>3</v>
      </c>
      <c r="HK33">
        <v>1</v>
      </c>
      <c r="HL33">
        <v>99</v>
      </c>
      <c r="HM33">
        <v>59</v>
      </c>
      <c r="HN33">
        <v>296</v>
      </c>
      <c r="HO33">
        <v>258</v>
      </c>
      <c r="HP33">
        <v>239</v>
      </c>
      <c r="HQ33">
        <v>11</v>
      </c>
      <c r="HR33">
        <v>0</v>
      </c>
      <c r="HS33">
        <v>304</v>
      </c>
      <c r="HT33">
        <v>7</v>
      </c>
      <c r="HU33">
        <v>232</v>
      </c>
      <c r="HV33">
        <v>239</v>
      </c>
      <c r="HW33">
        <v>221</v>
      </c>
      <c r="HX33">
        <v>0</v>
      </c>
      <c r="HY33">
        <v>0</v>
      </c>
      <c r="HZ33">
        <v>0</v>
      </c>
      <c r="IA33">
        <v>63</v>
      </c>
      <c r="IB33">
        <v>0</v>
      </c>
      <c r="IC33">
        <v>63</v>
      </c>
      <c r="IG33">
        <v>9</v>
      </c>
      <c r="IH33">
        <v>130</v>
      </c>
    </row>
    <row r="34" spans="1:242" x14ac:dyDescent="0.2">
      <c r="A34" t="s">
        <v>212</v>
      </c>
      <c r="B34" t="s">
        <v>262</v>
      </c>
      <c r="C34" t="s">
        <v>677</v>
      </c>
      <c r="D34">
        <v>0</v>
      </c>
      <c r="E34">
        <v>0</v>
      </c>
      <c r="F34">
        <v>0</v>
      </c>
      <c r="G34">
        <v>0</v>
      </c>
      <c r="H34">
        <v>0</v>
      </c>
      <c r="I34">
        <v>0</v>
      </c>
      <c r="J34">
        <v>2</v>
      </c>
      <c r="K34">
        <v>0</v>
      </c>
      <c r="L34">
        <v>22</v>
      </c>
      <c r="M34">
        <v>1</v>
      </c>
      <c r="N34">
        <v>1</v>
      </c>
      <c r="O34">
        <v>7</v>
      </c>
      <c r="P34">
        <v>53</v>
      </c>
      <c r="Q34">
        <v>0</v>
      </c>
      <c r="R34">
        <v>81</v>
      </c>
      <c r="S34">
        <v>13</v>
      </c>
      <c r="T34">
        <v>34</v>
      </c>
      <c r="U34">
        <v>10</v>
      </c>
      <c r="V34">
        <v>7</v>
      </c>
      <c r="W34">
        <v>15</v>
      </c>
      <c r="X34">
        <v>12</v>
      </c>
      <c r="Y34">
        <v>17</v>
      </c>
      <c r="Z34">
        <v>246</v>
      </c>
      <c r="AA34">
        <v>2</v>
      </c>
      <c r="AB34">
        <v>0</v>
      </c>
      <c r="AC34">
        <v>0</v>
      </c>
      <c r="AD34">
        <v>0</v>
      </c>
      <c r="AE34">
        <v>0</v>
      </c>
      <c r="AF34">
        <v>0</v>
      </c>
      <c r="AG34">
        <v>2</v>
      </c>
      <c r="AH34">
        <v>0</v>
      </c>
      <c r="AI34">
        <v>12</v>
      </c>
      <c r="AJ34">
        <v>0</v>
      </c>
      <c r="AK34">
        <v>1</v>
      </c>
      <c r="AL34">
        <v>3</v>
      </c>
      <c r="AM34">
        <v>54</v>
      </c>
      <c r="AN34">
        <v>0</v>
      </c>
      <c r="AO34">
        <v>64</v>
      </c>
      <c r="AP34">
        <v>8</v>
      </c>
      <c r="AQ34">
        <v>14</v>
      </c>
      <c r="AR34">
        <v>3</v>
      </c>
      <c r="AS34">
        <v>9</v>
      </c>
      <c r="AT34">
        <v>10</v>
      </c>
      <c r="AU34">
        <v>172</v>
      </c>
      <c r="AV34">
        <v>0</v>
      </c>
      <c r="AW34">
        <v>0</v>
      </c>
      <c r="AX34">
        <v>0</v>
      </c>
      <c r="AY34">
        <v>0</v>
      </c>
      <c r="AZ34">
        <v>0</v>
      </c>
      <c r="BA34">
        <v>0</v>
      </c>
      <c r="BB34">
        <v>0</v>
      </c>
      <c r="BC34">
        <v>0</v>
      </c>
      <c r="BD34">
        <v>3</v>
      </c>
      <c r="BE34">
        <v>0</v>
      </c>
      <c r="BF34">
        <v>0</v>
      </c>
      <c r="BG34">
        <v>0</v>
      </c>
      <c r="BH34">
        <v>1</v>
      </c>
      <c r="BI34">
        <v>0</v>
      </c>
      <c r="BJ34">
        <v>12</v>
      </c>
      <c r="BK34">
        <v>0</v>
      </c>
      <c r="BL34">
        <v>0</v>
      </c>
      <c r="BM34">
        <v>0</v>
      </c>
      <c r="BN34">
        <v>2</v>
      </c>
      <c r="BO34">
        <v>0</v>
      </c>
      <c r="BP34">
        <v>18</v>
      </c>
      <c r="BQ34">
        <v>2</v>
      </c>
      <c r="BR34">
        <v>0</v>
      </c>
      <c r="BS34">
        <v>0</v>
      </c>
      <c r="BT34">
        <v>0</v>
      </c>
      <c r="BU34">
        <v>0</v>
      </c>
      <c r="BV34">
        <v>0</v>
      </c>
      <c r="BW34">
        <v>2</v>
      </c>
      <c r="BX34">
        <v>0</v>
      </c>
      <c r="BY34">
        <v>15</v>
      </c>
      <c r="BZ34">
        <v>0</v>
      </c>
      <c r="CA34">
        <v>1</v>
      </c>
      <c r="CB34">
        <v>3</v>
      </c>
      <c r="CC34">
        <v>55</v>
      </c>
      <c r="CD34">
        <v>0</v>
      </c>
      <c r="CE34">
        <v>76</v>
      </c>
      <c r="CF34">
        <v>8</v>
      </c>
      <c r="CG34">
        <v>37</v>
      </c>
      <c r="CH34">
        <v>14</v>
      </c>
      <c r="CI34">
        <v>3</v>
      </c>
      <c r="CJ34">
        <v>11</v>
      </c>
      <c r="CK34">
        <v>10</v>
      </c>
      <c r="CL34">
        <v>13</v>
      </c>
      <c r="CM34">
        <v>227</v>
      </c>
      <c r="CN34">
        <v>0</v>
      </c>
      <c r="CO34">
        <v>0</v>
      </c>
      <c r="CP34">
        <v>0</v>
      </c>
      <c r="CQ34">
        <v>0</v>
      </c>
      <c r="CR34">
        <v>0</v>
      </c>
      <c r="CS34">
        <v>0</v>
      </c>
      <c r="CT34">
        <v>0</v>
      </c>
      <c r="CU34">
        <v>0</v>
      </c>
      <c r="CV34">
        <v>11</v>
      </c>
      <c r="CW34">
        <v>0</v>
      </c>
      <c r="CX34">
        <v>0</v>
      </c>
      <c r="CY34">
        <v>2</v>
      </c>
      <c r="CZ34">
        <v>37</v>
      </c>
      <c r="DA34">
        <v>0</v>
      </c>
      <c r="DB34">
        <v>72</v>
      </c>
      <c r="DC34">
        <v>7</v>
      </c>
      <c r="DD34">
        <v>29</v>
      </c>
      <c r="DE34">
        <v>11</v>
      </c>
      <c r="DF34">
        <v>0</v>
      </c>
      <c r="DG34">
        <v>11</v>
      </c>
      <c r="DH34">
        <v>180</v>
      </c>
      <c r="DI34">
        <v>8</v>
      </c>
      <c r="DJ34">
        <v>4</v>
      </c>
      <c r="DK34">
        <v>2</v>
      </c>
      <c r="DL34">
        <v>0</v>
      </c>
      <c r="DM34">
        <v>0</v>
      </c>
      <c r="DN34">
        <v>0</v>
      </c>
      <c r="DO34">
        <v>0</v>
      </c>
      <c r="DP34">
        <v>0</v>
      </c>
      <c r="DQ34">
        <v>2</v>
      </c>
      <c r="DR34">
        <v>0</v>
      </c>
      <c r="DS34">
        <v>4</v>
      </c>
      <c r="DT34">
        <v>0</v>
      </c>
      <c r="DU34">
        <v>1</v>
      </c>
      <c r="DV34">
        <v>1</v>
      </c>
      <c r="DW34">
        <v>18</v>
      </c>
      <c r="DX34">
        <v>0</v>
      </c>
      <c r="DY34">
        <v>4</v>
      </c>
      <c r="DZ34">
        <v>1</v>
      </c>
      <c r="EA34">
        <v>8</v>
      </c>
      <c r="EB34">
        <v>3</v>
      </c>
      <c r="EC34">
        <v>3</v>
      </c>
      <c r="ED34">
        <v>0</v>
      </c>
      <c r="EE34">
        <v>47</v>
      </c>
      <c r="EF34">
        <v>2</v>
      </c>
      <c r="EG34">
        <v>9</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1</v>
      </c>
      <c r="FS34">
        <v>0</v>
      </c>
      <c r="FT34">
        <v>0</v>
      </c>
      <c r="FU34">
        <v>0</v>
      </c>
      <c r="FV34">
        <v>0</v>
      </c>
      <c r="FW34">
        <v>0</v>
      </c>
      <c r="FX34">
        <v>0</v>
      </c>
      <c r="FY34">
        <v>0</v>
      </c>
      <c r="FZ34">
        <v>3</v>
      </c>
      <c r="GA34">
        <v>0</v>
      </c>
      <c r="GB34">
        <v>1</v>
      </c>
      <c r="GC34">
        <v>1</v>
      </c>
      <c r="GD34">
        <v>12</v>
      </c>
      <c r="GE34">
        <v>0</v>
      </c>
      <c r="GF34">
        <v>2</v>
      </c>
      <c r="GG34">
        <v>0</v>
      </c>
      <c r="GH34">
        <v>6</v>
      </c>
      <c r="GI34">
        <v>1</v>
      </c>
      <c r="GJ34">
        <v>0</v>
      </c>
      <c r="GK34">
        <v>0</v>
      </c>
      <c r="GL34">
        <v>27</v>
      </c>
      <c r="GM34">
        <v>1</v>
      </c>
      <c r="GN34">
        <v>0</v>
      </c>
      <c r="GO34">
        <v>0</v>
      </c>
      <c r="GP34">
        <v>0</v>
      </c>
      <c r="GQ34">
        <v>0</v>
      </c>
      <c r="GR34">
        <v>0</v>
      </c>
      <c r="GS34">
        <v>0</v>
      </c>
      <c r="GT34">
        <v>0</v>
      </c>
      <c r="GU34">
        <v>0</v>
      </c>
      <c r="GV34">
        <v>0</v>
      </c>
      <c r="GW34">
        <v>0</v>
      </c>
      <c r="GX34">
        <v>0</v>
      </c>
      <c r="GY34">
        <v>2</v>
      </c>
      <c r="GZ34">
        <v>0</v>
      </c>
      <c r="HA34">
        <v>0</v>
      </c>
      <c r="HB34">
        <v>0</v>
      </c>
      <c r="HC34">
        <v>0</v>
      </c>
      <c r="HD34">
        <v>0</v>
      </c>
      <c r="HE34">
        <v>1</v>
      </c>
      <c r="HF34">
        <v>0</v>
      </c>
      <c r="HG34">
        <v>4</v>
      </c>
      <c r="HH34">
        <v>1</v>
      </c>
      <c r="HI34">
        <v>0</v>
      </c>
      <c r="HJ34">
        <v>0</v>
      </c>
      <c r="HK34">
        <v>0</v>
      </c>
      <c r="HL34">
        <v>250</v>
      </c>
      <c r="HM34">
        <v>64</v>
      </c>
      <c r="HN34">
        <v>333</v>
      </c>
      <c r="HO34">
        <v>246</v>
      </c>
      <c r="HP34">
        <v>227</v>
      </c>
      <c r="HQ34">
        <v>6</v>
      </c>
      <c r="HR34">
        <v>0</v>
      </c>
      <c r="HS34">
        <v>346</v>
      </c>
      <c r="HT34">
        <v>10</v>
      </c>
      <c r="HU34">
        <v>217</v>
      </c>
      <c r="HV34">
        <v>227</v>
      </c>
      <c r="HW34">
        <v>207</v>
      </c>
      <c r="HX34">
        <v>0</v>
      </c>
      <c r="HY34">
        <v>0</v>
      </c>
      <c r="HZ34">
        <v>0</v>
      </c>
      <c r="IA34">
        <v>24</v>
      </c>
      <c r="IB34">
        <v>9</v>
      </c>
      <c r="IC34">
        <v>33</v>
      </c>
      <c r="IG34">
        <v>76</v>
      </c>
      <c r="IH34">
        <v>0</v>
      </c>
    </row>
    <row r="35" spans="1:242" x14ac:dyDescent="0.2">
      <c r="A35" t="s">
        <v>212</v>
      </c>
      <c r="B35" t="s">
        <v>263</v>
      </c>
      <c r="C35" t="s">
        <v>677</v>
      </c>
      <c r="D35">
        <v>1</v>
      </c>
      <c r="E35">
        <v>0</v>
      </c>
      <c r="F35">
        <v>0</v>
      </c>
      <c r="G35">
        <v>0</v>
      </c>
      <c r="H35">
        <v>0</v>
      </c>
      <c r="I35">
        <v>0</v>
      </c>
      <c r="J35">
        <v>2</v>
      </c>
      <c r="K35">
        <v>0</v>
      </c>
      <c r="L35">
        <v>26</v>
      </c>
      <c r="M35">
        <v>3</v>
      </c>
      <c r="N35">
        <v>0</v>
      </c>
      <c r="O35">
        <v>3</v>
      </c>
      <c r="P35">
        <v>36</v>
      </c>
      <c r="Q35">
        <v>0</v>
      </c>
      <c r="R35">
        <v>54</v>
      </c>
      <c r="S35">
        <v>11</v>
      </c>
      <c r="T35">
        <v>46</v>
      </c>
      <c r="U35">
        <v>5</v>
      </c>
      <c r="V35">
        <v>7</v>
      </c>
      <c r="W35">
        <v>5</v>
      </c>
      <c r="X35">
        <v>13</v>
      </c>
      <c r="Y35">
        <v>17</v>
      </c>
      <c r="Z35">
        <v>199</v>
      </c>
      <c r="AA35">
        <v>2</v>
      </c>
      <c r="AB35">
        <v>0</v>
      </c>
      <c r="AC35">
        <v>0</v>
      </c>
      <c r="AD35">
        <v>0</v>
      </c>
      <c r="AE35">
        <v>0</v>
      </c>
      <c r="AF35">
        <v>0</v>
      </c>
      <c r="AG35">
        <v>0</v>
      </c>
      <c r="AH35">
        <v>0</v>
      </c>
      <c r="AI35">
        <v>24</v>
      </c>
      <c r="AJ35">
        <v>1</v>
      </c>
      <c r="AK35">
        <v>3</v>
      </c>
      <c r="AL35">
        <v>6</v>
      </c>
      <c r="AM35">
        <v>45</v>
      </c>
      <c r="AN35">
        <v>0</v>
      </c>
      <c r="AO35">
        <v>55</v>
      </c>
      <c r="AP35">
        <v>15</v>
      </c>
      <c r="AQ35">
        <v>9</v>
      </c>
      <c r="AR35">
        <v>10</v>
      </c>
      <c r="AS35">
        <v>10</v>
      </c>
      <c r="AT35">
        <v>10</v>
      </c>
      <c r="AU35">
        <v>180</v>
      </c>
      <c r="AV35">
        <v>0</v>
      </c>
      <c r="AW35">
        <v>0</v>
      </c>
      <c r="AX35">
        <v>0</v>
      </c>
      <c r="AY35">
        <v>0</v>
      </c>
      <c r="AZ35">
        <v>0</v>
      </c>
      <c r="BA35">
        <v>0</v>
      </c>
      <c r="BB35">
        <v>0</v>
      </c>
      <c r="BC35">
        <v>0</v>
      </c>
      <c r="BD35">
        <v>6</v>
      </c>
      <c r="BE35">
        <v>0</v>
      </c>
      <c r="BF35">
        <v>0</v>
      </c>
      <c r="BG35">
        <v>0</v>
      </c>
      <c r="BH35">
        <v>3</v>
      </c>
      <c r="BI35">
        <v>0</v>
      </c>
      <c r="BJ35">
        <v>9</v>
      </c>
      <c r="BK35">
        <v>2</v>
      </c>
      <c r="BL35">
        <v>0</v>
      </c>
      <c r="BM35">
        <v>0</v>
      </c>
      <c r="BN35">
        <v>1</v>
      </c>
      <c r="BO35">
        <v>2</v>
      </c>
      <c r="BP35">
        <v>21</v>
      </c>
      <c r="BQ35">
        <v>2</v>
      </c>
      <c r="BR35">
        <v>0</v>
      </c>
      <c r="BS35">
        <v>0</v>
      </c>
      <c r="BT35">
        <v>0</v>
      </c>
      <c r="BU35">
        <v>0</v>
      </c>
      <c r="BV35">
        <v>0</v>
      </c>
      <c r="BW35">
        <v>0</v>
      </c>
      <c r="BX35">
        <v>0</v>
      </c>
      <c r="BY35">
        <v>30</v>
      </c>
      <c r="BZ35">
        <v>1</v>
      </c>
      <c r="CA35">
        <v>3</v>
      </c>
      <c r="CB35">
        <v>6</v>
      </c>
      <c r="CC35">
        <v>48</v>
      </c>
      <c r="CD35">
        <v>0</v>
      </c>
      <c r="CE35">
        <v>64</v>
      </c>
      <c r="CF35">
        <v>17</v>
      </c>
      <c r="CG35">
        <v>42</v>
      </c>
      <c r="CH35">
        <v>9</v>
      </c>
      <c r="CI35">
        <v>10</v>
      </c>
      <c r="CJ35">
        <v>11</v>
      </c>
      <c r="CK35">
        <v>12</v>
      </c>
      <c r="CL35">
        <v>17</v>
      </c>
      <c r="CM35">
        <v>243</v>
      </c>
      <c r="CN35">
        <v>0</v>
      </c>
      <c r="CO35">
        <v>0</v>
      </c>
      <c r="CP35">
        <v>0</v>
      </c>
      <c r="CQ35">
        <v>0</v>
      </c>
      <c r="CR35">
        <v>0</v>
      </c>
      <c r="CS35">
        <v>0</v>
      </c>
      <c r="CT35">
        <v>0</v>
      </c>
      <c r="CU35">
        <v>0</v>
      </c>
      <c r="CV35">
        <v>16</v>
      </c>
      <c r="CW35">
        <v>1</v>
      </c>
      <c r="CX35">
        <v>1</v>
      </c>
      <c r="CY35">
        <v>5</v>
      </c>
      <c r="CZ35">
        <v>35</v>
      </c>
      <c r="DA35">
        <v>0</v>
      </c>
      <c r="DB35">
        <v>61</v>
      </c>
      <c r="DC35">
        <v>13</v>
      </c>
      <c r="DD35">
        <v>35</v>
      </c>
      <c r="DE35">
        <v>5</v>
      </c>
      <c r="DF35">
        <v>1</v>
      </c>
      <c r="DG35">
        <v>11</v>
      </c>
      <c r="DH35">
        <v>184</v>
      </c>
      <c r="DI35">
        <v>12</v>
      </c>
      <c r="DJ35">
        <v>6</v>
      </c>
      <c r="DK35">
        <v>2</v>
      </c>
      <c r="DL35">
        <v>0</v>
      </c>
      <c r="DM35">
        <v>0</v>
      </c>
      <c r="DN35">
        <v>0</v>
      </c>
      <c r="DO35">
        <v>0</v>
      </c>
      <c r="DP35">
        <v>0</v>
      </c>
      <c r="DQ35">
        <v>0</v>
      </c>
      <c r="DR35">
        <v>0</v>
      </c>
      <c r="DS35">
        <v>14</v>
      </c>
      <c r="DT35">
        <v>0</v>
      </c>
      <c r="DU35">
        <v>2</v>
      </c>
      <c r="DV35">
        <v>1</v>
      </c>
      <c r="DW35">
        <v>13</v>
      </c>
      <c r="DX35">
        <v>0</v>
      </c>
      <c r="DY35">
        <v>3</v>
      </c>
      <c r="DZ35">
        <v>4</v>
      </c>
      <c r="EA35">
        <v>7</v>
      </c>
      <c r="EB35">
        <v>4</v>
      </c>
      <c r="EC35">
        <v>9</v>
      </c>
      <c r="ED35">
        <v>0</v>
      </c>
      <c r="EE35">
        <v>59</v>
      </c>
      <c r="EF35">
        <v>0</v>
      </c>
      <c r="EG35">
        <v>11</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2</v>
      </c>
      <c r="FS35">
        <v>0</v>
      </c>
      <c r="FT35">
        <v>0</v>
      </c>
      <c r="FU35">
        <v>0</v>
      </c>
      <c r="FV35">
        <v>0</v>
      </c>
      <c r="FW35">
        <v>0</v>
      </c>
      <c r="FX35">
        <v>0</v>
      </c>
      <c r="FY35">
        <v>0</v>
      </c>
      <c r="FZ35">
        <v>10</v>
      </c>
      <c r="GA35">
        <v>0</v>
      </c>
      <c r="GB35">
        <v>1</v>
      </c>
      <c r="GC35">
        <v>1</v>
      </c>
      <c r="GD35">
        <v>11</v>
      </c>
      <c r="GE35">
        <v>0</v>
      </c>
      <c r="GF35">
        <v>1</v>
      </c>
      <c r="GG35">
        <v>2</v>
      </c>
      <c r="GH35">
        <v>1</v>
      </c>
      <c r="GI35">
        <v>2</v>
      </c>
      <c r="GJ35">
        <v>0</v>
      </c>
      <c r="GK35">
        <v>0</v>
      </c>
      <c r="GL35">
        <v>31</v>
      </c>
      <c r="GM35">
        <v>0</v>
      </c>
      <c r="GN35">
        <v>0</v>
      </c>
      <c r="GO35">
        <v>0</v>
      </c>
      <c r="GP35">
        <v>0</v>
      </c>
      <c r="GQ35">
        <v>0</v>
      </c>
      <c r="GR35">
        <v>0</v>
      </c>
      <c r="GS35">
        <v>0</v>
      </c>
      <c r="GT35">
        <v>0</v>
      </c>
      <c r="GU35">
        <v>1</v>
      </c>
      <c r="GV35">
        <v>0</v>
      </c>
      <c r="GW35">
        <v>0</v>
      </c>
      <c r="GX35">
        <v>0</v>
      </c>
      <c r="GY35">
        <v>1</v>
      </c>
      <c r="GZ35">
        <v>0</v>
      </c>
      <c r="HA35">
        <v>0</v>
      </c>
      <c r="HB35">
        <v>1</v>
      </c>
      <c r="HC35">
        <v>0</v>
      </c>
      <c r="HD35">
        <v>0</v>
      </c>
      <c r="HE35">
        <v>3</v>
      </c>
      <c r="HF35">
        <v>0</v>
      </c>
      <c r="HG35">
        <v>6</v>
      </c>
      <c r="HH35">
        <v>0</v>
      </c>
      <c r="HI35">
        <v>0</v>
      </c>
      <c r="HJ35">
        <v>0</v>
      </c>
      <c r="HK35">
        <v>0</v>
      </c>
      <c r="HL35">
        <v>137</v>
      </c>
      <c r="HM35">
        <v>73</v>
      </c>
      <c r="HN35">
        <v>346</v>
      </c>
      <c r="HO35">
        <v>199</v>
      </c>
      <c r="HP35">
        <v>243</v>
      </c>
      <c r="HQ35">
        <v>4</v>
      </c>
      <c r="HR35">
        <v>0</v>
      </c>
      <c r="HS35">
        <v>298</v>
      </c>
      <c r="HT35">
        <v>30</v>
      </c>
      <c r="HU35">
        <v>213</v>
      </c>
      <c r="HV35">
        <v>243</v>
      </c>
      <c r="HW35">
        <v>215</v>
      </c>
      <c r="HX35">
        <v>1</v>
      </c>
      <c r="HY35">
        <v>1</v>
      </c>
      <c r="HZ35">
        <v>2</v>
      </c>
      <c r="IA35">
        <v>32</v>
      </c>
      <c r="IB35">
        <v>10</v>
      </c>
      <c r="IC35">
        <v>42</v>
      </c>
      <c r="IG35">
        <v>77</v>
      </c>
      <c r="IH35">
        <v>0</v>
      </c>
    </row>
    <row r="36" spans="1:242" x14ac:dyDescent="0.2">
      <c r="A36" t="s">
        <v>212</v>
      </c>
      <c r="B36" t="s">
        <v>265</v>
      </c>
      <c r="C36" t="s">
        <v>677</v>
      </c>
      <c r="D36">
        <v>0</v>
      </c>
      <c r="E36">
        <v>0</v>
      </c>
      <c r="F36">
        <v>1</v>
      </c>
      <c r="G36">
        <v>1</v>
      </c>
      <c r="H36">
        <v>0</v>
      </c>
      <c r="I36">
        <v>0</v>
      </c>
      <c r="J36">
        <v>5</v>
      </c>
      <c r="K36">
        <v>0</v>
      </c>
      <c r="L36">
        <v>20</v>
      </c>
      <c r="M36">
        <v>1</v>
      </c>
      <c r="N36">
        <v>1</v>
      </c>
      <c r="O36">
        <v>3</v>
      </c>
      <c r="P36">
        <v>41</v>
      </c>
      <c r="Q36">
        <v>0</v>
      </c>
      <c r="R36">
        <v>69</v>
      </c>
      <c r="S36">
        <v>15</v>
      </c>
      <c r="T36">
        <v>39</v>
      </c>
      <c r="U36">
        <v>10</v>
      </c>
      <c r="V36">
        <v>8</v>
      </c>
      <c r="W36">
        <v>9</v>
      </c>
      <c r="X36">
        <v>15</v>
      </c>
      <c r="Y36">
        <v>20</v>
      </c>
      <c r="Z36">
        <v>223</v>
      </c>
      <c r="AA36">
        <v>2</v>
      </c>
      <c r="AB36">
        <v>0</v>
      </c>
      <c r="AC36">
        <v>0</v>
      </c>
      <c r="AD36">
        <v>0</v>
      </c>
      <c r="AE36">
        <v>0</v>
      </c>
      <c r="AF36">
        <v>0</v>
      </c>
      <c r="AG36">
        <v>2</v>
      </c>
      <c r="AH36">
        <v>0</v>
      </c>
      <c r="AI36">
        <v>19</v>
      </c>
      <c r="AJ36">
        <v>0</v>
      </c>
      <c r="AK36">
        <v>1</v>
      </c>
      <c r="AL36">
        <v>4</v>
      </c>
      <c r="AM36">
        <v>35</v>
      </c>
      <c r="AN36">
        <v>0</v>
      </c>
      <c r="AO36">
        <v>47</v>
      </c>
      <c r="AP36">
        <v>12</v>
      </c>
      <c r="AQ36">
        <v>8</v>
      </c>
      <c r="AR36">
        <v>9</v>
      </c>
      <c r="AS36">
        <v>7</v>
      </c>
      <c r="AT36">
        <v>11</v>
      </c>
      <c r="AU36">
        <v>146</v>
      </c>
      <c r="AV36">
        <v>1</v>
      </c>
      <c r="AW36">
        <v>0</v>
      </c>
      <c r="AX36">
        <v>0</v>
      </c>
      <c r="AY36">
        <v>0</v>
      </c>
      <c r="AZ36">
        <v>0</v>
      </c>
      <c r="BA36">
        <v>0</v>
      </c>
      <c r="BB36">
        <v>0</v>
      </c>
      <c r="BC36">
        <v>0</v>
      </c>
      <c r="BD36">
        <v>3</v>
      </c>
      <c r="BE36">
        <v>0</v>
      </c>
      <c r="BF36">
        <v>0</v>
      </c>
      <c r="BG36">
        <v>0</v>
      </c>
      <c r="BH36">
        <v>5</v>
      </c>
      <c r="BI36">
        <v>0</v>
      </c>
      <c r="BJ36">
        <v>7</v>
      </c>
      <c r="BK36">
        <v>0</v>
      </c>
      <c r="BL36">
        <v>1</v>
      </c>
      <c r="BM36">
        <v>1</v>
      </c>
      <c r="BN36">
        <v>2</v>
      </c>
      <c r="BO36">
        <v>6</v>
      </c>
      <c r="BP36">
        <v>20</v>
      </c>
      <c r="BQ36">
        <v>3</v>
      </c>
      <c r="BR36">
        <v>0</v>
      </c>
      <c r="BS36">
        <v>0</v>
      </c>
      <c r="BT36">
        <v>0</v>
      </c>
      <c r="BU36">
        <v>0</v>
      </c>
      <c r="BV36">
        <v>0</v>
      </c>
      <c r="BW36">
        <v>2</v>
      </c>
      <c r="BX36">
        <v>0</v>
      </c>
      <c r="BY36">
        <v>22</v>
      </c>
      <c r="BZ36">
        <v>0</v>
      </c>
      <c r="CA36">
        <v>1</v>
      </c>
      <c r="CB36">
        <v>4</v>
      </c>
      <c r="CC36">
        <v>40</v>
      </c>
      <c r="CD36">
        <v>0</v>
      </c>
      <c r="CE36">
        <v>54</v>
      </c>
      <c r="CF36">
        <v>12</v>
      </c>
      <c r="CG36">
        <v>34</v>
      </c>
      <c r="CH36">
        <v>9</v>
      </c>
      <c r="CI36">
        <v>10</v>
      </c>
      <c r="CJ36">
        <v>9</v>
      </c>
      <c r="CK36">
        <v>17</v>
      </c>
      <c r="CL36">
        <v>8</v>
      </c>
      <c r="CM36">
        <v>200</v>
      </c>
      <c r="CN36">
        <v>0</v>
      </c>
      <c r="CO36">
        <v>0</v>
      </c>
      <c r="CP36">
        <v>0</v>
      </c>
      <c r="CQ36">
        <v>0</v>
      </c>
      <c r="CR36">
        <v>0</v>
      </c>
      <c r="CS36">
        <v>0</v>
      </c>
      <c r="CT36">
        <v>1</v>
      </c>
      <c r="CU36">
        <v>0</v>
      </c>
      <c r="CV36">
        <v>12</v>
      </c>
      <c r="CW36">
        <v>0</v>
      </c>
      <c r="CX36">
        <v>1</v>
      </c>
      <c r="CY36">
        <v>2</v>
      </c>
      <c r="CZ36">
        <v>32</v>
      </c>
      <c r="DA36">
        <v>0</v>
      </c>
      <c r="DB36">
        <v>49</v>
      </c>
      <c r="DC36">
        <v>9</v>
      </c>
      <c r="DD36">
        <v>24</v>
      </c>
      <c r="DE36">
        <v>8</v>
      </c>
      <c r="DF36">
        <v>2</v>
      </c>
      <c r="DG36">
        <v>8</v>
      </c>
      <c r="DH36">
        <v>148</v>
      </c>
      <c r="DI36">
        <v>14</v>
      </c>
      <c r="DJ36">
        <v>4</v>
      </c>
      <c r="DK36">
        <v>3</v>
      </c>
      <c r="DL36">
        <v>0</v>
      </c>
      <c r="DM36">
        <v>0</v>
      </c>
      <c r="DN36">
        <v>0</v>
      </c>
      <c r="DO36">
        <v>0</v>
      </c>
      <c r="DP36">
        <v>0</v>
      </c>
      <c r="DQ36">
        <v>1</v>
      </c>
      <c r="DR36">
        <v>0</v>
      </c>
      <c r="DS36">
        <v>10</v>
      </c>
      <c r="DT36">
        <v>0</v>
      </c>
      <c r="DU36">
        <v>0</v>
      </c>
      <c r="DV36">
        <v>2</v>
      </c>
      <c r="DW36">
        <v>8</v>
      </c>
      <c r="DX36">
        <v>0</v>
      </c>
      <c r="DY36">
        <v>5</v>
      </c>
      <c r="DZ36">
        <v>3</v>
      </c>
      <c r="EA36">
        <v>10</v>
      </c>
      <c r="EB36">
        <v>1</v>
      </c>
      <c r="EC36">
        <v>8</v>
      </c>
      <c r="ED36">
        <v>1</v>
      </c>
      <c r="EE36">
        <v>52</v>
      </c>
      <c r="EF36">
        <v>3</v>
      </c>
      <c r="EG36">
        <v>4</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1</v>
      </c>
      <c r="FS36">
        <v>0</v>
      </c>
      <c r="FT36">
        <v>0</v>
      </c>
      <c r="FU36">
        <v>0</v>
      </c>
      <c r="FV36">
        <v>0</v>
      </c>
      <c r="FW36">
        <v>0</v>
      </c>
      <c r="FX36">
        <v>1</v>
      </c>
      <c r="FY36">
        <v>0</v>
      </c>
      <c r="FZ36">
        <v>7</v>
      </c>
      <c r="GA36">
        <v>0</v>
      </c>
      <c r="GB36">
        <v>0</v>
      </c>
      <c r="GC36">
        <v>0</v>
      </c>
      <c r="GD36">
        <v>5</v>
      </c>
      <c r="GE36">
        <v>0</v>
      </c>
      <c r="GF36">
        <v>4</v>
      </c>
      <c r="GG36">
        <v>2</v>
      </c>
      <c r="GH36">
        <v>7</v>
      </c>
      <c r="GI36">
        <v>0</v>
      </c>
      <c r="GJ36">
        <v>1</v>
      </c>
      <c r="GK36">
        <v>0</v>
      </c>
      <c r="GL36">
        <v>28</v>
      </c>
      <c r="GM36">
        <v>2</v>
      </c>
      <c r="GN36">
        <v>0</v>
      </c>
      <c r="GO36">
        <v>0</v>
      </c>
      <c r="GP36">
        <v>0</v>
      </c>
      <c r="GQ36">
        <v>0</v>
      </c>
      <c r="GR36">
        <v>0</v>
      </c>
      <c r="GS36">
        <v>0</v>
      </c>
      <c r="GT36">
        <v>0</v>
      </c>
      <c r="GU36">
        <v>1</v>
      </c>
      <c r="GV36">
        <v>0</v>
      </c>
      <c r="GW36">
        <v>0</v>
      </c>
      <c r="GX36">
        <v>0</v>
      </c>
      <c r="GY36">
        <v>1</v>
      </c>
      <c r="GZ36">
        <v>0</v>
      </c>
      <c r="HA36">
        <v>0</v>
      </c>
      <c r="HB36">
        <v>0</v>
      </c>
      <c r="HC36">
        <v>0</v>
      </c>
      <c r="HD36">
        <v>0</v>
      </c>
      <c r="HE36">
        <v>1</v>
      </c>
      <c r="HF36">
        <v>0</v>
      </c>
      <c r="HG36">
        <v>5</v>
      </c>
      <c r="HH36">
        <v>0</v>
      </c>
      <c r="HI36">
        <v>0</v>
      </c>
      <c r="HJ36">
        <v>0</v>
      </c>
      <c r="HK36">
        <v>0</v>
      </c>
      <c r="HL36">
        <v>270</v>
      </c>
      <c r="HM36">
        <v>73</v>
      </c>
      <c r="HN36">
        <v>298</v>
      </c>
      <c r="HO36">
        <v>223</v>
      </c>
      <c r="HP36">
        <v>200</v>
      </c>
      <c r="HQ36">
        <v>4</v>
      </c>
      <c r="HR36">
        <v>0</v>
      </c>
      <c r="HS36">
        <v>317</v>
      </c>
      <c r="HT36">
        <v>14</v>
      </c>
      <c r="HU36">
        <v>186</v>
      </c>
      <c r="HV36">
        <v>200</v>
      </c>
      <c r="HW36">
        <v>176</v>
      </c>
      <c r="HX36">
        <v>2</v>
      </c>
      <c r="HY36">
        <v>1</v>
      </c>
      <c r="HZ36">
        <v>3</v>
      </c>
      <c r="IA36">
        <v>20</v>
      </c>
      <c r="IB36">
        <v>2</v>
      </c>
      <c r="IC36">
        <v>22</v>
      </c>
      <c r="IG36">
        <v>42</v>
      </c>
      <c r="IH36">
        <v>0</v>
      </c>
    </row>
    <row r="37" spans="1:242" x14ac:dyDescent="0.2">
      <c r="A37" t="s">
        <v>212</v>
      </c>
      <c r="B37" t="s">
        <v>288</v>
      </c>
      <c r="C37" t="s">
        <v>717</v>
      </c>
      <c r="D37">
        <v>2</v>
      </c>
      <c r="E37">
        <v>0</v>
      </c>
      <c r="F37">
        <v>0</v>
      </c>
      <c r="G37">
        <v>0</v>
      </c>
      <c r="H37">
        <v>1</v>
      </c>
      <c r="I37">
        <v>0</v>
      </c>
      <c r="J37">
        <v>0</v>
      </c>
      <c r="K37">
        <v>0</v>
      </c>
      <c r="L37">
        <v>20</v>
      </c>
      <c r="M37">
        <v>2</v>
      </c>
      <c r="N37">
        <v>0</v>
      </c>
      <c r="O37">
        <v>6</v>
      </c>
      <c r="P37">
        <v>33</v>
      </c>
      <c r="Q37">
        <v>0</v>
      </c>
      <c r="R37">
        <v>78</v>
      </c>
      <c r="S37">
        <v>11</v>
      </c>
      <c r="T37">
        <v>58</v>
      </c>
      <c r="U37">
        <v>12</v>
      </c>
      <c r="V37">
        <v>14</v>
      </c>
      <c r="W37">
        <v>10</v>
      </c>
      <c r="X37">
        <v>13</v>
      </c>
      <c r="Y37">
        <v>19</v>
      </c>
      <c r="Z37">
        <v>247</v>
      </c>
      <c r="AA37">
        <v>1</v>
      </c>
      <c r="AB37">
        <v>0</v>
      </c>
      <c r="AC37">
        <v>0</v>
      </c>
      <c r="AD37">
        <v>0</v>
      </c>
      <c r="AE37">
        <v>0</v>
      </c>
      <c r="AF37">
        <v>0</v>
      </c>
      <c r="AG37">
        <v>3</v>
      </c>
      <c r="AH37">
        <v>0</v>
      </c>
      <c r="AI37">
        <v>15</v>
      </c>
      <c r="AJ37">
        <v>2</v>
      </c>
      <c r="AK37">
        <v>0</v>
      </c>
      <c r="AL37">
        <v>7</v>
      </c>
      <c r="AM37">
        <v>28</v>
      </c>
      <c r="AN37">
        <v>0</v>
      </c>
      <c r="AO37">
        <v>80</v>
      </c>
      <c r="AP37">
        <v>8</v>
      </c>
      <c r="AQ37">
        <v>9</v>
      </c>
      <c r="AR37">
        <v>7</v>
      </c>
      <c r="AS37">
        <v>6</v>
      </c>
      <c r="AT37">
        <v>10</v>
      </c>
      <c r="AU37">
        <v>166</v>
      </c>
      <c r="AV37">
        <v>0</v>
      </c>
      <c r="AW37">
        <v>0</v>
      </c>
      <c r="AX37">
        <v>0</v>
      </c>
      <c r="AY37">
        <v>0</v>
      </c>
      <c r="AZ37">
        <v>0</v>
      </c>
      <c r="BA37">
        <v>0</v>
      </c>
      <c r="BB37">
        <v>0</v>
      </c>
      <c r="BC37">
        <v>0</v>
      </c>
      <c r="BD37">
        <v>4</v>
      </c>
      <c r="BE37">
        <v>0</v>
      </c>
      <c r="BF37">
        <v>0</v>
      </c>
      <c r="BG37">
        <v>0</v>
      </c>
      <c r="BH37">
        <v>2</v>
      </c>
      <c r="BI37">
        <v>0</v>
      </c>
      <c r="BJ37">
        <v>8</v>
      </c>
      <c r="BK37">
        <v>0</v>
      </c>
      <c r="BL37">
        <v>0</v>
      </c>
      <c r="BM37">
        <v>1</v>
      </c>
      <c r="BN37">
        <v>0</v>
      </c>
      <c r="BO37">
        <v>1</v>
      </c>
      <c r="BP37">
        <v>15</v>
      </c>
      <c r="BQ37">
        <v>1</v>
      </c>
      <c r="BR37">
        <v>0</v>
      </c>
      <c r="BS37">
        <v>0</v>
      </c>
      <c r="BT37">
        <v>0</v>
      </c>
      <c r="BU37">
        <v>0</v>
      </c>
      <c r="BV37">
        <v>0</v>
      </c>
      <c r="BW37">
        <v>3</v>
      </c>
      <c r="BX37">
        <v>0</v>
      </c>
      <c r="BY37">
        <v>19</v>
      </c>
      <c r="BZ37">
        <v>2</v>
      </c>
      <c r="CA37">
        <v>0</v>
      </c>
      <c r="CB37">
        <v>7</v>
      </c>
      <c r="CC37">
        <v>30</v>
      </c>
      <c r="CD37">
        <v>0</v>
      </c>
      <c r="CE37">
        <v>88</v>
      </c>
      <c r="CF37">
        <v>8</v>
      </c>
      <c r="CG37">
        <v>47</v>
      </c>
      <c r="CH37">
        <v>9</v>
      </c>
      <c r="CI37">
        <v>8</v>
      </c>
      <c r="CJ37">
        <v>6</v>
      </c>
      <c r="CK37">
        <v>11</v>
      </c>
      <c r="CL37">
        <v>17</v>
      </c>
      <c r="CM37">
        <v>228</v>
      </c>
      <c r="CN37">
        <v>0</v>
      </c>
      <c r="CO37">
        <v>0</v>
      </c>
      <c r="CP37">
        <v>0</v>
      </c>
      <c r="CQ37">
        <v>0</v>
      </c>
      <c r="CR37">
        <v>0</v>
      </c>
      <c r="CS37">
        <v>0</v>
      </c>
      <c r="CT37">
        <v>0</v>
      </c>
      <c r="CU37">
        <v>0</v>
      </c>
      <c r="CV37">
        <v>8</v>
      </c>
      <c r="CW37">
        <v>2</v>
      </c>
      <c r="CX37">
        <v>0</v>
      </c>
      <c r="CY37">
        <v>6</v>
      </c>
      <c r="CZ37">
        <v>24</v>
      </c>
      <c r="DA37">
        <v>0</v>
      </c>
      <c r="DB37">
        <v>77</v>
      </c>
      <c r="DC37">
        <v>6</v>
      </c>
      <c r="DD37">
        <v>36</v>
      </c>
      <c r="DE37">
        <v>9</v>
      </c>
      <c r="DF37">
        <v>5</v>
      </c>
      <c r="DG37">
        <v>5</v>
      </c>
      <c r="DH37">
        <v>178</v>
      </c>
      <c r="DI37">
        <v>11</v>
      </c>
      <c r="DJ37">
        <v>1</v>
      </c>
      <c r="DK37">
        <v>1</v>
      </c>
      <c r="DL37">
        <v>0</v>
      </c>
      <c r="DM37">
        <v>0</v>
      </c>
      <c r="DN37">
        <v>0</v>
      </c>
      <c r="DO37">
        <v>0</v>
      </c>
      <c r="DP37">
        <v>0</v>
      </c>
      <c r="DQ37">
        <v>3</v>
      </c>
      <c r="DR37">
        <v>0</v>
      </c>
      <c r="DS37">
        <v>11</v>
      </c>
      <c r="DT37">
        <v>0</v>
      </c>
      <c r="DU37">
        <v>0</v>
      </c>
      <c r="DV37">
        <v>1</v>
      </c>
      <c r="DW37">
        <v>6</v>
      </c>
      <c r="DX37">
        <v>0</v>
      </c>
      <c r="DY37">
        <v>11</v>
      </c>
      <c r="DZ37">
        <v>2</v>
      </c>
      <c r="EA37">
        <v>11</v>
      </c>
      <c r="EB37">
        <v>0</v>
      </c>
      <c r="EC37">
        <v>3</v>
      </c>
      <c r="ED37">
        <v>1</v>
      </c>
      <c r="EE37">
        <v>50</v>
      </c>
      <c r="EF37">
        <v>0</v>
      </c>
      <c r="EG37">
        <v>16</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1</v>
      </c>
      <c r="FS37">
        <v>0</v>
      </c>
      <c r="FT37">
        <v>0</v>
      </c>
      <c r="FU37">
        <v>0</v>
      </c>
      <c r="FV37">
        <v>0</v>
      </c>
      <c r="FW37">
        <v>0</v>
      </c>
      <c r="FX37">
        <v>2</v>
      </c>
      <c r="FY37">
        <v>0</v>
      </c>
      <c r="FZ37">
        <v>1</v>
      </c>
      <c r="GA37">
        <v>0</v>
      </c>
      <c r="GB37">
        <v>0</v>
      </c>
      <c r="GC37">
        <v>1</v>
      </c>
      <c r="GD37">
        <v>4</v>
      </c>
      <c r="GE37">
        <v>0</v>
      </c>
      <c r="GF37">
        <v>6</v>
      </c>
      <c r="GG37">
        <v>1</v>
      </c>
      <c r="GH37">
        <v>6</v>
      </c>
      <c r="GI37">
        <v>0</v>
      </c>
      <c r="GJ37">
        <v>0</v>
      </c>
      <c r="GK37">
        <v>1</v>
      </c>
      <c r="GL37">
        <v>23</v>
      </c>
      <c r="GM37">
        <v>0</v>
      </c>
      <c r="GN37">
        <v>0</v>
      </c>
      <c r="GO37">
        <v>0</v>
      </c>
      <c r="GP37">
        <v>0</v>
      </c>
      <c r="GQ37">
        <v>0</v>
      </c>
      <c r="GR37">
        <v>0</v>
      </c>
      <c r="GS37">
        <v>1</v>
      </c>
      <c r="GT37">
        <v>0</v>
      </c>
      <c r="GU37">
        <v>1</v>
      </c>
      <c r="GV37">
        <v>0</v>
      </c>
      <c r="GW37">
        <v>0</v>
      </c>
      <c r="GX37">
        <v>0</v>
      </c>
      <c r="GY37">
        <v>0</v>
      </c>
      <c r="GZ37">
        <v>0</v>
      </c>
      <c r="HA37">
        <v>0</v>
      </c>
      <c r="HB37">
        <v>0</v>
      </c>
      <c r="HC37">
        <v>0</v>
      </c>
      <c r="HD37">
        <v>0</v>
      </c>
      <c r="HE37">
        <v>1</v>
      </c>
      <c r="HF37">
        <v>0</v>
      </c>
      <c r="HG37">
        <v>3</v>
      </c>
      <c r="HH37">
        <v>0</v>
      </c>
      <c r="HI37">
        <v>0</v>
      </c>
      <c r="HJ37">
        <v>6</v>
      </c>
      <c r="HK37">
        <v>0</v>
      </c>
      <c r="HL37">
        <v>118</v>
      </c>
      <c r="HM37">
        <v>64</v>
      </c>
      <c r="HN37">
        <v>317</v>
      </c>
      <c r="HO37">
        <v>247</v>
      </c>
      <c r="HP37">
        <v>228</v>
      </c>
      <c r="HQ37">
        <v>3</v>
      </c>
      <c r="HR37">
        <v>0</v>
      </c>
      <c r="HS37">
        <v>333</v>
      </c>
      <c r="HT37">
        <v>17</v>
      </c>
      <c r="HU37">
        <v>211</v>
      </c>
      <c r="HV37">
        <v>228</v>
      </c>
      <c r="HW37">
        <v>201</v>
      </c>
      <c r="HX37">
        <v>1</v>
      </c>
      <c r="HY37">
        <v>1</v>
      </c>
      <c r="HZ37">
        <v>2</v>
      </c>
      <c r="IA37">
        <v>27</v>
      </c>
      <c r="IB37">
        <v>8</v>
      </c>
      <c r="IC37">
        <v>35</v>
      </c>
      <c r="IG37">
        <v>79</v>
      </c>
      <c r="IH37">
        <v>140</v>
      </c>
    </row>
    <row r="38" spans="1:242" x14ac:dyDescent="0.2">
      <c r="A38" t="s">
        <v>213</v>
      </c>
      <c r="B38" t="s">
        <v>262</v>
      </c>
      <c r="C38" t="s">
        <v>677</v>
      </c>
      <c r="D38">
        <v>8</v>
      </c>
      <c r="E38">
        <v>0</v>
      </c>
      <c r="F38">
        <v>0</v>
      </c>
      <c r="G38">
        <v>1</v>
      </c>
      <c r="H38">
        <v>1</v>
      </c>
      <c r="I38">
        <v>0</v>
      </c>
      <c r="J38">
        <v>1</v>
      </c>
      <c r="K38">
        <v>0</v>
      </c>
      <c r="L38">
        <v>55</v>
      </c>
      <c r="M38">
        <v>2</v>
      </c>
      <c r="N38">
        <v>9</v>
      </c>
      <c r="O38">
        <v>5</v>
      </c>
      <c r="P38">
        <v>24</v>
      </c>
      <c r="Q38">
        <v>17</v>
      </c>
      <c r="R38">
        <v>103</v>
      </c>
      <c r="S38">
        <v>11</v>
      </c>
      <c r="T38">
        <v>52</v>
      </c>
      <c r="U38">
        <v>15</v>
      </c>
      <c r="V38">
        <v>12</v>
      </c>
      <c r="W38">
        <v>13</v>
      </c>
      <c r="X38">
        <v>1</v>
      </c>
      <c r="Y38">
        <v>0</v>
      </c>
      <c r="Z38">
        <v>329</v>
      </c>
      <c r="AA38">
        <v>2</v>
      </c>
      <c r="AB38">
        <v>0</v>
      </c>
      <c r="AC38">
        <v>2</v>
      </c>
      <c r="AD38">
        <v>0</v>
      </c>
      <c r="AE38">
        <v>0</v>
      </c>
      <c r="AF38">
        <v>0</v>
      </c>
      <c r="AG38">
        <v>1</v>
      </c>
      <c r="AH38">
        <v>0</v>
      </c>
      <c r="AI38">
        <v>34</v>
      </c>
      <c r="AJ38">
        <v>2</v>
      </c>
      <c r="AK38">
        <v>6</v>
      </c>
      <c r="AL38">
        <v>2</v>
      </c>
      <c r="AM38">
        <v>20</v>
      </c>
      <c r="AN38">
        <v>18</v>
      </c>
      <c r="AO38">
        <v>105</v>
      </c>
      <c r="AP38">
        <v>12</v>
      </c>
      <c r="AQ38">
        <v>20</v>
      </c>
      <c r="AR38">
        <v>4</v>
      </c>
      <c r="AS38">
        <v>6</v>
      </c>
      <c r="AT38">
        <v>15</v>
      </c>
      <c r="AU38">
        <v>234</v>
      </c>
      <c r="AV38">
        <v>0</v>
      </c>
      <c r="AW38">
        <v>0</v>
      </c>
      <c r="AX38">
        <v>0</v>
      </c>
      <c r="AY38">
        <v>0</v>
      </c>
      <c r="AZ38">
        <v>0</v>
      </c>
      <c r="BA38">
        <v>0</v>
      </c>
      <c r="BB38">
        <v>0</v>
      </c>
      <c r="BC38">
        <v>0</v>
      </c>
      <c r="BD38">
        <v>7</v>
      </c>
      <c r="BE38">
        <v>0</v>
      </c>
      <c r="BF38">
        <v>0</v>
      </c>
      <c r="BG38">
        <v>0</v>
      </c>
      <c r="BH38">
        <v>1</v>
      </c>
      <c r="BI38">
        <v>0</v>
      </c>
      <c r="BJ38">
        <v>5</v>
      </c>
      <c r="BK38">
        <v>0</v>
      </c>
      <c r="BL38">
        <v>0</v>
      </c>
      <c r="BM38">
        <v>3</v>
      </c>
      <c r="BN38">
        <v>0</v>
      </c>
      <c r="BO38">
        <v>2</v>
      </c>
      <c r="BP38">
        <v>16</v>
      </c>
      <c r="BQ38">
        <v>2</v>
      </c>
      <c r="BR38">
        <v>0</v>
      </c>
      <c r="BS38">
        <v>2</v>
      </c>
      <c r="BT38">
        <v>0</v>
      </c>
      <c r="BU38">
        <v>0</v>
      </c>
      <c r="BV38">
        <v>0</v>
      </c>
      <c r="BW38">
        <v>1</v>
      </c>
      <c r="BX38">
        <v>0</v>
      </c>
      <c r="BY38">
        <v>41</v>
      </c>
      <c r="BZ38">
        <v>2</v>
      </c>
      <c r="CA38">
        <v>6</v>
      </c>
      <c r="CB38">
        <v>2</v>
      </c>
      <c r="CC38">
        <v>21</v>
      </c>
      <c r="CD38">
        <v>18</v>
      </c>
      <c r="CE38">
        <v>110</v>
      </c>
      <c r="CF38">
        <v>12</v>
      </c>
      <c r="CG38">
        <v>36</v>
      </c>
      <c r="CH38">
        <v>20</v>
      </c>
      <c r="CI38">
        <v>7</v>
      </c>
      <c r="CJ38">
        <v>6</v>
      </c>
      <c r="CK38">
        <v>17</v>
      </c>
      <c r="CL38">
        <v>0</v>
      </c>
      <c r="CM38">
        <v>286</v>
      </c>
      <c r="CN38">
        <v>0</v>
      </c>
      <c r="CO38">
        <v>0</v>
      </c>
      <c r="CP38">
        <v>1</v>
      </c>
      <c r="CQ38">
        <v>0</v>
      </c>
      <c r="CR38">
        <v>0</v>
      </c>
      <c r="CS38">
        <v>0</v>
      </c>
      <c r="CT38">
        <v>1</v>
      </c>
      <c r="CU38">
        <v>0</v>
      </c>
      <c r="CV38">
        <v>19</v>
      </c>
      <c r="CW38">
        <v>1</v>
      </c>
      <c r="CX38">
        <v>3</v>
      </c>
      <c r="CY38">
        <v>2</v>
      </c>
      <c r="CZ38">
        <v>15</v>
      </c>
      <c r="DA38">
        <v>15</v>
      </c>
      <c r="DB38">
        <v>104</v>
      </c>
      <c r="DC38">
        <v>7</v>
      </c>
      <c r="DD38">
        <v>26</v>
      </c>
      <c r="DE38">
        <v>19</v>
      </c>
      <c r="DF38">
        <v>3</v>
      </c>
      <c r="DG38">
        <v>6</v>
      </c>
      <c r="DH38">
        <v>222</v>
      </c>
      <c r="DI38">
        <v>16</v>
      </c>
      <c r="DJ38">
        <v>0</v>
      </c>
      <c r="DK38">
        <v>2</v>
      </c>
      <c r="DL38">
        <v>0</v>
      </c>
      <c r="DM38">
        <v>1</v>
      </c>
      <c r="DN38">
        <v>0</v>
      </c>
      <c r="DO38">
        <v>0</v>
      </c>
      <c r="DP38">
        <v>0</v>
      </c>
      <c r="DQ38">
        <v>0</v>
      </c>
      <c r="DR38">
        <v>0</v>
      </c>
      <c r="DS38">
        <v>22</v>
      </c>
      <c r="DT38">
        <v>1</v>
      </c>
      <c r="DU38">
        <v>3</v>
      </c>
      <c r="DV38">
        <v>0</v>
      </c>
      <c r="DW38">
        <v>6</v>
      </c>
      <c r="DX38">
        <v>3</v>
      </c>
      <c r="DY38">
        <v>6</v>
      </c>
      <c r="DZ38">
        <v>5</v>
      </c>
      <c r="EA38">
        <v>10</v>
      </c>
      <c r="EB38">
        <v>1</v>
      </c>
      <c r="EC38">
        <v>4</v>
      </c>
      <c r="ED38">
        <v>0</v>
      </c>
      <c r="EE38">
        <v>64</v>
      </c>
      <c r="EF38">
        <v>1</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1</v>
      </c>
      <c r="FS38">
        <v>0</v>
      </c>
      <c r="FT38">
        <v>1</v>
      </c>
      <c r="FU38">
        <v>0</v>
      </c>
      <c r="FV38">
        <v>0</v>
      </c>
      <c r="FW38">
        <v>0</v>
      </c>
      <c r="FX38">
        <v>0</v>
      </c>
      <c r="FY38">
        <v>0</v>
      </c>
      <c r="FZ38">
        <v>13</v>
      </c>
      <c r="GA38">
        <v>1</v>
      </c>
      <c r="GB38">
        <v>1</v>
      </c>
      <c r="GC38">
        <v>0</v>
      </c>
      <c r="GD38">
        <v>5</v>
      </c>
      <c r="GE38">
        <v>0</v>
      </c>
      <c r="GF38">
        <v>5</v>
      </c>
      <c r="GG38">
        <v>2</v>
      </c>
      <c r="GH38">
        <v>1</v>
      </c>
      <c r="GI38">
        <v>1</v>
      </c>
      <c r="GJ38">
        <v>1</v>
      </c>
      <c r="GK38">
        <v>0</v>
      </c>
      <c r="GL38">
        <v>32</v>
      </c>
      <c r="GM38">
        <v>0</v>
      </c>
      <c r="GN38">
        <v>0</v>
      </c>
      <c r="GO38">
        <v>0</v>
      </c>
      <c r="GP38">
        <v>0</v>
      </c>
      <c r="GQ38">
        <v>0</v>
      </c>
      <c r="GR38">
        <v>0</v>
      </c>
      <c r="GS38">
        <v>0</v>
      </c>
      <c r="GT38">
        <v>0</v>
      </c>
      <c r="GU38">
        <v>0</v>
      </c>
      <c r="GV38">
        <v>0</v>
      </c>
      <c r="GW38">
        <v>0</v>
      </c>
      <c r="GX38">
        <v>0</v>
      </c>
      <c r="GY38">
        <v>0</v>
      </c>
      <c r="GZ38">
        <v>0</v>
      </c>
      <c r="HA38">
        <v>0</v>
      </c>
      <c r="HB38">
        <v>0</v>
      </c>
      <c r="HC38">
        <v>0</v>
      </c>
      <c r="HD38">
        <v>0</v>
      </c>
      <c r="HE38">
        <v>0</v>
      </c>
      <c r="HF38">
        <v>0</v>
      </c>
      <c r="HG38">
        <v>0</v>
      </c>
      <c r="HH38">
        <v>0</v>
      </c>
      <c r="HI38">
        <v>0</v>
      </c>
      <c r="HJ38">
        <v>0</v>
      </c>
      <c r="HK38">
        <v>0</v>
      </c>
      <c r="HL38">
        <v>142.4</v>
      </c>
      <c r="HM38">
        <v>82.311188811188813</v>
      </c>
      <c r="HN38">
        <v>478</v>
      </c>
      <c r="HO38">
        <v>329</v>
      </c>
      <c r="HP38">
        <v>286</v>
      </c>
      <c r="HQ38">
        <v>16</v>
      </c>
      <c r="HR38">
        <v>0</v>
      </c>
      <c r="HS38">
        <v>505</v>
      </c>
      <c r="HT38">
        <v>10</v>
      </c>
      <c r="HU38">
        <v>276</v>
      </c>
      <c r="HV38">
        <v>286</v>
      </c>
      <c r="HW38">
        <v>254</v>
      </c>
      <c r="HX38">
        <v>0</v>
      </c>
      <c r="HY38">
        <v>1</v>
      </c>
      <c r="HZ38">
        <v>1</v>
      </c>
      <c r="IA38">
        <v>14</v>
      </c>
      <c r="IB38">
        <v>52</v>
      </c>
      <c r="IC38">
        <v>66</v>
      </c>
      <c r="IG38">
        <v>91</v>
      </c>
      <c r="IH38">
        <v>449</v>
      </c>
    </row>
    <row r="39" spans="1:242" x14ac:dyDescent="0.2">
      <c r="A39" t="s">
        <v>213</v>
      </c>
      <c r="B39" t="s">
        <v>263</v>
      </c>
      <c r="C39" t="s">
        <v>677</v>
      </c>
      <c r="D39">
        <v>3</v>
      </c>
      <c r="E39">
        <v>0</v>
      </c>
      <c r="F39">
        <v>2</v>
      </c>
      <c r="G39">
        <v>0</v>
      </c>
      <c r="H39">
        <v>0</v>
      </c>
      <c r="I39">
        <v>0</v>
      </c>
      <c r="J39">
        <v>4</v>
      </c>
      <c r="K39">
        <v>0</v>
      </c>
      <c r="L39">
        <v>39</v>
      </c>
      <c r="M39">
        <v>0</v>
      </c>
      <c r="N39">
        <v>8</v>
      </c>
      <c r="O39">
        <v>3</v>
      </c>
      <c r="P39">
        <v>30</v>
      </c>
      <c r="Q39">
        <v>18</v>
      </c>
      <c r="R39">
        <v>74</v>
      </c>
      <c r="S39">
        <v>9</v>
      </c>
      <c r="T39">
        <v>29</v>
      </c>
      <c r="U39">
        <v>6</v>
      </c>
      <c r="V39">
        <v>6</v>
      </c>
      <c r="W39">
        <v>6</v>
      </c>
      <c r="X39">
        <v>10</v>
      </c>
      <c r="Y39">
        <v>0</v>
      </c>
      <c r="Z39">
        <v>237</v>
      </c>
      <c r="AA39">
        <v>5</v>
      </c>
      <c r="AB39">
        <v>0</v>
      </c>
      <c r="AC39">
        <v>0</v>
      </c>
      <c r="AD39">
        <v>1</v>
      </c>
      <c r="AE39">
        <v>1</v>
      </c>
      <c r="AF39">
        <v>0</v>
      </c>
      <c r="AG39">
        <v>0</v>
      </c>
      <c r="AH39">
        <v>0</v>
      </c>
      <c r="AI39">
        <v>26</v>
      </c>
      <c r="AJ39">
        <v>0</v>
      </c>
      <c r="AK39">
        <v>4</v>
      </c>
      <c r="AL39">
        <v>3</v>
      </c>
      <c r="AM39">
        <v>19</v>
      </c>
      <c r="AN39">
        <v>13</v>
      </c>
      <c r="AO39">
        <v>79</v>
      </c>
      <c r="AP39">
        <v>13</v>
      </c>
      <c r="AQ39">
        <v>1</v>
      </c>
      <c r="AR39">
        <v>2</v>
      </c>
      <c r="AS39">
        <v>1</v>
      </c>
      <c r="AT39">
        <v>6</v>
      </c>
      <c r="AU39">
        <v>168</v>
      </c>
      <c r="AV39">
        <v>0</v>
      </c>
      <c r="AW39">
        <v>0</v>
      </c>
      <c r="AX39">
        <v>0</v>
      </c>
      <c r="AY39">
        <v>0</v>
      </c>
      <c r="AZ39">
        <v>0</v>
      </c>
      <c r="BA39">
        <v>0</v>
      </c>
      <c r="BB39">
        <v>0</v>
      </c>
      <c r="BC39">
        <v>0</v>
      </c>
      <c r="BD39">
        <v>6</v>
      </c>
      <c r="BE39">
        <v>0</v>
      </c>
      <c r="BF39">
        <v>1</v>
      </c>
      <c r="BG39">
        <v>0</v>
      </c>
      <c r="BH39">
        <v>1</v>
      </c>
      <c r="BI39">
        <v>0</v>
      </c>
      <c r="BJ39">
        <v>3</v>
      </c>
      <c r="BK39">
        <v>0</v>
      </c>
      <c r="BL39">
        <v>6</v>
      </c>
      <c r="BM39">
        <v>6</v>
      </c>
      <c r="BN39">
        <v>10</v>
      </c>
      <c r="BO39">
        <v>2</v>
      </c>
      <c r="BP39">
        <v>33</v>
      </c>
      <c r="BQ39">
        <v>5</v>
      </c>
      <c r="BR39">
        <v>0</v>
      </c>
      <c r="BS39">
        <v>0</v>
      </c>
      <c r="BT39">
        <v>1</v>
      </c>
      <c r="BU39">
        <v>1</v>
      </c>
      <c r="BV39">
        <v>0</v>
      </c>
      <c r="BW39">
        <v>0</v>
      </c>
      <c r="BX39">
        <v>0</v>
      </c>
      <c r="BY39">
        <v>32</v>
      </c>
      <c r="BZ39">
        <v>0</v>
      </c>
      <c r="CA39">
        <v>5</v>
      </c>
      <c r="CB39">
        <v>3</v>
      </c>
      <c r="CC39">
        <v>20</v>
      </c>
      <c r="CD39">
        <v>13</v>
      </c>
      <c r="CE39">
        <v>82</v>
      </c>
      <c r="CF39">
        <v>13</v>
      </c>
      <c r="CG39">
        <v>39</v>
      </c>
      <c r="CH39">
        <v>7</v>
      </c>
      <c r="CI39">
        <v>8</v>
      </c>
      <c r="CJ39">
        <v>11</v>
      </c>
      <c r="CK39">
        <v>8</v>
      </c>
      <c r="CL39">
        <v>0</v>
      </c>
      <c r="CM39">
        <v>240</v>
      </c>
      <c r="CN39">
        <v>3</v>
      </c>
      <c r="CO39">
        <v>0</v>
      </c>
      <c r="CP39">
        <v>0</v>
      </c>
      <c r="CQ39">
        <v>1</v>
      </c>
      <c r="CR39">
        <v>1</v>
      </c>
      <c r="CS39">
        <v>0</v>
      </c>
      <c r="CT39">
        <v>0</v>
      </c>
      <c r="CU39">
        <v>0</v>
      </c>
      <c r="CV39">
        <v>17</v>
      </c>
      <c r="CW39">
        <v>0</v>
      </c>
      <c r="CX39">
        <v>2</v>
      </c>
      <c r="CY39">
        <v>2</v>
      </c>
      <c r="CZ39">
        <v>14</v>
      </c>
      <c r="DA39">
        <v>9</v>
      </c>
      <c r="DB39">
        <v>63</v>
      </c>
      <c r="DC39">
        <v>6</v>
      </c>
      <c r="DD39">
        <v>24</v>
      </c>
      <c r="DE39">
        <v>6</v>
      </c>
      <c r="DF39">
        <v>0</v>
      </c>
      <c r="DG39">
        <v>10</v>
      </c>
      <c r="DH39">
        <v>155</v>
      </c>
      <c r="DI39">
        <v>8</v>
      </c>
      <c r="DJ39">
        <v>0</v>
      </c>
      <c r="DK39">
        <v>2</v>
      </c>
      <c r="DL39">
        <v>0</v>
      </c>
      <c r="DM39">
        <v>0</v>
      </c>
      <c r="DN39">
        <v>0</v>
      </c>
      <c r="DO39">
        <v>0</v>
      </c>
      <c r="DP39">
        <v>0</v>
      </c>
      <c r="DQ39">
        <v>0</v>
      </c>
      <c r="DR39">
        <v>0</v>
      </c>
      <c r="DS39">
        <v>15</v>
      </c>
      <c r="DT39">
        <v>0</v>
      </c>
      <c r="DU39">
        <v>3</v>
      </c>
      <c r="DV39">
        <v>1</v>
      </c>
      <c r="DW39">
        <v>6</v>
      </c>
      <c r="DX39">
        <v>4</v>
      </c>
      <c r="DY39">
        <v>19</v>
      </c>
      <c r="DZ39">
        <v>7</v>
      </c>
      <c r="EA39">
        <v>15</v>
      </c>
      <c r="EB39">
        <v>1</v>
      </c>
      <c r="EC39">
        <v>8</v>
      </c>
      <c r="ED39">
        <v>1</v>
      </c>
      <c r="EE39">
        <v>85</v>
      </c>
      <c r="EF39">
        <v>0</v>
      </c>
      <c r="EG39">
        <v>0</v>
      </c>
      <c r="EH39">
        <v>3</v>
      </c>
      <c r="EI39">
        <v>0</v>
      </c>
      <c r="EJ39">
        <v>0</v>
      </c>
      <c r="EK39">
        <v>1</v>
      </c>
      <c r="EL39">
        <v>1</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1</v>
      </c>
      <c r="FS39">
        <v>0</v>
      </c>
      <c r="FT39">
        <v>0</v>
      </c>
      <c r="FU39">
        <v>0</v>
      </c>
      <c r="FV39">
        <v>0</v>
      </c>
      <c r="FW39">
        <v>0</v>
      </c>
      <c r="FX39">
        <v>0</v>
      </c>
      <c r="FY39">
        <v>0</v>
      </c>
      <c r="FZ39">
        <v>9</v>
      </c>
      <c r="GA39">
        <v>0</v>
      </c>
      <c r="GB39">
        <v>1</v>
      </c>
      <c r="GC39">
        <v>1</v>
      </c>
      <c r="GD39">
        <v>0</v>
      </c>
      <c r="GE39">
        <v>1</v>
      </c>
      <c r="GF39">
        <v>7</v>
      </c>
      <c r="GG39">
        <v>2</v>
      </c>
      <c r="GH39">
        <v>1</v>
      </c>
      <c r="GI39">
        <v>0</v>
      </c>
      <c r="GJ39">
        <v>1</v>
      </c>
      <c r="GK39">
        <v>1</v>
      </c>
      <c r="GL39">
        <v>25</v>
      </c>
      <c r="GM39">
        <v>1</v>
      </c>
      <c r="GN39">
        <v>0</v>
      </c>
      <c r="GO39">
        <v>0</v>
      </c>
      <c r="GP39">
        <v>0</v>
      </c>
      <c r="GQ39">
        <v>0</v>
      </c>
      <c r="GR39">
        <v>0</v>
      </c>
      <c r="GS39">
        <v>0</v>
      </c>
      <c r="GT39">
        <v>0</v>
      </c>
      <c r="GU39">
        <v>1</v>
      </c>
      <c r="GV39">
        <v>0</v>
      </c>
      <c r="GW39">
        <v>1</v>
      </c>
      <c r="GX39">
        <v>0</v>
      </c>
      <c r="GY39">
        <v>0</v>
      </c>
      <c r="GZ39">
        <v>0</v>
      </c>
      <c r="HA39">
        <v>0</v>
      </c>
      <c r="HB39">
        <v>0</v>
      </c>
      <c r="HC39">
        <v>0</v>
      </c>
      <c r="HD39">
        <v>0</v>
      </c>
      <c r="HE39">
        <v>0</v>
      </c>
      <c r="HF39">
        <v>0</v>
      </c>
      <c r="HG39">
        <v>3</v>
      </c>
      <c r="HH39">
        <v>0</v>
      </c>
      <c r="HI39">
        <v>0</v>
      </c>
      <c r="HJ39">
        <v>0</v>
      </c>
      <c r="HK39">
        <v>0</v>
      </c>
      <c r="HL39">
        <v>208</v>
      </c>
      <c r="HM39">
        <v>90</v>
      </c>
      <c r="HN39">
        <v>520</v>
      </c>
      <c r="HO39">
        <v>237</v>
      </c>
      <c r="HP39">
        <v>240</v>
      </c>
      <c r="HQ39">
        <v>5</v>
      </c>
      <c r="HR39">
        <v>0</v>
      </c>
      <c r="HS39">
        <v>512</v>
      </c>
      <c r="HT39">
        <v>18</v>
      </c>
      <c r="HU39">
        <v>222</v>
      </c>
      <c r="HV39">
        <v>240</v>
      </c>
      <c r="HW39">
        <v>180</v>
      </c>
      <c r="HX39">
        <v>0</v>
      </c>
      <c r="HY39">
        <v>0</v>
      </c>
      <c r="HZ39">
        <v>0</v>
      </c>
      <c r="IA39">
        <v>445</v>
      </c>
      <c r="IB39">
        <v>21</v>
      </c>
      <c r="IC39">
        <v>466</v>
      </c>
      <c r="IG39">
        <v>218</v>
      </c>
      <c r="IH39">
        <v>0</v>
      </c>
    </row>
    <row r="40" spans="1:242" x14ac:dyDescent="0.2">
      <c r="A40" t="s">
        <v>213</v>
      </c>
      <c r="B40" t="s">
        <v>265</v>
      </c>
      <c r="C40" t="s">
        <v>677</v>
      </c>
      <c r="D40">
        <v>4</v>
      </c>
      <c r="E40">
        <v>0</v>
      </c>
      <c r="F40">
        <v>1</v>
      </c>
      <c r="G40">
        <v>0</v>
      </c>
      <c r="H40">
        <v>0</v>
      </c>
      <c r="I40">
        <v>0</v>
      </c>
      <c r="J40">
        <v>1</v>
      </c>
      <c r="K40">
        <v>0</v>
      </c>
      <c r="L40">
        <v>29</v>
      </c>
      <c r="M40">
        <v>1</v>
      </c>
      <c r="N40">
        <v>13</v>
      </c>
      <c r="O40">
        <v>4</v>
      </c>
      <c r="P40">
        <v>39</v>
      </c>
      <c r="Q40">
        <v>9</v>
      </c>
      <c r="R40">
        <v>97</v>
      </c>
      <c r="S40">
        <v>10</v>
      </c>
      <c r="T40">
        <v>50</v>
      </c>
      <c r="U40">
        <v>6</v>
      </c>
      <c r="V40">
        <v>12</v>
      </c>
      <c r="W40">
        <v>9</v>
      </c>
      <c r="X40">
        <v>15</v>
      </c>
      <c r="Y40">
        <v>0</v>
      </c>
      <c r="Z40">
        <v>285</v>
      </c>
      <c r="AA40">
        <v>0</v>
      </c>
      <c r="AB40">
        <v>0</v>
      </c>
      <c r="AC40">
        <v>1</v>
      </c>
      <c r="AD40">
        <v>0</v>
      </c>
      <c r="AE40">
        <v>0</v>
      </c>
      <c r="AF40">
        <v>0</v>
      </c>
      <c r="AG40">
        <v>3</v>
      </c>
      <c r="AH40">
        <v>0</v>
      </c>
      <c r="AI40">
        <v>25</v>
      </c>
      <c r="AJ40">
        <v>1</v>
      </c>
      <c r="AK40">
        <v>5</v>
      </c>
      <c r="AL40">
        <v>3</v>
      </c>
      <c r="AM40">
        <v>19</v>
      </c>
      <c r="AN40">
        <v>13</v>
      </c>
      <c r="AO40">
        <v>69</v>
      </c>
      <c r="AP40">
        <v>9</v>
      </c>
      <c r="AQ40">
        <v>6</v>
      </c>
      <c r="AR40">
        <v>7</v>
      </c>
      <c r="AS40">
        <v>6</v>
      </c>
      <c r="AT40">
        <v>13</v>
      </c>
      <c r="AU40">
        <v>167</v>
      </c>
      <c r="AV40">
        <v>0</v>
      </c>
      <c r="AW40">
        <v>0</v>
      </c>
      <c r="AX40">
        <v>0</v>
      </c>
      <c r="AY40">
        <v>0</v>
      </c>
      <c r="AZ40">
        <v>0</v>
      </c>
      <c r="BA40">
        <v>0</v>
      </c>
      <c r="BB40">
        <v>0</v>
      </c>
      <c r="BC40">
        <v>0</v>
      </c>
      <c r="BD40">
        <v>13</v>
      </c>
      <c r="BE40">
        <v>0</v>
      </c>
      <c r="BF40">
        <v>3</v>
      </c>
      <c r="BG40">
        <v>0</v>
      </c>
      <c r="BH40">
        <v>3</v>
      </c>
      <c r="BI40">
        <v>1</v>
      </c>
      <c r="BJ40">
        <v>5</v>
      </c>
      <c r="BK40">
        <v>1</v>
      </c>
      <c r="BL40">
        <v>1</v>
      </c>
      <c r="BM40">
        <v>1</v>
      </c>
      <c r="BN40">
        <v>1</v>
      </c>
      <c r="BO40">
        <v>1</v>
      </c>
      <c r="BP40">
        <v>29</v>
      </c>
      <c r="BQ40">
        <v>0</v>
      </c>
      <c r="BR40">
        <v>0</v>
      </c>
      <c r="BS40">
        <v>1</v>
      </c>
      <c r="BT40">
        <v>0</v>
      </c>
      <c r="BU40">
        <v>0</v>
      </c>
      <c r="BV40">
        <v>0</v>
      </c>
      <c r="BW40">
        <v>3</v>
      </c>
      <c r="BX40">
        <v>0</v>
      </c>
      <c r="BY40">
        <v>38</v>
      </c>
      <c r="BZ40">
        <v>1</v>
      </c>
      <c r="CA40">
        <v>8</v>
      </c>
      <c r="CB40">
        <v>3</v>
      </c>
      <c r="CC40">
        <v>22</v>
      </c>
      <c r="CD40">
        <v>14</v>
      </c>
      <c r="CE40">
        <v>74</v>
      </c>
      <c r="CF40">
        <v>10</v>
      </c>
      <c r="CG40">
        <v>29</v>
      </c>
      <c r="CH40">
        <v>7</v>
      </c>
      <c r="CI40">
        <v>8</v>
      </c>
      <c r="CJ40">
        <v>7</v>
      </c>
      <c r="CK40">
        <v>14</v>
      </c>
      <c r="CL40">
        <v>0</v>
      </c>
      <c r="CM40">
        <v>225</v>
      </c>
      <c r="CN40">
        <v>0</v>
      </c>
      <c r="CO40">
        <v>0</v>
      </c>
      <c r="CP40">
        <v>0</v>
      </c>
      <c r="CQ40">
        <v>0</v>
      </c>
      <c r="CR40">
        <v>0</v>
      </c>
      <c r="CS40">
        <v>0</v>
      </c>
      <c r="CT40">
        <v>0</v>
      </c>
      <c r="CU40">
        <v>0</v>
      </c>
      <c r="CV40">
        <v>11</v>
      </c>
      <c r="CW40">
        <v>1</v>
      </c>
      <c r="CX40">
        <v>3</v>
      </c>
      <c r="CY40">
        <v>1</v>
      </c>
      <c r="CZ40">
        <v>12</v>
      </c>
      <c r="DA40">
        <v>9</v>
      </c>
      <c r="DB40">
        <v>63</v>
      </c>
      <c r="DC40">
        <v>7</v>
      </c>
      <c r="DD40">
        <v>18</v>
      </c>
      <c r="DE40">
        <v>7</v>
      </c>
      <c r="DF40">
        <v>1</v>
      </c>
      <c r="DG40">
        <v>6</v>
      </c>
      <c r="DH40">
        <v>139</v>
      </c>
      <c r="DI40">
        <v>12</v>
      </c>
      <c r="DJ40">
        <v>0</v>
      </c>
      <c r="DK40">
        <v>0</v>
      </c>
      <c r="DL40">
        <v>0</v>
      </c>
      <c r="DM40">
        <v>1</v>
      </c>
      <c r="DN40">
        <v>0</v>
      </c>
      <c r="DO40">
        <v>0</v>
      </c>
      <c r="DP40">
        <v>0</v>
      </c>
      <c r="DQ40">
        <v>3</v>
      </c>
      <c r="DR40">
        <v>0</v>
      </c>
      <c r="DS40">
        <v>27</v>
      </c>
      <c r="DT40">
        <v>0</v>
      </c>
      <c r="DU40">
        <v>5</v>
      </c>
      <c r="DV40">
        <v>2</v>
      </c>
      <c r="DW40">
        <v>10</v>
      </c>
      <c r="DX40">
        <v>5</v>
      </c>
      <c r="DY40">
        <v>11</v>
      </c>
      <c r="DZ40">
        <v>3</v>
      </c>
      <c r="EA40">
        <v>11</v>
      </c>
      <c r="EB40">
        <v>0</v>
      </c>
      <c r="EC40">
        <v>7</v>
      </c>
      <c r="ED40">
        <v>1</v>
      </c>
      <c r="EE40">
        <v>86</v>
      </c>
      <c r="EF40">
        <v>2</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8</v>
      </c>
      <c r="GA40">
        <v>0</v>
      </c>
      <c r="GB40">
        <v>2</v>
      </c>
      <c r="GC40">
        <v>0</v>
      </c>
      <c r="GD40">
        <v>5</v>
      </c>
      <c r="GE40">
        <v>3</v>
      </c>
      <c r="GF40">
        <v>7</v>
      </c>
      <c r="GG40">
        <v>1</v>
      </c>
      <c r="GH40">
        <v>5</v>
      </c>
      <c r="GI40">
        <v>0</v>
      </c>
      <c r="GJ40">
        <v>1</v>
      </c>
      <c r="GK40">
        <v>0</v>
      </c>
      <c r="GL40">
        <v>32</v>
      </c>
      <c r="GM40">
        <v>0</v>
      </c>
      <c r="GN40">
        <v>0</v>
      </c>
      <c r="GO40">
        <v>0</v>
      </c>
      <c r="GP40">
        <v>0</v>
      </c>
      <c r="GQ40">
        <v>0</v>
      </c>
      <c r="GR40">
        <v>0</v>
      </c>
      <c r="GS40">
        <v>0</v>
      </c>
      <c r="GT40">
        <v>0</v>
      </c>
      <c r="GU40">
        <v>0</v>
      </c>
      <c r="GV40">
        <v>0</v>
      </c>
      <c r="GW40">
        <v>0</v>
      </c>
      <c r="GX40">
        <v>0</v>
      </c>
      <c r="GY40">
        <v>0</v>
      </c>
      <c r="GZ40">
        <v>0</v>
      </c>
      <c r="HA40">
        <v>0</v>
      </c>
      <c r="HB40">
        <v>0</v>
      </c>
      <c r="HC40">
        <v>0</v>
      </c>
      <c r="HD40">
        <v>0</v>
      </c>
      <c r="HE40">
        <v>0</v>
      </c>
      <c r="HF40">
        <v>0</v>
      </c>
      <c r="HG40">
        <v>0</v>
      </c>
      <c r="HH40">
        <v>0</v>
      </c>
      <c r="HI40">
        <v>0</v>
      </c>
      <c r="HJ40">
        <v>0</v>
      </c>
      <c r="HK40">
        <v>0</v>
      </c>
      <c r="HL40">
        <v>119</v>
      </c>
      <c r="HM40">
        <v>102</v>
      </c>
      <c r="HN40">
        <v>422</v>
      </c>
      <c r="HO40">
        <v>285</v>
      </c>
      <c r="HP40">
        <v>225</v>
      </c>
      <c r="HQ40">
        <v>20</v>
      </c>
      <c r="HR40">
        <v>0</v>
      </c>
      <c r="HS40">
        <v>462</v>
      </c>
      <c r="HT40">
        <v>6</v>
      </c>
      <c r="HU40">
        <v>219</v>
      </c>
      <c r="HV40">
        <v>225</v>
      </c>
      <c r="HW40">
        <v>171</v>
      </c>
      <c r="HX40">
        <v>0</v>
      </c>
      <c r="HY40">
        <v>1</v>
      </c>
      <c r="HZ40">
        <v>1</v>
      </c>
      <c r="IA40">
        <v>4</v>
      </c>
      <c r="IB40">
        <v>11</v>
      </c>
      <c r="IC40">
        <v>15</v>
      </c>
      <c r="IG40">
        <v>0</v>
      </c>
      <c r="IH40">
        <v>0</v>
      </c>
    </row>
    <row r="41" spans="1:242" x14ac:dyDescent="0.2">
      <c r="A41" t="s">
        <v>213</v>
      </c>
      <c r="B41" t="s">
        <v>288</v>
      </c>
      <c r="C41" t="s">
        <v>717</v>
      </c>
      <c r="D41">
        <v>7</v>
      </c>
      <c r="E41">
        <v>0</v>
      </c>
      <c r="F41">
        <v>3</v>
      </c>
      <c r="G41">
        <v>0</v>
      </c>
      <c r="H41">
        <v>0</v>
      </c>
      <c r="I41">
        <v>0</v>
      </c>
      <c r="J41">
        <v>1</v>
      </c>
      <c r="K41">
        <v>0</v>
      </c>
      <c r="L41">
        <v>35</v>
      </c>
      <c r="M41">
        <v>1</v>
      </c>
      <c r="N41">
        <v>6</v>
      </c>
      <c r="O41">
        <v>8</v>
      </c>
      <c r="P41">
        <v>31</v>
      </c>
      <c r="Q41">
        <v>16</v>
      </c>
      <c r="R41">
        <v>105</v>
      </c>
      <c r="S41">
        <v>14</v>
      </c>
      <c r="T41">
        <v>44</v>
      </c>
      <c r="U41">
        <v>9</v>
      </c>
      <c r="V41">
        <v>2</v>
      </c>
      <c r="W41">
        <v>17</v>
      </c>
      <c r="X41">
        <v>22</v>
      </c>
      <c r="Y41">
        <v>0</v>
      </c>
      <c r="Z41">
        <v>299</v>
      </c>
      <c r="AA41">
        <v>2</v>
      </c>
      <c r="AB41">
        <v>0</v>
      </c>
      <c r="AC41">
        <v>0</v>
      </c>
      <c r="AD41">
        <v>0</v>
      </c>
      <c r="AE41">
        <v>0</v>
      </c>
      <c r="AF41">
        <v>0</v>
      </c>
      <c r="AG41">
        <v>1</v>
      </c>
      <c r="AH41">
        <v>0</v>
      </c>
      <c r="AI41">
        <v>25</v>
      </c>
      <c r="AJ41">
        <v>2</v>
      </c>
      <c r="AK41">
        <v>11</v>
      </c>
      <c r="AL41">
        <v>5</v>
      </c>
      <c r="AM41">
        <v>27</v>
      </c>
      <c r="AN41">
        <v>9</v>
      </c>
      <c r="AO41">
        <v>100</v>
      </c>
      <c r="AP41">
        <v>11</v>
      </c>
      <c r="AQ41">
        <v>6</v>
      </c>
      <c r="AR41">
        <v>10</v>
      </c>
      <c r="AS41">
        <v>8</v>
      </c>
      <c r="AT41">
        <v>15</v>
      </c>
      <c r="AU41">
        <v>217</v>
      </c>
      <c r="AV41">
        <v>1</v>
      </c>
      <c r="AW41">
        <v>0</v>
      </c>
      <c r="AX41">
        <v>0</v>
      </c>
      <c r="AY41">
        <v>0</v>
      </c>
      <c r="AZ41">
        <v>0</v>
      </c>
      <c r="BA41">
        <v>0</v>
      </c>
      <c r="BB41">
        <v>1</v>
      </c>
      <c r="BC41">
        <v>0</v>
      </c>
      <c r="BD41">
        <v>3</v>
      </c>
      <c r="BE41">
        <v>1</v>
      </c>
      <c r="BF41">
        <v>1</v>
      </c>
      <c r="BG41">
        <v>0</v>
      </c>
      <c r="BH41">
        <v>5</v>
      </c>
      <c r="BI41">
        <v>0</v>
      </c>
      <c r="BJ41">
        <v>3</v>
      </c>
      <c r="BK41">
        <v>0</v>
      </c>
      <c r="BL41">
        <v>1</v>
      </c>
      <c r="BM41">
        <v>1</v>
      </c>
      <c r="BN41">
        <v>1</v>
      </c>
      <c r="BO41">
        <v>3</v>
      </c>
      <c r="BP41">
        <v>18</v>
      </c>
      <c r="BQ41">
        <v>3</v>
      </c>
      <c r="BR41">
        <v>0</v>
      </c>
      <c r="BS41">
        <v>0</v>
      </c>
      <c r="BT41">
        <v>0</v>
      </c>
      <c r="BU41">
        <v>0</v>
      </c>
      <c r="BV41">
        <v>0</v>
      </c>
      <c r="BW41">
        <v>2</v>
      </c>
      <c r="BX41">
        <v>0</v>
      </c>
      <c r="BY41">
        <v>28</v>
      </c>
      <c r="BZ41">
        <v>3</v>
      </c>
      <c r="CA41">
        <v>12</v>
      </c>
      <c r="CB41">
        <v>5</v>
      </c>
      <c r="CC41">
        <v>32</v>
      </c>
      <c r="CD41">
        <v>9</v>
      </c>
      <c r="CE41">
        <v>103</v>
      </c>
      <c r="CF41">
        <v>11</v>
      </c>
      <c r="CG41">
        <v>51</v>
      </c>
      <c r="CH41">
        <v>7</v>
      </c>
      <c r="CI41">
        <v>11</v>
      </c>
      <c r="CJ41">
        <v>9</v>
      </c>
      <c r="CK41">
        <v>18</v>
      </c>
      <c r="CL41">
        <v>0</v>
      </c>
      <c r="CM41">
        <v>286</v>
      </c>
      <c r="CN41">
        <v>0</v>
      </c>
      <c r="CO41">
        <v>0</v>
      </c>
      <c r="CP41">
        <v>0</v>
      </c>
      <c r="CQ41">
        <v>0</v>
      </c>
      <c r="CR41">
        <v>0</v>
      </c>
      <c r="CS41">
        <v>0</v>
      </c>
      <c r="CT41">
        <v>0</v>
      </c>
      <c r="CU41">
        <v>0</v>
      </c>
      <c r="CV41">
        <v>8</v>
      </c>
      <c r="CW41">
        <v>1</v>
      </c>
      <c r="CX41">
        <v>8</v>
      </c>
      <c r="CY41">
        <v>3</v>
      </c>
      <c r="CZ41">
        <v>11</v>
      </c>
      <c r="DA41">
        <v>6</v>
      </c>
      <c r="DB41">
        <v>88</v>
      </c>
      <c r="DC41">
        <v>8</v>
      </c>
      <c r="DD41">
        <v>33</v>
      </c>
      <c r="DE41">
        <v>6</v>
      </c>
      <c r="DF41">
        <v>4</v>
      </c>
      <c r="DG41">
        <v>8</v>
      </c>
      <c r="DH41">
        <v>184</v>
      </c>
      <c r="DI41">
        <v>7</v>
      </c>
      <c r="DJ41">
        <v>0</v>
      </c>
      <c r="DK41">
        <v>3</v>
      </c>
      <c r="DL41">
        <v>0</v>
      </c>
      <c r="DM41">
        <v>0</v>
      </c>
      <c r="DN41">
        <v>0</v>
      </c>
      <c r="DO41">
        <v>0</v>
      </c>
      <c r="DP41">
        <v>0</v>
      </c>
      <c r="DQ41">
        <v>2</v>
      </c>
      <c r="DR41">
        <v>0</v>
      </c>
      <c r="DS41">
        <v>20</v>
      </c>
      <c r="DT41">
        <v>2</v>
      </c>
      <c r="DU41">
        <v>4</v>
      </c>
      <c r="DV41">
        <v>2</v>
      </c>
      <c r="DW41">
        <v>21</v>
      </c>
      <c r="DX41">
        <v>3</v>
      </c>
      <c r="DY41">
        <v>15</v>
      </c>
      <c r="DZ41">
        <v>3</v>
      </c>
      <c r="EA41">
        <v>18</v>
      </c>
      <c r="EB41">
        <v>1</v>
      </c>
      <c r="EC41">
        <v>7</v>
      </c>
      <c r="ED41">
        <v>1</v>
      </c>
      <c r="EE41">
        <v>102</v>
      </c>
      <c r="EF41">
        <v>11</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v>0</v>
      </c>
      <c r="FT41">
        <v>0</v>
      </c>
      <c r="FU41">
        <v>0</v>
      </c>
      <c r="FV41">
        <v>0</v>
      </c>
      <c r="FW41">
        <v>0</v>
      </c>
      <c r="FX41">
        <v>0</v>
      </c>
      <c r="FY41">
        <v>0</v>
      </c>
      <c r="FZ41">
        <v>8</v>
      </c>
      <c r="GA41">
        <v>0</v>
      </c>
      <c r="GB41">
        <v>1</v>
      </c>
      <c r="GC41">
        <v>0</v>
      </c>
      <c r="GD41">
        <v>5</v>
      </c>
      <c r="GE41">
        <v>0</v>
      </c>
      <c r="GF41">
        <v>6</v>
      </c>
      <c r="GG41">
        <v>1</v>
      </c>
      <c r="GH41">
        <v>3</v>
      </c>
      <c r="GI41">
        <v>0</v>
      </c>
      <c r="GJ41">
        <v>0</v>
      </c>
      <c r="GK41">
        <v>0</v>
      </c>
      <c r="GL41">
        <v>24</v>
      </c>
      <c r="GM41">
        <v>0</v>
      </c>
      <c r="GN41">
        <v>0</v>
      </c>
      <c r="GO41">
        <v>0</v>
      </c>
      <c r="GP41">
        <v>0</v>
      </c>
      <c r="GQ41">
        <v>0</v>
      </c>
      <c r="GR41">
        <v>0</v>
      </c>
      <c r="GS41">
        <v>0</v>
      </c>
      <c r="GT41">
        <v>0</v>
      </c>
      <c r="GU41">
        <v>0</v>
      </c>
      <c r="GV41">
        <v>0</v>
      </c>
      <c r="GW41">
        <v>1</v>
      </c>
      <c r="GX41">
        <v>0</v>
      </c>
      <c r="GY41">
        <v>3</v>
      </c>
      <c r="GZ41">
        <v>0</v>
      </c>
      <c r="HA41">
        <v>1</v>
      </c>
      <c r="HB41">
        <v>0</v>
      </c>
      <c r="HC41">
        <v>1</v>
      </c>
      <c r="HD41">
        <v>0</v>
      </c>
      <c r="HE41">
        <v>1</v>
      </c>
      <c r="HF41">
        <v>1</v>
      </c>
      <c r="HG41">
        <v>8</v>
      </c>
      <c r="HH41">
        <v>0</v>
      </c>
      <c r="HI41">
        <v>0</v>
      </c>
      <c r="HJ41">
        <v>0</v>
      </c>
      <c r="HK41">
        <v>0</v>
      </c>
      <c r="HL41">
        <v>325</v>
      </c>
      <c r="HM41">
        <v>87</v>
      </c>
      <c r="HN41">
        <v>452</v>
      </c>
      <c r="HO41">
        <v>299</v>
      </c>
      <c r="HP41">
        <v>286</v>
      </c>
      <c r="HQ41">
        <v>19</v>
      </c>
      <c r="HR41">
        <v>0</v>
      </c>
      <c r="HS41">
        <v>446</v>
      </c>
      <c r="HT41">
        <v>17</v>
      </c>
      <c r="HU41">
        <v>269</v>
      </c>
      <c r="HV41">
        <v>286</v>
      </c>
      <c r="HW41">
        <v>208</v>
      </c>
      <c r="HX41">
        <v>0</v>
      </c>
      <c r="HY41">
        <v>2</v>
      </c>
      <c r="HZ41">
        <v>2</v>
      </c>
      <c r="IA41">
        <v>33</v>
      </c>
      <c r="IB41">
        <v>17</v>
      </c>
      <c r="IC41">
        <v>50</v>
      </c>
      <c r="IG41">
        <v>114</v>
      </c>
      <c r="IH41">
        <v>152</v>
      </c>
    </row>
    <row r="42" spans="1:242" x14ac:dyDescent="0.2">
      <c r="A42" t="s">
        <v>214</v>
      </c>
      <c r="B42" t="s">
        <v>262</v>
      </c>
      <c r="C42" t="s">
        <v>677</v>
      </c>
      <c r="D42">
        <v>6</v>
      </c>
      <c r="E42">
        <v>0</v>
      </c>
      <c r="F42">
        <v>0</v>
      </c>
      <c r="G42">
        <v>0</v>
      </c>
      <c r="H42">
        <v>1</v>
      </c>
      <c r="I42">
        <v>0</v>
      </c>
      <c r="J42">
        <v>2</v>
      </c>
      <c r="K42">
        <v>0</v>
      </c>
      <c r="L42">
        <v>54</v>
      </c>
      <c r="M42">
        <v>0</v>
      </c>
      <c r="N42">
        <v>3</v>
      </c>
      <c r="O42">
        <v>2</v>
      </c>
      <c r="P42">
        <v>57</v>
      </c>
      <c r="Q42">
        <v>0</v>
      </c>
      <c r="R42">
        <v>75</v>
      </c>
      <c r="S42">
        <v>9</v>
      </c>
      <c r="T42">
        <v>14</v>
      </c>
      <c r="U42">
        <v>6</v>
      </c>
      <c r="V42">
        <v>13</v>
      </c>
      <c r="W42">
        <v>12</v>
      </c>
      <c r="X42">
        <v>15</v>
      </c>
      <c r="Y42">
        <v>65</v>
      </c>
      <c r="Z42">
        <v>254</v>
      </c>
      <c r="AA42">
        <v>1</v>
      </c>
      <c r="AB42">
        <v>0</v>
      </c>
      <c r="AC42">
        <v>1</v>
      </c>
      <c r="AD42">
        <v>0</v>
      </c>
      <c r="AE42">
        <v>0</v>
      </c>
      <c r="AF42">
        <v>0</v>
      </c>
      <c r="AG42">
        <v>2</v>
      </c>
      <c r="AH42">
        <v>0</v>
      </c>
      <c r="AI42">
        <v>33</v>
      </c>
      <c r="AJ42">
        <v>0</v>
      </c>
      <c r="AK42">
        <v>4</v>
      </c>
      <c r="AL42">
        <v>2</v>
      </c>
      <c r="AM42">
        <v>49</v>
      </c>
      <c r="AN42">
        <v>0</v>
      </c>
      <c r="AO42">
        <v>77</v>
      </c>
      <c r="AP42">
        <v>5</v>
      </c>
      <c r="AQ42">
        <v>13</v>
      </c>
      <c r="AR42">
        <v>14</v>
      </c>
      <c r="AS42">
        <v>8</v>
      </c>
      <c r="AT42">
        <v>15</v>
      </c>
      <c r="AU42">
        <v>209</v>
      </c>
      <c r="AV42">
        <v>0</v>
      </c>
      <c r="AW42">
        <v>0</v>
      </c>
      <c r="AX42">
        <v>0</v>
      </c>
      <c r="AY42">
        <v>0</v>
      </c>
      <c r="AZ42">
        <v>0</v>
      </c>
      <c r="BA42">
        <v>0</v>
      </c>
      <c r="BB42">
        <v>0</v>
      </c>
      <c r="BC42">
        <v>0</v>
      </c>
      <c r="BD42">
        <v>5</v>
      </c>
      <c r="BE42">
        <v>0</v>
      </c>
      <c r="BF42">
        <v>0</v>
      </c>
      <c r="BG42">
        <v>0</v>
      </c>
      <c r="BH42">
        <v>7</v>
      </c>
      <c r="BI42">
        <v>0</v>
      </c>
      <c r="BJ42">
        <v>7</v>
      </c>
      <c r="BK42">
        <v>0</v>
      </c>
      <c r="BL42">
        <v>1</v>
      </c>
      <c r="BM42">
        <v>1</v>
      </c>
      <c r="BN42">
        <v>0</v>
      </c>
      <c r="BO42">
        <v>2</v>
      </c>
      <c r="BP42">
        <v>21</v>
      </c>
      <c r="BQ42">
        <v>1</v>
      </c>
      <c r="BR42">
        <v>0</v>
      </c>
      <c r="BS42">
        <v>1</v>
      </c>
      <c r="BT42">
        <v>0</v>
      </c>
      <c r="BU42">
        <v>0</v>
      </c>
      <c r="BV42">
        <v>0</v>
      </c>
      <c r="BW42">
        <v>2</v>
      </c>
      <c r="BX42">
        <v>0</v>
      </c>
      <c r="BY42">
        <v>38</v>
      </c>
      <c r="BZ42">
        <v>0</v>
      </c>
      <c r="CA42">
        <v>4</v>
      </c>
      <c r="CB42">
        <v>2</v>
      </c>
      <c r="CC42">
        <v>56</v>
      </c>
      <c r="CD42">
        <v>0</v>
      </c>
      <c r="CE42">
        <v>84</v>
      </c>
      <c r="CF42">
        <v>5</v>
      </c>
      <c r="CG42">
        <v>9</v>
      </c>
      <c r="CH42">
        <v>14</v>
      </c>
      <c r="CI42">
        <v>15</v>
      </c>
      <c r="CJ42">
        <v>8</v>
      </c>
      <c r="CK42">
        <v>17</v>
      </c>
      <c r="CL42">
        <v>87</v>
      </c>
      <c r="CM42">
        <v>239</v>
      </c>
      <c r="CN42">
        <v>0</v>
      </c>
      <c r="CO42">
        <v>0</v>
      </c>
      <c r="CP42">
        <v>0</v>
      </c>
      <c r="CQ42">
        <v>0</v>
      </c>
      <c r="CR42">
        <v>0</v>
      </c>
      <c r="CS42">
        <v>0</v>
      </c>
      <c r="CT42">
        <v>1</v>
      </c>
      <c r="CU42">
        <v>0</v>
      </c>
      <c r="CV42">
        <v>30</v>
      </c>
      <c r="CW42">
        <v>0</v>
      </c>
      <c r="CX42">
        <v>4</v>
      </c>
      <c r="CY42">
        <v>1</v>
      </c>
      <c r="CZ42">
        <v>33</v>
      </c>
      <c r="DA42">
        <v>0</v>
      </c>
      <c r="DB42">
        <v>77</v>
      </c>
      <c r="DC42">
        <v>5</v>
      </c>
      <c r="DD42">
        <v>6</v>
      </c>
      <c r="DE42">
        <v>12</v>
      </c>
      <c r="DF42">
        <v>4</v>
      </c>
      <c r="DG42">
        <v>7</v>
      </c>
      <c r="DH42">
        <v>180</v>
      </c>
      <c r="DI42">
        <v>12</v>
      </c>
      <c r="DJ42">
        <v>29</v>
      </c>
      <c r="DK42">
        <v>1</v>
      </c>
      <c r="DL42">
        <v>0</v>
      </c>
      <c r="DM42">
        <v>1</v>
      </c>
      <c r="DN42">
        <v>0</v>
      </c>
      <c r="DO42">
        <v>0</v>
      </c>
      <c r="DP42">
        <v>0</v>
      </c>
      <c r="DQ42">
        <v>1</v>
      </c>
      <c r="DR42">
        <v>0</v>
      </c>
      <c r="DS42">
        <v>8</v>
      </c>
      <c r="DT42">
        <v>0</v>
      </c>
      <c r="DU42">
        <v>0</v>
      </c>
      <c r="DV42">
        <v>1</v>
      </c>
      <c r="DW42">
        <v>22</v>
      </c>
      <c r="DX42">
        <v>0</v>
      </c>
      <c r="DY42">
        <v>7</v>
      </c>
      <c r="DZ42">
        <v>0</v>
      </c>
      <c r="EA42">
        <v>3</v>
      </c>
      <c r="EB42">
        <v>2</v>
      </c>
      <c r="EC42">
        <v>11</v>
      </c>
      <c r="ED42">
        <v>1</v>
      </c>
      <c r="EE42">
        <v>58</v>
      </c>
      <c r="EF42">
        <v>5</v>
      </c>
      <c r="EG42">
        <v>58</v>
      </c>
      <c r="EH42">
        <v>0</v>
      </c>
      <c r="EI42">
        <v>0</v>
      </c>
      <c r="EJ42">
        <v>0</v>
      </c>
      <c r="EK42">
        <v>0</v>
      </c>
      <c r="EL42">
        <v>0</v>
      </c>
      <c r="EM42">
        <v>0</v>
      </c>
      <c r="EN42">
        <v>0</v>
      </c>
      <c r="EO42">
        <v>0</v>
      </c>
      <c r="EP42">
        <v>0</v>
      </c>
      <c r="EQ42">
        <v>0</v>
      </c>
      <c r="ER42">
        <v>0</v>
      </c>
      <c r="ES42">
        <v>0</v>
      </c>
      <c r="ET42">
        <v>1</v>
      </c>
      <c r="EU42">
        <v>0</v>
      </c>
      <c r="EV42">
        <v>0</v>
      </c>
      <c r="EW42">
        <v>0</v>
      </c>
      <c r="EX42">
        <v>0</v>
      </c>
      <c r="EY42">
        <v>1</v>
      </c>
      <c r="EZ42">
        <v>0</v>
      </c>
      <c r="FA42">
        <v>0</v>
      </c>
      <c r="FB42">
        <v>0</v>
      </c>
      <c r="FC42">
        <v>0</v>
      </c>
      <c r="FD42">
        <v>0</v>
      </c>
      <c r="FE42">
        <v>0</v>
      </c>
      <c r="FF42">
        <v>0</v>
      </c>
      <c r="FG42">
        <v>0</v>
      </c>
      <c r="FH42">
        <v>0</v>
      </c>
      <c r="FI42">
        <v>0</v>
      </c>
      <c r="FJ42">
        <v>0</v>
      </c>
      <c r="FK42">
        <v>0</v>
      </c>
      <c r="FL42">
        <v>0</v>
      </c>
      <c r="FM42">
        <v>0</v>
      </c>
      <c r="FN42">
        <v>0</v>
      </c>
      <c r="FO42">
        <v>0</v>
      </c>
      <c r="FP42">
        <v>0</v>
      </c>
      <c r="FQ42">
        <v>0</v>
      </c>
      <c r="FR42">
        <v>1</v>
      </c>
      <c r="FS42">
        <v>0</v>
      </c>
      <c r="FT42">
        <v>1</v>
      </c>
      <c r="FU42">
        <v>0</v>
      </c>
      <c r="FV42">
        <v>0</v>
      </c>
      <c r="FW42">
        <v>0</v>
      </c>
      <c r="FX42">
        <v>1</v>
      </c>
      <c r="FY42">
        <v>0</v>
      </c>
      <c r="FZ42">
        <v>4</v>
      </c>
      <c r="GA42">
        <v>0</v>
      </c>
      <c r="GB42">
        <v>0</v>
      </c>
      <c r="GC42">
        <v>0</v>
      </c>
      <c r="GD42">
        <v>5</v>
      </c>
      <c r="GE42">
        <v>0</v>
      </c>
      <c r="GF42">
        <v>3</v>
      </c>
      <c r="GG42">
        <v>0</v>
      </c>
      <c r="GH42">
        <v>0</v>
      </c>
      <c r="GI42">
        <v>0</v>
      </c>
      <c r="GJ42">
        <v>1</v>
      </c>
      <c r="GK42">
        <v>0</v>
      </c>
      <c r="GL42">
        <v>16</v>
      </c>
      <c r="GM42">
        <v>0</v>
      </c>
      <c r="GN42">
        <v>0</v>
      </c>
      <c r="GO42">
        <v>0</v>
      </c>
      <c r="GP42">
        <v>0</v>
      </c>
      <c r="GQ42">
        <v>0</v>
      </c>
      <c r="GR42">
        <v>0</v>
      </c>
      <c r="GS42">
        <v>0</v>
      </c>
      <c r="GT42">
        <v>0</v>
      </c>
      <c r="GU42">
        <v>1</v>
      </c>
      <c r="GV42">
        <v>0</v>
      </c>
      <c r="GW42">
        <v>0</v>
      </c>
      <c r="GX42">
        <v>0</v>
      </c>
      <c r="GY42">
        <v>6</v>
      </c>
      <c r="GZ42">
        <v>0</v>
      </c>
      <c r="HA42">
        <v>1</v>
      </c>
      <c r="HB42">
        <v>0</v>
      </c>
      <c r="HC42">
        <v>0</v>
      </c>
      <c r="HD42">
        <v>0</v>
      </c>
      <c r="HE42">
        <v>1</v>
      </c>
      <c r="HF42">
        <v>0</v>
      </c>
      <c r="HG42">
        <v>9</v>
      </c>
      <c r="HH42">
        <v>0</v>
      </c>
      <c r="HI42">
        <v>0</v>
      </c>
      <c r="HJ42">
        <v>0</v>
      </c>
      <c r="HK42">
        <v>0</v>
      </c>
      <c r="HL42">
        <v>90</v>
      </c>
      <c r="HM42">
        <v>64</v>
      </c>
      <c r="HN42">
        <v>108</v>
      </c>
      <c r="HO42">
        <v>254</v>
      </c>
      <c r="HP42">
        <v>239</v>
      </c>
      <c r="HQ42">
        <v>6</v>
      </c>
      <c r="HR42">
        <v>0</v>
      </c>
      <c r="HS42">
        <v>117</v>
      </c>
      <c r="HT42">
        <v>24</v>
      </c>
      <c r="HU42">
        <v>215</v>
      </c>
      <c r="HV42">
        <v>239</v>
      </c>
      <c r="HW42">
        <v>197</v>
      </c>
      <c r="HX42">
        <v>1</v>
      </c>
      <c r="HY42">
        <v>2</v>
      </c>
      <c r="HZ42">
        <v>3</v>
      </c>
      <c r="IA42">
        <v>26</v>
      </c>
      <c r="IB42">
        <v>7</v>
      </c>
      <c r="IC42">
        <v>33</v>
      </c>
      <c r="IG42">
        <v>56</v>
      </c>
      <c r="IH42">
        <v>0</v>
      </c>
    </row>
    <row r="43" spans="1:242" x14ac:dyDescent="0.2">
      <c r="A43" t="s">
        <v>214</v>
      </c>
      <c r="B43" t="s">
        <v>263</v>
      </c>
      <c r="C43" t="s">
        <v>677</v>
      </c>
      <c r="D43">
        <v>3</v>
      </c>
      <c r="E43">
        <v>0</v>
      </c>
      <c r="F43">
        <v>1</v>
      </c>
      <c r="G43">
        <v>0</v>
      </c>
      <c r="H43">
        <v>0</v>
      </c>
      <c r="I43">
        <v>1</v>
      </c>
      <c r="J43">
        <v>0</v>
      </c>
      <c r="K43">
        <v>0</v>
      </c>
      <c r="L43">
        <v>44</v>
      </c>
      <c r="M43">
        <v>0</v>
      </c>
      <c r="N43">
        <v>7</v>
      </c>
      <c r="O43">
        <v>8</v>
      </c>
      <c r="P43">
        <v>68</v>
      </c>
      <c r="Q43">
        <v>4</v>
      </c>
      <c r="R43">
        <v>69</v>
      </c>
      <c r="S43">
        <v>10</v>
      </c>
      <c r="T43">
        <v>12</v>
      </c>
      <c r="U43">
        <v>3</v>
      </c>
      <c r="V43">
        <v>15</v>
      </c>
      <c r="W43">
        <v>7</v>
      </c>
      <c r="X43">
        <v>17</v>
      </c>
      <c r="Y43">
        <v>87</v>
      </c>
      <c r="Z43">
        <v>252</v>
      </c>
      <c r="AA43">
        <v>2</v>
      </c>
      <c r="AB43">
        <v>0</v>
      </c>
      <c r="AC43">
        <v>0</v>
      </c>
      <c r="AD43">
        <v>0</v>
      </c>
      <c r="AE43">
        <v>2</v>
      </c>
      <c r="AF43">
        <v>0</v>
      </c>
      <c r="AG43">
        <v>1</v>
      </c>
      <c r="AH43">
        <v>0</v>
      </c>
      <c r="AI43">
        <v>24</v>
      </c>
      <c r="AJ43">
        <v>0</v>
      </c>
      <c r="AK43">
        <v>3</v>
      </c>
      <c r="AL43">
        <v>4</v>
      </c>
      <c r="AM43">
        <v>44</v>
      </c>
      <c r="AN43">
        <v>2</v>
      </c>
      <c r="AO43">
        <v>67</v>
      </c>
      <c r="AP43">
        <v>7</v>
      </c>
      <c r="AQ43">
        <v>4</v>
      </c>
      <c r="AR43">
        <v>12</v>
      </c>
      <c r="AS43">
        <v>4</v>
      </c>
      <c r="AT43">
        <v>13</v>
      </c>
      <c r="AU43">
        <v>176</v>
      </c>
      <c r="AV43">
        <v>2</v>
      </c>
      <c r="AW43">
        <v>0</v>
      </c>
      <c r="AX43">
        <v>0</v>
      </c>
      <c r="AY43">
        <v>0</v>
      </c>
      <c r="AZ43">
        <v>0</v>
      </c>
      <c r="BA43">
        <v>0</v>
      </c>
      <c r="BB43">
        <v>0</v>
      </c>
      <c r="BC43">
        <v>0</v>
      </c>
      <c r="BD43">
        <v>16</v>
      </c>
      <c r="BE43">
        <v>0</v>
      </c>
      <c r="BF43">
        <v>0</v>
      </c>
      <c r="BG43">
        <v>0</v>
      </c>
      <c r="BH43">
        <v>5</v>
      </c>
      <c r="BI43">
        <v>1</v>
      </c>
      <c r="BJ43">
        <v>3</v>
      </c>
      <c r="BK43">
        <v>2</v>
      </c>
      <c r="BL43">
        <v>0</v>
      </c>
      <c r="BM43">
        <v>0</v>
      </c>
      <c r="BN43">
        <v>2</v>
      </c>
      <c r="BO43">
        <v>1</v>
      </c>
      <c r="BP43">
        <v>31</v>
      </c>
      <c r="BQ43">
        <v>4</v>
      </c>
      <c r="BR43">
        <v>0</v>
      </c>
      <c r="BS43">
        <v>0</v>
      </c>
      <c r="BT43">
        <v>0</v>
      </c>
      <c r="BU43">
        <v>2</v>
      </c>
      <c r="BV43">
        <v>0</v>
      </c>
      <c r="BW43">
        <v>1</v>
      </c>
      <c r="BX43">
        <v>0</v>
      </c>
      <c r="BY43">
        <v>40</v>
      </c>
      <c r="BZ43">
        <v>0</v>
      </c>
      <c r="CA43">
        <v>3</v>
      </c>
      <c r="CB43">
        <v>4</v>
      </c>
      <c r="CC43">
        <v>49</v>
      </c>
      <c r="CD43">
        <v>3</v>
      </c>
      <c r="CE43">
        <v>70</v>
      </c>
      <c r="CF43">
        <v>9</v>
      </c>
      <c r="CG43">
        <v>11</v>
      </c>
      <c r="CH43">
        <v>4</v>
      </c>
      <c r="CI43">
        <v>12</v>
      </c>
      <c r="CJ43">
        <v>6</v>
      </c>
      <c r="CK43">
        <v>14</v>
      </c>
      <c r="CL43">
        <v>87</v>
      </c>
      <c r="CM43">
        <v>218</v>
      </c>
      <c r="CN43">
        <v>0</v>
      </c>
      <c r="CO43">
        <v>0</v>
      </c>
      <c r="CP43">
        <v>0</v>
      </c>
      <c r="CQ43">
        <v>0</v>
      </c>
      <c r="CR43">
        <v>0</v>
      </c>
      <c r="CS43">
        <v>0</v>
      </c>
      <c r="CT43">
        <v>0</v>
      </c>
      <c r="CU43">
        <v>0</v>
      </c>
      <c r="CV43">
        <v>28</v>
      </c>
      <c r="CW43">
        <v>0</v>
      </c>
      <c r="CX43">
        <v>2</v>
      </c>
      <c r="CY43">
        <v>4</v>
      </c>
      <c r="CZ43">
        <v>34</v>
      </c>
      <c r="DA43">
        <v>2</v>
      </c>
      <c r="DB43">
        <v>65</v>
      </c>
      <c r="DC43">
        <v>7</v>
      </c>
      <c r="DD43">
        <v>7</v>
      </c>
      <c r="DE43">
        <v>4</v>
      </c>
      <c r="DF43">
        <v>2</v>
      </c>
      <c r="DG43">
        <v>5</v>
      </c>
      <c r="DH43">
        <v>160</v>
      </c>
      <c r="DI43">
        <v>13</v>
      </c>
      <c r="DJ43">
        <v>48</v>
      </c>
      <c r="DK43">
        <v>4</v>
      </c>
      <c r="DL43">
        <v>0</v>
      </c>
      <c r="DM43">
        <v>0</v>
      </c>
      <c r="DN43">
        <v>0</v>
      </c>
      <c r="DO43">
        <v>2</v>
      </c>
      <c r="DP43">
        <v>0</v>
      </c>
      <c r="DQ43">
        <v>1</v>
      </c>
      <c r="DR43">
        <v>0</v>
      </c>
      <c r="DS43">
        <v>12</v>
      </c>
      <c r="DT43">
        <v>0</v>
      </c>
      <c r="DU43">
        <v>1</v>
      </c>
      <c r="DV43">
        <v>0</v>
      </c>
      <c r="DW43">
        <v>15</v>
      </c>
      <c r="DX43">
        <v>1</v>
      </c>
      <c r="DY43">
        <v>5</v>
      </c>
      <c r="DZ43">
        <v>2</v>
      </c>
      <c r="EA43">
        <v>4</v>
      </c>
      <c r="EB43">
        <v>0</v>
      </c>
      <c r="EC43">
        <v>10</v>
      </c>
      <c r="ED43">
        <v>1</v>
      </c>
      <c r="EE43">
        <v>58</v>
      </c>
      <c r="EF43">
        <v>1</v>
      </c>
      <c r="EG43">
        <v>39</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1</v>
      </c>
      <c r="FS43">
        <v>0</v>
      </c>
      <c r="FT43">
        <v>0</v>
      </c>
      <c r="FU43">
        <v>0</v>
      </c>
      <c r="FV43">
        <v>2</v>
      </c>
      <c r="FW43">
        <v>0</v>
      </c>
      <c r="FX43">
        <v>0</v>
      </c>
      <c r="FY43">
        <v>0</v>
      </c>
      <c r="FZ43">
        <v>7</v>
      </c>
      <c r="GA43">
        <v>0</v>
      </c>
      <c r="GB43">
        <v>1</v>
      </c>
      <c r="GC43">
        <v>0</v>
      </c>
      <c r="GD43">
        <v>10</v>
      </c>
      <c r="GE43">
        <v>0</v>
      </c>
      <c r="GF43">
        <v>3</v>
      </c>
      <c r="GG43">
        <v>1</v>
      </c>
      <c r="GH43">
        <v>1</v>
      </c>
      <c r="GI43">
        <v>0</v>
      </c>
      <c r="GJ43">
        <v>4</v>
      </c>
      <c r="GK43">
        <v>1</v>
      </c>
      <c r="GL43">
        <v>31</v>
      </c>
      <c r="GM43">
        <v>1</v>
      </c>
      <c r="GN43">
        <v>0</v>
      </c>
      <c r="GO43">
        <v>0</v>
      </c>
      <c r="GP43">
        <v>0</v>
      </c>
      <c r="GQ43">
        <v>0</v>
      </c>
      <c r="GR43">
        <v>0</v>
      </c>
      <c r="GS43">
        <v>0</v>
      </c>
      <c r="GT43">
        <v>0</v>
      </c>
      <c r="GU43">
        <v>2</v>
      </c>
      <c r="GV43">
        <v>0</v>
      </c>
      <c r="GW43">
        <v>0</v>
      </c>
      <c r="GX43">
        <v>0</v>
      </c>
      <c r="GY43">
        <v>0</v>
      </c>
      <c r="GZ43">
        <v>1</v>
      </c>
      <c r="HA43">
        <v>0</v>
      </c>
      <c r="HB43">
        <v>0</v>
      </c>
      <c r="HC43">
        <v>0</v>
      </c>
      <c r="HD43">
        <v>0</v>
      </c>
      <c r="HE43">
        <v>1</v>
      </c>
      <c r="HF43">
        <v>0</v>
      </c>
      <c r="HG43">
        <v>5</v>
      </c>
      <c r="HH43">
        <v>0</v>
      </c>
      <c r="HI43">
        <v>0</v>
      </c>
      <c r="HJ43">
        <v>0</v>
      </c>
      <c r="HK43">
        <v>0</v>
      </c>
      <c r="HL43">
        <v>188</v>
      </c>
      <c r="HM43">
        <v>64</v>
      </c>
      <c r="HN43">
        <v>117</v>
      </c>
      <c r="HO43">
        <v>252</v>
      </c>
      <c r="HP43">
        <v>218</v>
      </c>
      <c r="HQ43">
        <v>11</v>
      </c>
      <c r="HR43">
        <v>0</v>
      </c>
      <c r="HS43">
        <v>140</v>
      </c>
      <c r="HT43">
        <v>24</v>
      </c>
      <c r="HU43">
        <v>194</v>
      </c>
      <c r="HV43">
        <v>218</v>
      </c>
      <c r="HW43">
        <v>191</v>
      </c>
      <c r="HX43">
        <v>1</v>
      </c>
      <c r="HY43">
        <v>1</v>
      </c>
      <c r="HZ43">
        <v>2</v>
      </c>
      <c r="IA43">
        <v>24</v>
      </c>
      <c r="IB43">
        <v>13</v>
      </c>
      <c r="IC43">
        <v>37</v>
      </c>
      <c r="IG43">
        <v>98</v>
      </c>
      <c r="IH43">
        <v>130</v>
      </c>
    </row>
    <row r="44" spans="1:242" x14ac:dyDescent="0.2">
      <c r="A44" t="s">
        <v>214</v>
      </c>
      <c r="B44" t="s">
        <v>265</v>
      </c>
      <c r="C44" t="s">
        <v>677</v>
      </c>
      <c r="D44">
        <v>2</v>
      </c>
      <c r="E44">
        <v>0</v>
      </c>
      <c r="F44">
        <v>0</v>
      </c>
      <c r="G44">
        <v>0</v>
      </c>
      <c r="H44">
        <v>1</v>
      </c>
      <c r="I44">
        <v>1</v>
      </c>
      <c r="J44">
        <v>1</v>
      </c>
      <c r="K44">
        <v>1</v>
      </c>
      <c r="L44">
        <v>45</v>
      </c>
      <c r="M44">
        <v>0</v>
      </c>
      <c r="N44">
        <v>4</v>
      </c>
      <c r="O44">
        <v>4</v>
      </c>
      <c r="P44">
        <v>27</v>
      </c>
      <c r="Q44">
        <v>7</v>
      </c>
      <c r="R44">
        <v>82</v>
      </c>
      <c r="S44">
        <v>6</v>
      </c>
      <c r="T44">
        <v>21</v>
      </c>
      <c r="U44">
        <v>1</v>
      </c>
      <c r="V44">
        <v>17</v>
      </c>
      <c r="W44">
        <v>13</v>
      </c>
      <c r="X44">
        <v>11</v>
      </c>
      <c r="Y44">
        <v>69</v>
      </c>
      <c r="Z44">
        <v>233</v>
      </c>
      <c r="AA44">
        <v>2</v>
      </c>
      <c r="AB44">
        <v>0</v>
      </c>
      <c r="AC44">
        <v>1</v>
      </c>
      <c r="AD44">
        <v>0</v>
      </c>
      <c r="AE44">
        <v>0</v>
      </c>
      <c r="AF44">
        <v>0</v>
      </c>
      <c r="AG44">
        <v>1</v>
      </c>
      <c r="AH44">
        <v>0</v>
      </c>
      <c r="AI44">
        <v>23</v>
      </c>
      <c r="AJ44">
        <v>0</v>
      </c>
      <c r="AK44">
        <v>5</v>
      </c>
      <c r="AL44">
        <v>4</v>
      </c>
      <c r="AM44">
        <v>38</v>
      </c>
      <c r="AN44">
        <v>6</v>
      </c>
      <c r="AO44">
        <v>68</v>
      </c>
      <c r="AP44">
        <v>7</v>
      </c>
      <c r="AQ44">
        <v>1</v>
      </c>
      <c r="AR44">
        <v>13</v>
      </c>
      <c r="AS44">
        <v>7</v>
      </c>
      <c r="AT44">
        <v>11</v>
      </c>
      <c r="AU44">
        <v>176</v>
      </c>
      <c r="AV44">
        <v>1</v>
      </c>
      <c r="AW44">
        <v>0</v>
      </c>
      <c r="AX44">
        <v>0</v>
      </c>
      <c r="AY44">
        <v>0</v>
      </c>
      <c r="AZ44">
        <v>0</v>
      </c>
      <c r="BA44">
        <v>0</v>
      </c>
      <c r="BB44">
        <v>0</v>
      </c>
      <c r="BC44">
        <v>0</v>
      </c>
      <c r="BD44">
        <v>10</v>
      </c>
      <c r="BE44">
        <v>0</v>
      </c>
      <c r="BF44">
        <v>1</v>
      </c>
      <c r="BG44">
        <v>1</v>
      </c>
      <c r="BH44">
        <v>8</v>
      </c>
      <c r="BI44">
        <v>1</v>
      </c>
      <c r="BJ44">
        <v>4</v>
      </c>
      <c r="BK44">
        <v>0</v>
      </c>
      <c r="BL44">
        <v>0</v>
      </c>
      <c r="BM44">
        <v>1</v>
      </c>
      <c r="BN44">
        <v>0</v>
      </c>
      <c r="BO44">
        <v>1</v>
      </c>
      <c r="BP44">
        <v>27</v>
      </c>
      <c r="BQ44">
        <v>3</v>
      </c>
      <c r="BR44">
        <v>0</v>
      </c>
      <c r="BS44">
        <v>1</v>
      </c>
      <c r="BT44">
        <v>0</v>
      </c>
      <c r="BU44">
        <v>0</v>
      </c>
      <c r="BV44">
        <v>0</v>
      </c>
      <c r="BW44">
        <v>1</v>
      </c>
      <c r="BX44">
        <v>0</v>
      </c>
      <c r="BY44">
        <v>33</v>
      </c>
      <c r="BZ44">
        <v>0</v>
      </c>
      <c r="CA44">
        <v>6</v>
      </c>
      <c r="CB44">
        <v>5</v>
      </c>
      <c r="CC44">
        <v>46</v>
      </c>
      <c r="CD44">
        <v>7</v>
      </c>
      <c r="CE44">
        <v>72</v>
      </c>
      <c r="CF44">
        <v>7</v>
      </c>
      <c r="CG44">
        <v>13</v>
      </c>
      <c r="CH44">
        <v>1</v>
      </c>
      <c r="CI44">
        <v>14</v>
      </c>
      <c r="CJ44">
        <v>7</v>
      </c>
      <c r="CK44">
        <v>12</v>
      </c>
      <c r="CL44">
        <v>76</v>
      </c>
      <c r="CM44">
        <v>216</v>
      </c>
      <c r="CN44">
        <v>1</v>
      </c>
      <c r="CO44">
        <v>0</v>
      </c>
      <c r="CP44">
        <v>1</v>
      </c>
      <c r="CQ44">
        <v>0</v>
      </c>
      <c r="CR44">
        <v>0</v>
      </c>
      <c r="CS44">
        <v>0</v>
      </c>
      <c r="CT44">
        <v>1</v>
      </c>
      <c r="CU44">
        <v>0</v>
      </c>
      <c r="CV44">
        <v>24</v>
      </c>
      <c r="CW44">
        <v>0</v>
      </c>
      <c r="CX44">
        <v>2</v>
      </c>
      <c r="CY44">
        <v>4</v>
      </c>
      <c r="CZ44">
        <v>26</v>
      </c>
      <c r="DA44">
        <v>5</v>
      </c>
      <c r="DB44">
        <v>67</v>
      </c>
      <c r="DC44">
        <v>6</v>
      </c>
      <c r="DD44">
        <v>13</v>
      </c>
      <c r="DE44">
        <v>1</v>
      </c>
      <c r="DF44">
        <v>3</v>
      </c>
      <c r="DG44">
        <v>5</v>
      </c>
      <c r="DH44">
        <v>159</v>
      </c>
      <c r="DI44">
        <v>9</v>
      </c>
      <c r="DJ44">
        <v>36</v>
      </c>
      <c r="DK44">
        <v>2</v>
      </c>
      <c r="DL44">
        <v>0</v>
      </c>
      <c r="DM44">
        <v>0</v>
      </c>
      <c r="DN44">
        <v>0</v>
      </c>
      <c r="DO44">
        <v>0</v>
      </c>
      <c r="DP44">
        <v>0</v>
      </c>
      <c r="DQ44">
        <v>0</v>
      </c>
      <c r="DR44">
        <v>0</v>
      </c>
      <c r="DS44">
        <v>9</v>
      </c>
      <c r="DT44">
        <v>0</v>
      </c>
      <c r="DU44">
        <v>4</v>
      </c>
      <c r="DV44">
        <v>1</v>
      </c>
      <c r="DW44">
        <v>20</v>
      </c>
      <c r="DX44">
        <v>2</v>
      </c>
      <c r="DY44">
        <v>5</v>
      </c>
      <c r="DZ44">
        <v>1</v>
      </c>
      <c r="EA44">
        <v>0</v>
      </c>
      <c r="EB44">
        <v>0</v>
      </c>
      <c r="EC44">
        <v>11</v>
      </c>
      <c r="ED44">
        <v>2</v>
      </c>
      <c r="EE44">
        <v>57</v>
      </c>
      <c r="EF44">
        <v>3</v>
      </c>
      <c r="EG44">
        <v>40</v>
      </c>
      <c r="EH44">
        <v>0</v>
      </c>
      <c r="EI44">
        <v>0</v>
      </c>
      <c r="EJ44">
        <v>0</v>
      </c>
      <c r="EK44">
        <v>0</v>
      </c>
      <c r="EL44">
        <v>0</v>
      </c>
      <c r="EM44">
        <v>0</v>
      </c>
      <c r="EN44">
        <v>0</v>
      </c>
      <c r="EO44">
        <v>0</v>
      </c>
      <c r="EP44">
        <v>0</v>
      </c>
      <c r="EQ44">
        <v>0</v>
      </c>
      <c r="ER44">
        <v>0</v>
      </c>
      <c r="ES44">
        <v>0</v>
      </c>
      <c r="ET44">
        <v>0</v>
      </c>
      <c r="EU44">
        <v>0</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3</v>
      </c>
      <c r="GA44">
        <v>0</v>
      </c>
      <c r="GB44">
        <v>1</v>
      </c>
      <c r="GC44">
        <v>0</v>
      </c>
      <c r="GD44">
        <v>7</v>
      </c>
      <c r="GE44">
        <v>2</v>
      </c>
      <c r="GF44">
        <v>1</v>
      </c>
      <c r="GG44">
        <v>0</v>
      </c>
      <c r="GH44">
        <v>0</v>
      </c>
      <c r="GI44">
        <v>0</v>
      </c>
      <c r="GJ44">
        <v>4</v>
      </c>
      <c r="GK44">
        <v>0</v>
      </c>
      <c r="GL44">
        <v>18</v>
      </c>
      <c r="GM44">
        <v>0</v>
      </c>
      <c r="GN44">
        <v>0</v>
      </c>
      <c r="GO44">
        <v>0</v>
      </c>
      <c r="GP44">
        <v>0</v>
      </c>
      <c r="GQ44">
        <v>0</v>
      </c>
      <c r="GR44">
        <v>0</v>
      </c>
      <c r="GS44">
        <v>0</v>
      </c>
      <c r="GT44">
        <v>0</v>
      </c>
      <c r="GU44">
        <v>3</v>
      </c>
      <c r="GV44">
        <v>0</v>
      </c>
      <c r="GW44">
        <v>2</v>
      </c>
      <c r="GX44">
        <v>1</v>
      </c>
      <c r="GY44">
        <v>7</v>
      </c>
      <c r="GZ44">
        <v>0</v>
      </c>
      <c r="HA44">
        <v>0</v>
      </c>
      <c r="HB44">
        <v>1</v>
      </c>
      <c r="HC44">
        <v>0</v>
      </c>
      <c r="HD44">
        <v>0</v>
      </c>
      <c r="HE44">
        <v>3</v>
      </c>
      <c r="HF44">
        <v>0</v>
      </c>
      <c r="HG44">
        <v>17</v>
      </c>
      <c r="HH44">
        <v>0</v>
      </c>
      <c r="HI44">
        <v>0</v>
      </c>
      <c r="HJ44">
        <v>0</v>
      </c>
      <c r="HK44">
        <v>0</v>
      </c>
      <c r="HL44">
        <v>76</v>
      </c>
      <c r="HM44">
        <v>60</v>
      </c>
      <c r="HN44">
        <v>140</v>
      </c>
      <c r="HO44">
        <v>233</v>
      </c>
      <c r="HP44">
        <v>216</v>
      </c>
      <c r="HQ44">
        <v>15</v>
      </c>
      <c r="HR44">
        <v>0</v>
      </c>
      <c r="HS44">
        <v>142</v>
      </c>
      <c r="HT44">
        <v>25</v>
      </c>
      <c r="HU44">
        <v>191</v>
      </c>
      <c r="HV44">
        <v>216</v>
      </c>
      <c r="HW44">
        <v>177</v>
      </c>
      <c r="HX44">
        <v>1</v>
      </c>
      <c r="HY44">
        <v>0</v>
      </c>
      <c r="HZ44">
        <v>1</v>
      </c>
      <c r="IA44">
        <v>41</v>
      </c>
      <c r="IB44">
        <v>13</v>
      </c>
      <c r="IC44">
        <v>54</v>
      </c>
      <c r="IG44">
        <v>113</v>
      </c>
      <c r="IH44">
        <v>162</v>
      </c>
    </row>
    <row r="45" spans="1:242" x14ac:dyDescent="0.2">
      <c r="A45" t="s">
        <v>214</v>
      </c>
      <c r="B45" t="s">
        <v>288</v>
      </c>
      <c r="C45" t="s">
        <v>717</v>
      </c>
      <c r="D45">
        <v>1</v>
      </c>
      <c r="E45">
        <v>0</v>
      </c>
      <c r="F45">
        <v>0</v>
      </c>
      <c r="G45">
        <v>0</v>
      </c>
      <c r="H45">
        <v>0</v>
      </c>
      <c r="I45">
        <v>0</v>
      </c>
      <c r="J45">
        <v>1</v>
      </c>
      <c r="K45">
        <v>0</v>
      </c>
      <c r="L45">
        <v>39</v>
      </c>
      <c r="M45">
        <v>2</v>
      </c>
      <c r="N45">
        <v>5</v>
      </c>
      <c r="O45">
        <v>7</v>
      </c>
      <c r="P45">
        <v>41</v>
      </c>
      <c r="Q45">
        <v>15</v>
      </c>
      <c r="R45">
        <v>93</v>
      </c>
      <c r="S45">
        <v>4</v>
      </c>
      <c r="T45">
        <v>15</v>
      </c>
      <c r="U45">
        <v>3</v>
      </c>
      <c r="V45">
        <v>21</v>
      </c>
      <c r="W45">
        <v>10</v>
      </c>
      <c r="X45">
        <v>7</v>
      </c>
      <c r="Y45">
        <v>88</v>
      </c>
      <c r="Z45">
        <v>257</v>
      </c>
      <c r="AA45">
        <v>0</v>
      </c>
      <c r="AB45">
        <v>0</v>
      </c>
      <c r="AC45">
        <v>0</v>
      </c>
      <c r="AD45">
        <v>0</v>
      </c>
      <c r="AE45">
        <v>0</v>
      </c>
      <c r="AF45">
        <v>0</v>
      </c>
      <c r="AG45">
        <v>0</v>
      </c>
      <c r="AH45">
        <v>0</v>
      </c>
      <c r="AI45">
        <v>19</v>
      </c>
      <c r="AJ45">
        <v>2</v>
      </c>
      <c r="AK45">
        <v>5</v>
      </c>
      <c r="AL45">
        <v>4</v>
      </c>
      <c r="AM45">
        <v>33</v>
      </c>
      <c r="AN45">
        <v>5</v>
      </c>
      <c r="AO45">
        <v>75</v>
      </c>
      <c r="AP45">
        <v>4</v>
      </c>
      <c r="AQ45">
        <v>4</v>
      </c>
      <c r="AR45">
        <v>27</v>
      </c>
      <c r="AS45">
        <v>11</v>
      </c>
      <c r="AT45">
        <v>9</v>
      </c>
      <c r="AU45">
        <v>189</v>
      </c>
      <c r="AV45">
        <v>2</v>
      </c>
      <c r="AW45">
        <v>0</v>
      </c>
      <c r="AX45">
        <v>0</v>
      </c>
      <c r="AY45">
        <v>0</v>
      </c>
      <c r="AZ45">
        <v>0</v>
      </c>
      <c r="BA45">
        <v>0</v>
      </c>
      <c r="BB45">
        <v>0</v>
      </c>
      <c r="BC45">
        <v>0</v>
      </c>
      <c r="BD45">
        <v>11</v>
      </c>
      <c r="BE45">
        <v>0</v>
      </c>
      <c r="BF45">
        <v>0</v>
      </c>
      <c r="BG45">
        <v>1</v>
      </c>
      <c r="BH45">
        <v>10</v>
      </c>
      <c r="BI45">
        <v>2</v>
      </c>
      <c r="BJ45">
        <v>8</v>
      </c>
      <c r="BK45">
        <v>0</v>
      </c>
      <c r="BL45">
        <v>0</v>
      </c>
      <c r="BM45">
        <v>1</v>
      </c>
      <c r="BN45">
        <v>1</v>
      </c>
      <c r="BO45">
        <v>0</v>
      </c>
      <c r="BP45">
        <v>36</v>
      </c>
      <c r="BQ45">
        <v>2</v>
      </c>
      <c r="BR45">
        <v>0</v>
      </c>
      <c r="BS45">
        <v>0</v>
      </c>
      <c r="BT45">
        <v>0</v>
      </c>
      <c r="BU45">
        <v>0</v>
      </c>
      <c r="BV45">
        <v>0</v>
      </c>
      <c r="BW45">
        <v>0</v>
      </c>
      <c r="BX45">
        <v>0</v>
      </c>
      <c r="BY45">
        <v>30</v>
      </c>
      <c r="BZ45">
        <v>2</v>
      </c>
      <c r="CA45">
        <v>5</v>
      </c>
      <c r="CB45">
        <v>5</v>
      </c>
      <c r="CC45">
        <v>43</v>
      </c>
      <c r="CD45">
        <v>7</v>
      </c>
      <c r="CE45">
        <v>83</v>
      </c>
      <c r="CF45">
        <v>4</v>
      </c>
      <c r="CG45">
        <v>12</v>
      </c>
      <c r="CH45">
        <v>4</v>
      </c>
      <c r="CI45">
        <v>28</v>
      </c>
      <c r="CJ45">
        <v>12</v>
      </c>
      <c r="CK45">
        <v>9</v>
      </c>
      <c r="CL45">
        <v>73</v>
      </c>
      <c r="CM45">
        <v>237</v>
      </c>
      <c r="CN45">
        <v>0</v>
      </c>
      <c r="CO45">
        <v>0</v>
      </c>
      <c r="CP45">
        <v>0</v>
      </c>
      <c r="CQ45">
        <v>0</v>
      </c>
      <c r="CR45">
        <v>0</v>
      </c>
      <c r="CS45">
        <v>0</v>
      </c>
      <c r="CT45">
        <v>0</v>
      </c>
      <c r="CU45">
        <v>0</v>
      </c>
      <c r="CV45">
        <v>17</v>
      </c>
      <c r="CW45">
        <v>2</v>
      </c>
      <c r="CX45">
        <v>4</v>
      </c>
      <c r="CY45">
        <v>3</v>
      </c>
      <c r="CZ45">
        <v>23</v>
      </c>
      <c r="DA45">
        <v>6</v>
      </c>
      <c r="DB45">
        <v>75</v>
      </c>
      <c r="DC45">
        <v>3</v>
      </c>
      <c r="DD45">
        <v>11</v>
      </c>
      <c r="DE45">
        <v>3</v>
      </c>
      <c r="DF45">
        <v>15</v>
      </c>
      <c r="DG45">
        <v>8</v>
      </c>
      <c r="DH45">
        <v>170</v>
      </c>
      <c r="DI45">
        <v>8</v>
      </c>
      <c r="DJ45">
        <v>58</v>
      </c>
      <c r="DK45">
        <v>2</v>
      </c>
      <c r="DL45">
        <v>0</v>
      </c>
      <c r="DM45">
        <v>0</v>
      </c>
      <c r="DN45">
        <v>0</v>
      </c>
      <c r="DO45">
        <v>0</v>
      </c>
      <c r="DP45">
        <v>0</v>
      </c>
      <c r="DQ45">
        <v>0</v>
      </c>
      <c r="DR45">
        <v>0</v>
      </c>
      <c r="DS45">
        <v>12</v>
      </c>
      <c r="DT45">
        <v>0</v>
      </c>
      <c r="DU45">
        <v>1</v>
      </c>
      <c r="DV45">
        <v>2</v>
      </c>
      <c r="DW45">
        <v>20</v>
      </c>
      <c r="DX45">
        <v>1</v>
      </c>
      <c r="DY45">
        <v>7</v>
      </c>
      <c r="DZ45">
        <v>1</v>
      </c>
      <c r="EA45">
        <v>1</v>
      </c>
      <c r="EB45">
        <v>1</v>
      </c>
      <c r="EC45">
        <v>13</v>
      </c>
      <c r="ED45">
        <v>4</v>
      </c>
      <c r="EE45">
        <v>65</v>
      </c>
      <c r="EF45">
        <v>1</v>
      </c>
      <c r="EG45">
        <v>15</v>
      </c>
      <c r="EH45">
        <v>0</v>
      </c>
      <c r="EI45">
        <v>0</v>
      </c>
      <c r="EJ45">
        <v>0</v>
      </c>
      <c r="EK45">
        <v>0</v>
      </c>
      <c r="EL45">
        <v>0</v>
      </c>
      <c r="EM45">
        <v>0</v>
      </c>
      <c r="EN45">
        <v>0</v>
      </c>
      <c r="EO45">
        <v>0</v>
      </c>
      <c r="EP45">
        <v>1</v>
      </c>
      <c r="EQ45">
        <v>0</v>
      </c>
      <c r="ER45">
        <v>0</v>
      </c>
      <c r="ES45">
        <v>0</v>
      </c>
      <c r="ET45">
        <v>0</v>
      </c>
      <c r="EU45">
        <v>0</v>
      </c>
      <c r="EV45">
        <v>1</v>
      </c>
      <c r="EW45">
        <v>0</v>
      </c>
      <c r="EX45">
        <v>0</v>
      </c>
      <c r="EY45">
        <v>2</v>
      </c>
      <c r="EZ45">
        <v>0</v>
      </c>
      <c r="FA45">
        <v>0</v>
      </c>
      <c r="FB45">
        <v>0</v>
      </c>
      <c r="FC45">
        <v>0</v>
      </c>
      <c r="FD45">
        <v>0</v>
      </c>
      <c r="FE45">
        <v>0</v>
      </c>
      <c r="FF45">
        <v>0</v>
      </c>
      <c r="FG45">
        <v>0</v>
      </c>
      <c r="FH45">
        <v>0</v>
      </c>
      <c r="FI45">
        <v>0</v>
      </c>
      <c r="FJ45">
        <v>0</v>
      </c>
      <c r="FK45">
        <v>0</v>
      </c>
      <c r="FL45">
        <v>0</v>
      </c>
      <c r="FM45">
        <v>0</v>
      </c>
      <c r="FN45">
        <v>0</v>
      </c>
      <c r="FO45">
        <v>0</v>
      </c>
      <c r="FP45">
        <v>0</v>
      </c>
      <c r="FQ45">
        <v>0</v>
      </c>
      <c r="FR45">
        <v>2</v>
      </c>
      <c r="FS45">
        <v>0</v>
      </c>
      <c r="FT45">
        <v>0</v>
      </c>
      <c r="FU45">
        <v>0</v>
      </c>
      <c r="FV45">
        <v>0</v>
      </c>
      <c r="FW45">
        <v>0</v>
      </c>
      <c r="FX45">
        <v>0</v>
      </c>
      <c r="FY45">
        <v>0</v>
      </c>
      <c r="FZ45">
        <v>5</v>
      </c>
      <c r="GA45">
        <v>0</v>
      </c>
      <c r="GB45">
        <v>1</v>
      </c>
      <c r="GC45">
        <v>1</v>
      </c>
      <c r="GD45">
        <v>11</v>
      </c>
      <c r="GE45">
        <v>1</v>
      </c>
      <c r="GF45">
        <v>5</v>
      </c>
      <c r="GG45">
        <v>1</v>
      </c>
      <c r="GH45">
        <v>1</v>
      </c>
      <c r="GI45">
        <v>0</v>
      </c>
      <c r="GJ45">
        <v>4</v>
      </c>
      <c r="GK45">
        <v>0</v>
      </c>
      <c r="GL45">
        <v>32</v>
      </c>
      <c r="GM45">
        <v>0</v>
      </c>
      <c r="GN45">
        <v>0</v>
      </c>
      <c r="GO45">
        <v>0</v>
      </c>
      <c r="GP45">
        <v>0</v>
      </c>
      <c r="GQ45">
        <v>0</v>
      </c>
      <c r="GR45">
        <v>0</v>
      </c>
      <c r="GS45">
        <v>0</v>
      </c>
      <c r="GT45">
        <v>0</v>
      </c>
      <c r="GU45">
        <v>2</v>
      </c>
      <c r="GV45">
        <v>0</v>
      </c>
      <c r="GW45">
        <v>0</v>
      </c>
      <c r="GX45">
        <v>1</v>
      </c>
      <c r="GY45">
        <v>3</v>
      </c>
      <c r="GZ45">
        <v>0</v>
      </c>
      <c r="HA45">
        <v>1</v>
      </c>
      <c r="HB45">
        <v>0</v>
      </c>
      <c r="HC45">
        <v>0</v>
      </c>
      <c r="HD45">
        <v>1</v>
      </c>
      <c r="HE45">
        <v>6</v>
      </c>
      <c r="HF45">
        <v>0</v>
      </c>
      <c r="HG45">
        <v>14</v>
      </c>
      <c r="HH45">
        <v>0</v>
      </c>
      <c r="HI45">
        <v>0</v>
      </c>
      <c r="HJ45">
        <v>0</v>
      </c>
      <c r="HK45">
        <v>0</v>
      </c>
      <c r="HL45">
        <v>151</v>
      </c>
      <c r="HM45">
        <v>76</v>
      </c>
      <c r="HN45">
        <v>142</v>
      </c>
      <c r="HO45">
        <v>257</v>
      </c>
      <c r="HP45">
        <v>237</v>
      </c>
      <c r="HQ45">
        <v>16</v>
      </c>
      <c r="HR45">
        <v>0</v>
      </c>
      <c r="HS45">
        <v>146</v>
      </c>
      <c r="HT45">
        <v>20</v>
      </c>
      <c r="HU45">
        <v>217</v>
      </c>
      <c r="HV45">
        <v>237</v>
      </c>
      <c r="HW45">
        <v>204</v>
      </c>
      <c r="HX45">
        <v>1</v>
      </c>
      <c r="HY45">
        <v>0</v>
      </c>
      <c r="HZ45">
        <v>1</v>
      </c>
      <c r="IA45">
        <v>37</v>
      </c>
      <c r="IB45">
        <v>10</v>
      </c>
      <c r="IC45">
        <v>47</v>
      </c>
      <c r="IG45">
        <v>120</v>
      </c>
      <c r="IH45">
        <v>142</v>
      </c>
    </row>
    <row r="46" spans="1:242" x14ac:dyDescent="0.2">
      <c r="A46" t="s">
        <v>234</v>
      </c>
      <c r="B46" t="s">
        <v>262</v>
      </c>
      <c r="C46" t="s">
        <v>677</v>
      </c>
      <c r="D46">
        <v>2</v>
      </c>
      <c r="E46">
        <v>0</v>
      </c>
      <c r="F46">
        <v>0</v>
      </c>
      <c r="G46">
        <v>0</v>
      </c>
      <c r="H46">
        <v>0</v>
      </c>
      <c r="I46">
        <v>0</v>
      </c>
      <c r="J46">
        <v>3</v>
      </c>
      <c r="K46">
        <v>0</v>
      </c>
      <c r="L46">
        <v>24</v>
      </c>
      <c r="M46">
        <v>1</v>
      </c>
      <c r="N46">
        <v>0</v>
      </c>
      <c r="O46">
        <v>4</v>
      </c>
      <c r="P46">
        <v>46</v>
      </c>
      <c r="Q46">
        <v>1</v>
      </c>
      <c r="R46">
        <v>68</v>
      </c>
      <c r="S46">
        <v>15</v>
      </c>
      <c r="T46">
        <v>22</v>
      </c>
      <c r="U46">
        <v>4</v>
      </c>
      <c r="V46">
        <v>5</v>
      </c>
      <c r="W46">
        <v>12</v>
      </c>
      <c r="X46">
        <v>7</v>
      </c>
      <c r="Y46">
        <v>40</v>
      </c>
      <c r="Z46">
        <v>207</v>
      </c>
      <c r="AA46">
        <v>2</v>
      </c>
      <c r="AB46">
        <v>0</v>
      </c>
      <c r="AC46">
        <v>0</v>
      </c>
      <c r="AD46">
        <v>0</v>
      </c>
      <c r="AE46">
        <v>0</v>
      </c>
      <c r="AF46">
        <v>0</v>
      </c>
      <c r="AG46">
        <v>0</v>
      </c>
      <c r="AH46">
        <v>1</v>
      </c>
      <c r="AI46">
        <v>23</v>
      </c>
      <c r="AJ46">
        <v>1</v>
      </c>
      <c r="AK46">
        <v>2</v>
      </c>
      <c r="AL46">
        <v>0</v>
      </c>
      <c r="AM46">
        <v>32</v>
      </c>
      <c r="AN46">
        <v>1</v>
      </c>
      <c r="AO46">
        <v>83</v>
      </c>
      <c r="AP46">
        <v>10</v>
      </c>
      <c r="AQ46">
        <v>8</v>
      </c>
      <c r="AR46">
        <v>4</v>
      </c>
      <c r="AS46">
        <v>7</v>
      </c>
      <c r="AT46">
        <v>9</v>
      </c>
      <c r="AU46">
        <v>174</v>
      </c>
      <c r="AV46">
        <v>1</v>
      </c>
      <c r="AW46">
        <v>0</v>
      </c>
      <c r="AX46">
        <v>0</v>
      </c>
      <c r="AY46">
        <v>0</v>
      </c>
      <c r="AZ46">
        <v>0</v>
      </c>
      <c r="BA46">
        <v>0</v>
      </c>
      <c r="BB46">
        <v>1</v>
      </c>
      <c r="BC46">
        <v>0</v>
      </c>
      <c r="BD46">
        <v>28</v>
      </c>
      <c r="BE46">
        <v>0</v>
      </c>
      <c r="BF46">
        <v>1</v>
      </c>
      <c r="BG46">
        <v>0</v>
      </c>
      <c r="BH46">
        <v>4</v>
      </c>
      <c r="BI46">
        <v>0</v>
      </c>
      <c r="BJ46">
        <v>2</v>
      </c>
      <c r="BK46">
        <v>3</v>
      </c>
      <c r="BL46">
        <v>0</v>
      </c>
      <c r="BM46">
        <v>0</v>
      </c>
      <c r="BN46">
        <v>0</v>
      </c>
      <c r="BO46">
        <v>0</v>
      </c>
      <c r="BP46">
        <v>40</v>
      </c>
      <c r="BQ46">
        <v>3</v>
      </c>
      <c r="BR46">
        <v>0</v>
      </c>
      <c r="BS46">
        <v>0</v>
      </c>
      <c r="BT46">
        <v>0</v>
      </c>
      <c r="BU46">
        <v>0</v>
      </c>
      <c r="BV46">
        <v>0</v>
      </c>
      <c r="BW46">
        <v>1</v>
      </c>
      <c r="BX46">
        <v>1</v>
      </c>
      <c r="BY46">
        <v>51</v>
      </c>
      <c r="BZ46">
        <v>1</v>
      </c>
      <c r="CA46">
        <v>3</v>
      </c>
      <c r="CB46">
        <v>0</v>
      </c>
      <c r="CC46">
        <v>36</v>
      </c>
      <c r="CD46">
        <v>1</v>
      </c>
      <c r="CE46">
        <v>85</v>
      </c>
      <c r="CF46">
        <v>13</v>
      </c>
      <c r="CG46">
        <v>25</v>
      </c>
      <c r="CH46">
        <v>8</v>
      </c>
      <c r="CI46">
        <v>4</v>
      </c>
      <c r="CJ46">
        <v>7</v>
      </c>
      <c r="CK46">
        <v>9</v>
      </c>
      <c r="CL46">
        <v>36</v>
      </c>
      <c r="CM46">
        <v>239</v>
      </c>
      <c r="CN46">
        <v>0</v>
      </c>
      <c r="CO46">
        <v>0</v>
      </c>
      <c r="CP46">
        <v>0</v>
      </c>
      <c r="CQ46">
        <v>0</v>
      </c>
      <c r="CR46">
        <v>0</v>
      </c>
      <c r="CS46">
        <v>0</v>
      </c>
      <c r="CT46">
        <v>0</v>
      </c>
      <c r="CU46">
        <v>0</v>
      </c>
      <c r="CV46">
        <v>21</v>
      </c>
      <c r="CW46">
        <v>1</v>
      </c>
      <c r="CX46">
        <v>3</v>
      </c>
      <c r="CY46">
        <v>0</v>
      </c>
      <c r="CZ46">
        <v>22</v>
      </c>
      <c r="DA46">
        <v>0</v>
      </c>
      <c r="DB46">
        <v>63</v>
      </c>
      <c r="DC46">
        <v>9</v>
      </c>
      <c r="DD46">
        <v>21</v>
      </c>
      <c r="DE46">
        <v>4</v>
      </c>
      <c r="DF46">
        <v>4</v>
      </c>
      <c r="DG46">
        <v>5</v>
      </c>
      <c r="DH46">
        <v>153</v>
      </c>
      <c r="DI46">
        <v>9</v>
      </c>
      <c r="DJ46">
        <v>16</v>
      </c>
      <c r="DK46">
        <v>2</v>
      </c>
      <c r="DL46">
        <v>0</v>
      </c>
      <c r="DM46">
        <v>0</v>
      </c>
      <c r="DN46">
        <v>0</v>
      </c>
      <c r="DO46">
        <v>0</v>
      </c>
      <c r="DP46">
        <v>0</v>
      </c>
      <c r="DQ46">
        <v>1</v>
      </c>
      <c r="DR46">
        <v>1</v>
      </c>
      <c r="DS46">
        <v>30</v>
      </c>
      <c r="DT46">
        <v>0</v>
      </c>
      <c r="DU46">
        <v>0</v>
      </c>
      <c r="DV46">
        <v>0</v>
      </c>
      <c r="DW46">
        <v>14</v>
      </c>
      <c r="DX46">
        <v>1</v>
      </c>
      <c r="DY46">
        <v>22</v>
      </c>
      <c r="DZ46">
        <v>4</v>
      </c>
      <c r="EA46">
        <v>4</v>
      </c>
      <c r="EB46">
        <v>4</v>
      </c>
      <c r="EC46">
        <v>0</v>
      </c>
      <c r="ED46">
        <v>2</v>
      </c>
      <c r="EE46">
        <v>85</v>
      </c>
      <c r="EF46">
        <v>0</v>
      </c>
      <c r="EG46">
        <v>20</v>
      </c>
      <c r="EH46">
        <v>0</v>
      </c>
      <c r="EI46">
        <v>0</v>
      </c>
      <c r="EJ46">
        <v>0</v>
      </c>
      <c r="EK46">
        <v>0</v>
      </c>
      <c r="EL46">
        <v>0</v>
      </c>
      <c r="EM46">
        <v>0</v>
      </c>
      <c r="EN46">
        <v>0</v>
      </c>
      <c r="EO46">
        <v>0</v>
      </c>
      <c r="EP46">
        <v>0</v>
      </c>
      <c r="EQ46">
        <v>0</v>
      </c>
      <c r="ER46">
        <v>0</v>
      </c>
      <c r="ES46">
        <v>0</v>
      </c>
      <c r="ET46">
        <v>0</v>
      </c>
      <c r="EU46">
        <v>0</v>
      </c>
      <c r="EV46">
        <v>0</v>
      </c>
      <c r="EW46">
        <v>0</v>
      </c>
      <c r="EX46">
        <v>0</v>
      </c>
      <c r="EY46">
        <v>0</v>
      </c>
      <c r="EZ46">
        <v>1</v>
      </c>
      <c r="FA46">
        <v>0</v>
      </c>
      <c r="FB46">
        <v>0</v>
      </c>
      <c r="FC46">
        <v>0</v>
      </c>
      <c r="FD46">
        <v>0</v>
      </c>
      <c r="FE46">
        <v>0</v>
      </c>
      <c r="FF46">
        <v>0</v>
      </c>
      <c r="FG46">
        <v>0</v>
      </c>
      <c r="FH46">
        <v>0</v>
      </c>
      <c r="FI46">
        <v>0</v>
      </c>
      <c r="FJ46">
        <v>0</v>
      </c>
      <c r="FK46">
        <v>0</v>
      </c>
      <c r="FL46">
        <v>0</v>
      </c>
      <c r="FM46">
        <v>0</v>
      </c>
      <c r="FN46">
        <v>0</v>
      </c>
      <c r="FO46">
        <v>0</v>
      </c>
      <c r="FP46">
        <v>0</v>
      </c>
      <c r="FQ46">
        <v>1</v>
      </c>
      <c r="FR46">
        <v>1</v>
      </c>
      <c r="FS46">
        <v>0</v>
      </c>
      <c r="FT46">
        <v>0</v>
      </c>
      <c r="FU46">
        <v>0</v>
      </c>
      <c r="FV46">
        <v>0</v>
      </c>
      <c r="FW46">
        <v>0</v>
      </c>
      <c r="FX46">
        <v>0</v>
      </c>
      <c r="FY46">
        <v>0</v>
      </c>
      <c r="FZ46">
        <v>19</v>
      </c>
      <c r="GA46">
        <v>0</v>
      </c>
      <c r="GB46">
        <v>0</v>
      </c>
      <c r="GC46">
        <v>0</v>
      </c>
      <c r="GD46">
        <v>11</v>
      </c>
      <c r="GE46">
        <v>1</v>
      </c>
      <c r="GF46">
        <v>16</v>
      </c>
      <c r="GG46">
        <v>2</v>
      </c>
      <c r="GH46">
        <v>2</v>
      </c>
      <c r="GI46">
        <v>1</v>
      </c>
      <c r="GJ46">
        <v>0</v>
      </c>
      <c r="GK46">
        <v>1</v>
      </c>
      <c r="GL46">
        <v>54</v>
      </c>
      <c r="GM46">
        <v>2</v>
      </c>
      <c r="GN46">
        <v>0</v>
      </c>
      <c r="GO46">
        <v>0</v>
      </c>
      <c r="GP46">
        <v>0</v>
      </c>
      <c r="GQ46">
        <v>0</v>
      </c>
      <c r="GR46">
        <v>0</v>
      </c>
      <c r="GS46">
        <v>0</v>
      </c>
      <c r="GT46">
        <v>0</v>
      </c>
      <c r="GU46">
        <v>3</v>
      </c>
      <c r="GV46">
        <v>0</v>
      </c>
      <c r="GW46">
        <v>0</v>
      </c>
      <c r="GX46">
        <v>0</v>
      </c>
      <c r="GY46">
        <v>1</v>
      </c>
      <c r="GZ46">
        <v>0</v>
      </c>
      <c r="HA46">
        <v>1</v>
      </c>
      <c r="HB46">
        <v>0</v>
      </c>
      <c r="HC46">
        <v>0</v>
      </c>
      <c r="HD46">
        <v>0</v>
      </c>
      <c r="HE46">
        <v>0</v>
      </c>
      <c r="HF46">
        <v>1</v>
      </c>
      <c r="HG46">
        <v>8</v>
      </c>
      <c r="HH46">
        <v>0</v>
      </c>
      <c r="HI46">
        <v>0</v>
      </c>
      <c r="HJ46">
        <v>14</v>
      </c>
      <c r="HK46">
        <v>1</v>
      </c>
      <c r="HL46">
        <v>164</v>
      </c>
      <c r="HM46">
        <v>77</v>
      </c>
      <c r="HN46">
        <v>407</v>
      </c>
      <c r="HO46">
        <v>207</v>
      </c>
      <c r="HP46">
        <v>239</v>
      </c>
      <c r="HQ46">
        <v>17</v>
      </c>
      <c r="HR46">
        <v>0</v>
      </c>
      <c r="HS46">
        <v>358</v>
      </c>
      <c r="HT46">
        <v>23</v>
      </c>
      <c r="HU46">
        <v>216</v>
      </c>
      <c r="HV46">
        <v>239</v>
      </c>
      <c r="HW46">
        <v>207</v>
      </c>
      <c r="HX46">
        <v>0</v>
      </c>
      <c r="HY46">
        <v>0</v>
      </c>
      <c r="HZ46">
        <v>0</v>
      </c>
      <c r="IA46">
        <v>19</v>
      </c>
      <c r="IB46">
        <v>10</v>
      </c>
      <c r="IC46">
        <v>29</v>
      </c>
      <c r="IG46">
        <v>51</v>
      </c>
      <c r="IH46">
        <v>204</v>
      </c>
    </row>
    <row r="47" spans="1:242" x14ac:dyDescent="0.2">
      <c r="A47" t="s">
        <v>234</v>
      </c>
      <c r="B47" t="s">
        <v>263</v>
      </c>
      <c r="C47" t="s">
        <v>677</v>
      </c>
      <c r="D47">
        <v>0</v>
      </c>
      <c r="E47">
        <v>0</v>
      </c>
      <c r="F47">
        <v>0</v>
      </c>
      <c r="G47">
        <v>0</v>
      </c>
      <c r="H47">
        <v>0</v>
      </c>
      <c r="I47">
        <v>0</v>
      </c>
      <c r="J47">
        <v>3</v>
      </c>
      <c r="K47">
        <v>0</v>
      </c>
      <c r="L47">
        <v>24</v>
      </c>
      <c r="M47">
        <v>0</v>
      </c>
      <c r="N47">
        <v>0</v>
      </c>
      <c r="O47">
        <v>5</v>
      </c>
      <c r="P47">
        <v>48</v>
      </c>
      <c r="Q47">
        <v>11</v>
      </c>
      <c r="R47">
        <v>71</v>
      </c>
      <c r="S47">
        <v>18</v>
      </c>
      <c r="T47">
        <v>18</v>
      </c>
      <c r="U47">
        <v>3</v>
      </c>
      <c r="V47">
        <v>11</v>
      </c>
      <c r="W47">
        <v>11</v>
      </c>
      <c r="X47">
        <v>17</v>
      </c>
      <c r="Y47">
        <v>34</v>
      </c>
      <c r="Z47">
        <v>223</v>
      </c>
      <c r="AA47">
        <v>3</v>
      </c>
      <c r="AB47">
        <v>0</v>
      </c>
      <c r="AC47">
        <v>0</v>
      </c>
      <c r="AD47">
        <v>0</v>
      </c>
      <c r="AE47">
        <v>0</v>
      </c>
      <c r="AF47">
        <v>0</v>
      </c>
      <c r="AG47">
        <v>1</v>
      </c>
      <c r="AH47">
        <v>0</v>
      </c>
      <c r="AI47">
        <v>17</v>
      </c>
      <c r="AJ47">
        <v>0</v>
      </c>
      <c r="AK47">
        <v>0</v>
      </c>
      <c r="AL47">
        <v>2</v>
      </c>
      <c r="AM47">
        <v>35</v>
      </c>
      <c r="AN47">
        <v>2</v>
      </c>
      <c r="AO47">
        <v>64</v>
      </c>
      <c r="AP47">
        <v>16</v>
      </c>
      <c r="AQ47">
        <v>5</v>
      </c>
      <c r="AR47">
        <v>8</v>
      </c>
      <c r="AS47">
        <v>10</v>
      </c>
      <c r="AT47">
        <v>16</v>
      </c>
      <c r="AU47">
        <v>163</v>
      </c>
      <c r="AV47">
        <v>0</v>
      </c>
      <c r="AW47">
        <v>0</v>
      </c>
      <c r="AX47">
        <v>0</v>
      </c>
      <c r="AY47">
        <v>0</v>
      </c>
      <c r="AZ47">
        <v>0</v>
      </c>
      <c r="BA47">
        <v>0</v>
      </c>
      <c r="BB47">
        <v>0</v>
      </c>
      <c r="BC47">
        <v>0</v>
      </c>
      <c r="BD47">
        <v>9</v>
      </c>
      <c r="BE47">
        <v>0</v>
      </c>
      <c r="BF47">
        <v>1</v>
      </c>
      <c r="BG47">
        <v>0</v>
      </c>
      <c r="BH47">
        <v>5</v>
      </c>
      <c r="BI47">
        <v>0</v>
      </c>
      <c r="BJ47">
        <v>2</v>
      </c>
      <c r="BK47">
        <v>0</v>
      </c>
      <c r="BL47">
        <v>0</v>
      </c>
      <c r="BM47">
        <v>0</v>
      </c>
      <c r="BN47">
        <v>0</v>
      </c>
      <c r="BO47">
        <v>0</v>
      </c>
      <c r="BP47">
        <v>17</v>
      </c>
      <c r="BQ47">
        <v>3</v>
      </c>
      <c r="BR47">
        <v>0</v>
      </c>
      <c r="BS47">
        <v>0</v>
      </c>
      <c r="BT47">
        <v>0</v>
      </c>
      <c r="BU47">
        <v>0</v>
      </c>
      <c r="BV47">
        <v>0</v>
      </c>
      <c r="BW47">
        <v>1</v>
      </c>
      <c r="BX47">
        <v>0</v>
      </c>
      <c r="BY47">
        <v>26</v>
      </c>
      <c r="BZ47">
        <v>0</v>
      </c>
      <c r="CA47">
        <v>1</v>
      </c>
      <c r="CB47">
        <v>2</v>
      </c>
      <c r="CC47">
        <v>40</v>
      </c>
      <c r="CD47">
        <v>2</v>
      </c>
      <c r="CE47">
        <v>66</v>
      </c>
      <c r="CF47">
        <v>16</v>
      </c>
      <c r="CG47">
        <v>12</v>
      </c>
      <c r="CH47">
        <v>5</v>
      </c>
      <c r="CI47">
        <v>8</v>
      </c>
      <c r="CJ47">
        <v>10</v>
      </c>
      <c r="CK47">
        <v>16</v>
      </c>
      <c r="CL47">
        <v>40</v>
      </c>
      <c r="CM47">
        <v>192</v>
      </c>
      <c r="CN47">
        <v>0</v>
      </c>
      <c r="CO47">
        <v>0</v>
      </c>
      <c r="CP47">
        <v>0</v>
      </c>
      <c r="CQ47">
        <v>0</v>
      </c>
      <c r="CR47">
        <v>0</v>
      </c>
      <c r="CS47">
        <v>0</v>
      </c>
      <c r="CT47">
        <v>0</v>
      </c>
      <c r="CU47">
        <v>0</v>
      </c>
      <c r="CV47">
        <v>5</v>
      </c>
      <c r="CW47">
        <v>0</v>
      </c>
      <c r="CX47">
        <v>0</v>
      </c>
      <c r="CY47">
        <v>2</v>
      </c>
      <c r="CZ47">
        <v>22</v>
      </c>
      <c r="DA47">
        <v>1</v>
      </c>
      <c r="DB47">
        <v>54</v>
      </c>
      <c r="DC47">
        <v>6</v>
      </c>
      <c r="DD47">
        <v>9</v>
      </c>
      <c r="DE47">
        <v>1</v>
      </c>
      <c r="DF47">
        <v>5</v>
      </c>
      <c r="DG47">
        <v>9</v>
      </c>
      <c r="DH47">
        <v>114</v>
      </c>
      <c r="DI47">
        <v>13</v>
      </c>
      <c r="DJ47">
        <v>26</v>
      </c>
      <c r="DK47">
        <v>3</v>
      </c>
      <c r="DL47">
        <v>0</v>
      </c>
      <c r="DM47">
        <v>0</v>
      </c>
      <c r="DN47">
        <v>0</v>
      </c>
      <c r="DO47">
        <v>0</v>
      </c>
      <c r="DP47">
        <v>0</v>
      </c>
      <c r="DQ47">
        <v>1</v>
      </c>
      <c r="DR47">
        <v>0</v>
      </c>
      <c r="DS47">
        <v>21</v>
      </c>
      <c r="DT47">
        <v>0</v>
      </c>
      <c r="DU47">
        <v>1</v>
      </c>
      <c r="DV47">
        <v>0</v>
      </c>
      <c r="DW47">
        <v>18</v>
      </c>
      <c r="DX47">
        <v>1</v>
      </c>
      <c r="DY47">
        <v>12</v>
      </c>
      <c r="DZ47">
        <v>10</v>
      </c>
      <c r="EA47">
        <v>3</v>
      </c>
      <c r="EB47">
        <v>4</v>
      </c>
      <c r="EC47">
        <v>3</v>
      </c>
      <c r="ED47">
        <v>1</v>
      </c>
      <c r="EE47">
        <v>78</v>
      </c>
      <c r="EF47">
        <v>3</v>
      </c>
      <c r="EG47">
        <v>14</v>
      </c>
      <c r="EH47">
        <v>0</v>
      </c>
      <c r="EI47">
        <v>0</v>
      </c>
      <c r="EJ47">
        <v>0</v>
      </c>
      <c r="EK47">
        <v>0</v>
      </c>
      <c r="EL47">
        <v>0</v>
      </c>
      <c r="EM47">
        <v>0</v>
      </c>
      <c r="EN47">
        <v>0</v>
      </c>
      <c r="EO47">
        <v>0</v>
      </c>
      <c r="EP47">
        <v>0</v>
      </c>
      <c r="EQ47">
        <v>0</v>
      </c>
      <c r="ER47">
        <v>0</v>
      </c>
      <c r="ES47">
        <v>0</v>
      </c>
      <c r="ET47">
        <v>0</v>
      </c>
      <c r="EU47">
        <v>0</v>
      </c>
      <c r="EV47">
        <v>0</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0</v>
      </c>
      <c r="FS47">
        <v>0</v>
      </c>
      <c r="FT47">
        <v>0</v>
      </c>
      <c r="FU47">
        <v>0</v>
      </c>
      <c r="FV47">
        <v>0</v>
      </c>
      <c r="FW47">
        <v>0</v>
      </c>
      <c r="FX47">
        <v>1</v>
      </c>
      <c r="FY47">
        <v>0</v>
      </c>
      <c r="FZ47">
        <v>15</v>
      </c>
      <c r="GA47">
        <v>0</v>
      </c>
      <c r="GB47">
        <v>0</v>
      </c>
      <c r="GC47">
        <v>0</v>
      </c>
      <c r="GD47">
        <v>13</v>
      </c>
      <c r="GE47">
        <v>0</v>
      </c>
      <c r="GF47">
        <v>11</v>
      </c>
      <c r="GG47">
        <v>8</v>
      </c>
      <c r="GH47">
        <v>2</v>
      </c>
      <c r="GI47">
        <v>0</v>
      </c>
      <c r="GJ47">
        <v>1</v>
      </c>
      <c r="GK47">
        <v>1</v>
      </c>
      <c r="GL47">
        <v>52</v>
      </c>
      <c r="GM47">
        <v>1</v>
      </c>
      <c r="GN47">
        <v>0</v>
      </c>
      <c r="GO47">
        <v>0</v>
      </c>
      <c r="GP47">
        <v>0</v>
      </c>
      <c r="GQ47">
        <v>0</v>
      </c>
      <c r="GR47">
        <v>0</v>
      </c>
      <c r="GS47">
        <v>0</v>
      </c>
      <c r="GT47">
        <v>0</v>
      </c>
      <c r="GU47">
        <v>1</v>
      </c>
      <c r="GV47">
        <v>0</v>
      </c>
      <c r="GW47">
        <v>0</v>
      </c>
      <c r="GX47">
        <v>0</v>
      </c>
      <c r="GY47">
        <v>1</v>
      </c>
      <c r="GZ47">
        <v>0</v>
      </c>
      <c r="HA47">
        <v>1</v>
      </c>
      <c r="HB47">
        <v>1</v>
      </c>
      <c r="HC47">
        <v>0</v>
      </c>
      <c r="HD47">
        <v>0</v>
      </c>
      <c r="HE47">
        <v>0</v>
      </c>
      <c r="HF47">
        <v>0</v>
      </c>
      <c r="HG47">
        <v>5</v>
      </c>
      <c r="HH47">
        <v>1</v>
      </c>
      <c r="HI47">
        <v>1</v>
      </c>
      <c r="HJ47">
        <v>12</v>
      </c>
      <c r="HK47">
        <v>0</v>
      </c>
      <c r="HL47">
        <v>717</v>
      </c>
      <c r="HM47">
        <v>92</v>
      </c>
      <c r="HN47">
        <v>358</v>
      </c>
      <c r="HO47">
        <v>223</v>
      </c>
      <c r="HP47">
        <v>192</v>
      </c>
      <c r="HQ47">
        <v>31</v>
      </c>
      <c r="HR47">
        <v>0</v>
      </c>
      <c r="HS47">
        <v>358</v>
      </c>
      <c r="HT47">
        <v>22</v>
      </c>
      <c r="HU47">
        <v>170</v>
      </c>
      <c r="HV47">
        <v>192</v>
      </c>
      <c r="HW47">
        <v>166</v>
      </c>
      <c r="HX47">
        <v>2</v>
      </c>
      <c r="HY47">
        <v>0</v>
      </c>
      <c r="HZ47">
        <v>2</v>
      </c>
      <c r="IA47">
        <v>7</v>
      </c>
      <c r="IB47">
        <v>2</v>
      </c>
      <c r="IC47">
        <v>9</v>
      </c>
      <c r="IG47">
        <v>92</v>
      </c>
      <c r="IH47">
        <v>358</v>
      </c>
    </row>
    <row r="48" spans="1:242" x14ac:dyDescent="0.2">
      <c r="A48" t="s">
        <v>234</v>
      </c>
      <c r="B48" t="s">
        <v>265</v>
      </c>
      <c r="C48" t="s">
        <v>677</v>
      </c>
      <c r="D48">
        <v>0</v>
      </c>
      <c r="E48">
        <v>0</v>
      </c>
      <c r="F48">
        <v>0</v>
      </c>
      <c r="G48">
        <v>0</v>
      </c>
      <c r="H48">
        <v>0</v>
      </c>
      <c r="I48">
        <v>0</v>
      </c>
      <c r="J48">
        <v>3</v>
      </c>
      <c r="K48">
        <v>0</v>
      </c>
      <c r="L48">
        <v>21</v>
      </c>
      <c r="M48">
        <v>1</v>
      </c>
      <c r="N48">
        <v>1</v>
      </c>
      <c r="O48">
        <v>3</v>
      </c>
      <c r="P48">
        <v>37</v>
      </c>
      <c r="Q48">
        <v>8</v>
      </c>
      <c r="R48">
        <v>81</v>
      </c>
      <c r="S48">
        <v>29</v>
      </c>
      <c r="T48">
        <v>22</v>
      </c>
      <c r="U48">
        <v>7</v>
      </c>
      <c r="V48">
        <v>12</v>
      </c>
      <c r="W48">
        <v>0</v>
      </c>
      <c r="X48">
        <v>12</v>
      </c>
      <c r="Y48">
        <v>63</v>
      </c>
      <c r="Z48">
        <v>225</v>
      </c>
      <c r="AA48">
        <v>1</v>
      </c>
      <c r="AB48">
        <v>0</v>
      </c>
      <c r="AC48">
        <v>0</v>
      </c>
      <c r="AD48">
        <v>0</v>
      </c>
      <c r="AE48">
        <v>0</v>
      </c>
      <c r="AF48">
        <v>0</v>
      </c>
      <c r="AG48">
        <v>1</v>
      </c>
      <c r="AH48">
        <v>0</v>
      </c>
      <c r="AI48">
        <v>19</v>
      </c>
      <c r="AJ48">
        <v>1</v>
      </c>
      <c r="AK48">
        <v>1</v>
      </c>
      <c r="AL48">
        <v>9</v>
      </c>
      <c r="AM48">
        <v>32</v>
      </c>
      <c r="AN48">
        <v>8</v>
      </c>
      <c r="AO48">
        <v>68</v>
      </c>
      <c r="AP48">
        <v>17</v>
      </c>
      <c r="AQ48">
        <v>5</v>
      </c>
      <c r="AR48">
        <v>16</v>
      </c>
      <c r="AS48">
        <v>13</v>
      </c>
      <c r="AT48">
        <v>16</v>
      </c>
      <c r="AU48">
        <v>191</v>
      </c>
      <c r="AV48">
        <v>0</v>
      </c>
      <c r="AW48">
        <v>0</v>
      </c>
      <c r="AX48">
        <v>0</v>
      </c>
      <c r="AY48">
        <v>0</v>
      </c>
      <c r="AZ48">
        <v>0</v>
      </c>
      <c r="BA48">
        <v>0</v>
      </c>
      <c r="BB48">
        <v>1</v>
      </c>
      <c r="BC48">
        <v>0</v>
      </c>
      <c r="BD48">
        <v>8</v>
      </c>
      <c r="BE48">
        <v>0</v>
      </c>
      <c r="BF48">
        <v>0</v>
      </c>
      <c r="BG48">
        <v>1</v>
      </c>
      <c r="BH48">
        <v>5</v>
      </c>
      <c r="BI48">
        <v>0</v>
      </c>
      <c r="BJ48">
        <v>3</v>
      </c>
      <c r="BK48">
        <v>3</v>
      </c>
      <c r="BL48">
        <v>0</v>
      </c>
      <c r="BM48">
        <v>0</v>
      </c>
      <c r="BN48">
        <v>1</v>
      </c>
      <c r="BO48">
        <v>0</v>
      </c>
      <c r="BP48">
        <v>22</v>
      </c>
      <c r="BQ48">
        <v>1</v>
      </c>
      <c r="BR48">
        <v>0</v>
      </c>
      <c r="BS48">
        <v>0</v>
      </c>
      <c r="BT48">
        <v>0</v>
      </c>
      <c r="BU48">
        <v>0</v>
      </c>
      <c r="BV48">
        <v>0</v>
      </c>
      <c r="BW48">
        <v>2</v>
      </c>
      <c r="BX48">
        <v>0</v>
      </c>
      <c r="BY48">
        <v>27</v>
      </c>
      <c r="BZ48">
        <v>1</v>
      </c>
      <c r="CA48">
        <v>1</v>
      </c>
      <c r="CB48">
        <v>10</v>
      </c>
      <c r="CC48">
        <v>37</v>
      </c>
      <c r="CD48">
        <v>8</v>
      </c>
      <c r="CE48">
        <v>71</v>
      </c>
      <c r="CF48">
        <v>20</v>
      </c>
      <c r="CG48">
        <v>20</v>
      </c>
      <c r="CH48">
        <v>5</v>
      </c>
      <c r="CI48">
        <v>16</v>
      </c>
      <c r="CJ48">
        <v>14</v>
      </c>
      <c r="CK48">
        <v>16</v>
      </c>
      <c r="CL48">
        <v>51</v>
      </c>
      <c r="CM48">
        <v>233</v>
      </c>
      <c r="CN48">
        <v>0</v>
      </c>
      <c r="CO48">
        <v>0</v>
      </c>
      <c r="CP48">
        <v>0</v>
      </c>
      <c r="CQ48">
        <v>0</v>
      </c>
      <c r="CR48">
        <v>0</v>
      </c>
      <c r="CS48">
        <v>0</v>
      </c>
      <c r="CT48">
        <v>0</v>
      </c>
      <c r="CU48">
        <v>0</v>
      </c>
      <c r="CV48">
        <v>9</v>
      </c>
      <c r="CW48">
        <v>0</v>
      </c>
      <c r="CX48">
        <v>1</v>
      </c>
      <c r="CY48">
        <v>4</v>
      </c>
      <c r="CZ48">
        <v>20</v>
      </c>
      <c r="DA48">
        <v>5</v>
      </c>
      <c r="DB48">
        <v>53</v>
      </c>
      <c r="DC48">
        <v>13</v>
      </c>
      <c r="DD48">
        <v>14</v>
      </c>
      <c r="DE48">
        <v>4</v>
      </c>
      <c r="DF48">
        <v>9</v>
      </c>
      <c r="DG48">
        <v>9</v>
      </c>
      <c r="DH48">
        <v>141</v>
      </c>
      <c r="DI48">
        <v>13</v>
      </c>
      <c r="DJ48">
        <v>34</v>
      </c>
      <c r="DK48">
        <v>1</v>
      </c>
      <c r="DL48">
        <v>0</v>
      </c>
      <c r="DM48">
        <v>0</v>
      </c>
      <c r="DN48">
        <v>0</v>
      </c>
      <c r="DO48">
        <v>0</v>
      </c>
      <c r="DP48">
        <v>0</v>
      </c>
      <c r="DQ48">
        <v>1</v>
      </c>
      <c r="DR48">
        <v>0</v>
      </c>
      <c r="DS48">
        <v>18</v>
      </c>
      <c r="DT48">
        <v>1</v>
      </c>
      <c r="DU48">
        <v>0</v>
      </c>
      <c r="DV48">
        <v>6</v>
      </c>
      <c r="DW48">
        <v>17</v>
      </c>
      <c r="DX48">
        <v>3</v>
      </c>
      <c r="DY48">
        <v>18</v>
      </c>
      <c r="DZ48">
        <v>7</v>
      </c>
      <c r="EA48">
        <v>6</v>
      </c>
      <c r="EB48">
        <v>1</v>
      </c>
      <c r="EC48">
        <v>7</v>
      </c>
      <c r="ED48">
        <v>5</v>
      </c>
      <c r="EE48">
        <v>91</v>
      </c>
      <c r="EF48">
        <v>3</v>
      </c>
      <c r="EG48">
        <v>17</v>
      </c>
      <c r="EH48">
        <v>0</v>
      </c>
      <c r="EI48">
        <v>0</v>
      </c>
      <c r="EJ48">
        <v>0</v>
      </c>
      <c r="EK48">
        <v>0</v>
      </c>
      <c r="EL48">
        <v>0</v>
      </c>
      <c r="EM48">
        <v>0</v>
      </c>
      <c r="EN48">
        <v>0</v>
      </c>
      <c r="EO48">
        <v>0</v>
      </c>
      <c r="EP48">
        <v>0</v>
      </c>
      <c r="EQ48">
        <v>0</v>
      </c>
      <c r="ER48">
        <v>0</v>
      </c>
      <c r="ES48">
        <v>0</v>
      </c>
      <c r="ET48">
        <v>0</v>
      </c>
      <c r="EU48">
        <v>0</v>
      </c>
      <c r="EV48">
        <v>0</v>
      </c>
      <c r="EW48">
        <v>0</v>
      </c>
      <c r="EX48">
        <v>0</v>
      </c>
      <c r="EY48">
        <v>0</v>
      </c>
      <c r="EZ48">
        <v>0</v>
      </c>
      <c r="FA48">
        <v>0</v>
      </c>
      <c r="FB48">
        <v>0</v>
      </c>
      <c r="FC48">
        <v>0</v>
      </c>
      <c r="FD48">
        <v>0</v>
      </c>
      <c r="FE48">
        <v>0</v>
      </c>
      <c r="FF48">
        <v>1</v>
      </c>
      <c r="FG48">
        <v>0</v>
      </c>
      <c r="FH48">
        <v>0</v>
      </c>
      <c r="FI48">
        <v>0</v>
      </c>
      <c r="FJ48">
        <v>0</v>
      </c>
      <c r="FK48">
        <v>0</v>
      </c>
      <c r="FL48">
        <v>0</v>
      </c>
      <c r="FM48">
        <v>0</v>
      </c>
      <c r="FN48">
        <v>0</v>
      </c>
      <c r="FO48">
        <v>0</v>
      </c>
      <c r="FP48">
        <v>0</v>
      </c>
      <c r="FQ48">
        <v>1</v>
      </c>
      <c r="FR48">
        <v>1</v>
      </c>
      <c r="FS48">
        <v>0</v>
      </c>
      <c r="FT48">
        <v>0</v>
      </c>
      <c r="FU48">
        <v>0</v>
      </c>
      <c r="FV48">
        <v>0</v>
      </c>
      <c r="FW48">
        <v>0</v>
      </c>
      <c r="FX48">
        <v>2</v>
      </c>
      <c r="FY48">
        <v>0</v>
      </c>
      <c r="FZ48">
        <v>12</v>
      </c>
      <c r="GA48">
        <v>0</v>
      </c>
      <c r="GB48">
        <v>0</v>
      </c>
      <c r="GC48">
        <v>6</v>
      </c>
      <c r="GD48">
        <v>12</v>
      </c>
      <c r="GE48">
        <v>1</v>
      </c>
      <c r="GF48">
        <v>14</v>
      </c>
      <c r="GG48">
        <v>4</v>
      </c>
      <c r="GH48">
        <v>4</v>
      </c>
      <c r="GI48">
        <v>1</v>
      </c>
      <c r="GJ48">
        <v>2</v>
      </c>
      <c r="GK48">
        <v>3</v>
      </c>
      <c r="GL48">
        <v>62</v>
      </c>
      <c r="GM48">
        <v>0</v>
      </c>
      <c r="GN48">
        <v>0</v>
      </c>
      <c r="GO48">
        <v>0</v>
      </c>
      <c r="GP48">
        <v>0</v>
      </c>
      <c r="GQ48">
        <v>0</v>
      </c>
      <c r="GR48">
        <v>0</v>
      </c>
      <c r="GS48">
        <v>0</v>
      </c>
      <c r="GT48">
        <v>0</v>
      </c>
      <c r="GU48">
        <v>3</v>
      </c>
      <c r="GV48">
        <v>0</v>
      </c>
      <c r="GW48">
        <v>0</v>
      </c>
      <c r="GX48">
        <v>0</v>
      </c>
      <c r="GY48">
        <v>5</v>
      </c>
      <c r="GZ48">
        <v>1</v>
      </c>
      <c r="HA48">
        <v>3</v>
      </c>
      <c r="HB48">
        <v>2</v>
      </c>
      <c r="HC48">
        <v>1</v>
      </c>
      <c r="HD48">
        <v>0</v>
      </c>
      <c r="HE48">
        <v>0</v>
      </c>
      <c r="HF48">
        <v>0</v>
      </c>
      <c r="HG48">
        <v>15</v>
      </c>
      <c r="HH48">
        <v>3</v>
      </c>
      <c r="HI48">
        <v>0</v>
      </c>
      <c r="HJ48">
        <v>9</v>
      </c>
      <c r="HK48">
        <v>4</v>
      </c>
      <c r="HL48">
        <v>512</v>
      </c>
      <c r="HM48">
        <v>134</v>
      </c>
      <c r="HN48">
        <v>358</v>
      </c>
      <c r="HO48">
        <v>225</v>
      </c>
      <c r="HP48">
        <v>233</v>
      </c>
      <c r="HQ48">
        <v>26</v>
      </c>
      <c r="HR48">
        <v>0</v>
      </c>
      <c r="HS48">
        <v>324</v>
      </c>
      <c r="HT48">
        <v>29</v>
      </c>
      <c r="HU48">
        <v>204</v>
      </c>
      <c r="HV48">
        <v>233</v>
      </c>
      <c r="HW48">
        <v>203</v>
      </c>
      <c r="HX48">
        <v>0</v>
      </c>
      <c r="HY48">
        <v>0</v>
      </c>
      <c r="HZ48">
        <v>0</v>
      </c>
      <c r="IA48">
        <v>5</v>
      </c>
      <c r="IB48">
        <v>13</v>
      </c>
      <c r="IC48">
        <v>18</v>
      </c>
      <c r="IG48">
        <v>162</v>
      </c>
      <c r="IH48">
        <v>169</v>
      </c>
    </row>
    <row r="49" spans="1:242" x14ac:dyDescent="0.2">
      <c r="A49" t="s">
        <v>234</v>
      </c>
      <c r="B49" t="s">
        <v>288</v>
      </c>
      <c r="C49" t="s">
        <v>717</v>
      </c>
      <c r="D49">
        <v>0</v>
      </c>
      <c r="E49">
        <v>0</v>
      </c>
      <c r="F49">
        <v>0</v>
      </c>
      <c r="G49">
        <v>0</v>
      </c>
      <c r="H49">
        <v>1</v>
      </c>
      <c r="I49">
        <v>1</v>
      </c>
      <c r="J49">
        <v>6</v>
      </c>
      <c r="K49">
        <v>1</v>
      </c>
      <c r="L49">
        <v>23</v>
      </c>
      <c r="M49">
        <v>0</v>
      </c>
      <c r="N49">
        <v>3</v>
      </c>
      <c r="O49">
        <v>3</v>
      </c>
      <c r="P49">
        <v>55</v>
      </c>
      <c r="Q49">
        <v>1</v>
      </c>
      <c r="R49">
        <v>79</v>
      </c>
      <c r="S49">
        <v>22</v>
      </c>
      <c r="T49">
        <v>22</v>
      </c>
      <c r="U49">
        <v>3</v>
      </c>
      <c r="V49">
        <v>8</v>
      </c>
      <c r="W49">
        <v>7</v>
      </c>
      <c r="X49">
        <v>18</v>
      </c>
      <c r="Y49">
        <v>34</v>
      </c>
      <c r="Z49">
        <v>235</v>
      </c>
      <c r="AA49">
        <v>0</v>
      </c>
      <c r="AB49">
        <v>0</v>
      </c>
      <c r="AC49">
        <v>0</v>
      </c>
      <c r="AD49">
        <v>0</v>
      </c>
      <c r="AE49">
        <v>0</v>
      </c>
      <c r="AF49">
        <v>0</v>
      </c>
      <c r="AG49">
        <v>2</v>
      </c>
      <c r="AH49">
        <v>0</v>
      </c>
      <c r="AI49">
        <v>10</v>
      </c>
      <c r="AJ49">
        <v>0</v>
      </c>
      <c r="AK49">
        <v>0</v>
      </c>
      <c r="AL49">
        <v>2</v>
      </c>
      <c r="AM49">
        <v>29</v>
      </c>
      <c r="AN49">
        <v>3</v>
      </c>
      <c r="AO49">
        <v>72</v>
      </c>
      <c r="AP49">
        <v>18</v>
      </c>
      <c r="AQ49">
        <v>2</v>
      </c>
      <c r="AR49">
        <v>10</v>
      </c>
      <c r="AS49">
        <v>8</v>
      </c>
      <c r="AT49">
        <v>12</v>
      </c>
      <c r="AU49">
        <v>156</v>
      </c>
      <c r="AV49">
        <v>0</v>
      </c>
      <c r="AW49">
        <v>0</v>
      </c>
      <c r="AX49">
        <v>0</v>
      </c>
      <c r="AY49">
        <v>0</v>
      </c>
      <c r="AZ49">
        <v>0</v>
      </c>
      <c r="BA49">
        <v>0</v>
      </c>
      <c r="BB49">
        <v>0</v>
      </c>
      <c r="BC49">
        <v>0</v>
      </c>
      <c r="BD49">
        <v>7</v>
      </c>
      <c r="BE49">
        <v>0</v>
      </c>
      <c r="BF49">
        <v>0</v>
      </c>
      <c r="BG49">
        <v>1</v>
      </c>
      <c r="BH49">
        <v>4</v>
      </c>
      <c r="BI49">
        <v>0</v>
      </c>
      <c r="BJ49">
        <v>6</v>
      </c>
      <c r="BK49">
        <v>2</v>
      </c>
      <c r="BL49">
        <v>2</v>
      </c>
      <c r="BM49">
        <v>0</v>
      </c>
      <c r="BN49">
        <v>0</v>
      </c>
      <c r="BO49">
        <v>1</v>
      </c>
      <c r="BP49">
        <v>22</v>
      </c>
      <c r="BQ49">
        <v>0</v>
      </c>
      <c r="BR49">
        <v>0</v>
      </c>
      <c r="BS49">
        <v>0</v>
      </c>
      <c r="BT49">
        <v>0</v>
      </c>
      <c r="BU49">
        <v>0</v>
      </c>
      <c r="BV49">
        <v>0</v>
      </c>
      <c r="BW49">
        <v>2</v>
      </c>
      <c r="BX49">
        <v>0</v>
      </c>
      <c r="BY49">
        <v>17</v>
      </c>
      <c r="BZ49">
        <v>0</v>
      </c>
      <c r="CA49">
        <v>0</v>
      </c>
      <c r="CB49">
        <v>3</v>
      </c>
      <c r="CC49">
        <v>33</v>
      </c>
      <c r="CD49">
        <v>3</v>
      </c>
      <c r="CE49">
        <v>78</v>
      </c>
      <c r="CF49">
        <v>20</v>
      </c>
      <c r="CG49">
        <v>25</v>
      </c>
      <c r="CH49">
        <v>4</v>
      </c>
      <c r="CI49">
        <v>10</v>
      </c>
      <c r="CJ49">
        <v>8</v>
      </c>
      <c r="CK49">
        <v>13</v>
      </c>
      <c r="CL49">
        <v>39</v>
      </c>
      <c r="CM49">
        <v>203</v>
      </c>
      <c r="CN49">
        <v>0</v>
      </c>
      <c r="CO49">
        <v>0</v>
      </c>
      <c r="CP49">
        <v>0</v>
      </c>
      <c r="CQ49">
        <v>0</v>
      </c>
      <c r="CR49">
        <v>0</v>
      </c>
      <c r="CS49">
        <v>0</v>
      </c>
      <c r="CT49">
        <v>0</v>
      </c>
      <c r="CU49">
        <v>0</v>
      </c>
      <c r="CV49">
        <v>8</v>
      </c>
      <c r="CW49">
        <v>0</v>
      </c>
      <c r="CX49">
        <v>0</v>
      </c>
      <c r="CY49">
        <v>2</v>
      </c>
      <c r="CZ49">
        <v>13</v>
      </c>
      <c r="DA49">
        <v>1</v>
      </c>
      <c r="DB49">
        <v>66</v>
      </c>
      <c r="DC49">
        <v>14</v>
      </c>
      <c r="DD49">
        <v>17</v>
      </c>
      <c r="DE49">
        <v>2</v>
      </c>
      <c r="DF49">
        <v>8</v>
      </c>
      <c r="DG49">
        <v>5</v>
      </c>
      <c r="DH49">
        <v>136</v>
      </c>
      <c r="DI49">
        <v>11</v>
      </c>
      <c r="DJ49">
        <v>28</v>
      </c>
      <c r="DK49">
        <v>0</v>
      </c>
      <c r="DL49">
        <v>0</v>
      </c>
      <c r="DM49">
        <v>0</v>
      </c>
      <c r="DN49">
        <v>0</v>
      </c>
      <c r="DO49">
        <v>0</v>
      </c>
      <c r="DP49">
        <v>0</v>
      </c>
      <c r="DQ49">
        <v>2</v>
      </c>
      <c r="DR49">
        <v>0</v>
      </c>
      <c r="DS49">
        <v>9</v>
      </c>
      <c r="DT49">
        <v>0</v>
      </c>
      <c r="DU49">
        <v>0</v>
      </c>
      <c r="DV49">
        <v>1</v>
      </c>
      <c r="DW49">
        <v>20</v>
      </c>
      <c r="DX49">
        <v>2</v>
      </c>
      <c r="DY49">
        <v>12</v>
      </c>
      <c r="DZ49">
        <v>6</v>
      </c>
      <c r="EA49">
        <v>8</v>
      </c>
      <c r="EB49">
        <v>2</v>
      </c>
      <c r="EC49">
        <v>2</v>
      </c>
      <c r="ED49">
        <v>3</v>
      </c>
      <c r="EE49">
        <v>67</v>
      </c>
      <c r="EF49">
        <v>2</v>
      </c>
      <c r="EG49">
        <v>11</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1</v>
      </c>
      <c r="FY49">
        <v>0</v>
      </c>
      <c r="FZ49">
        <v>6</v>
      </c>
      <c r="GA49">
        <v>0</v>
      </c>
      <c r="GB49">
        <v>0</v>
      </c>
      <c r="GC49">
        <v>0</v>
      </c>
      <c r="GD49">
        <v>15</v>
      </c>
      <c r="GE49">
        <v>1</v>
      </c>
      <c r="GF49">
        <v>8</v>
      </c>
      <c r="GG49">
        <v>5</v>
      </c>
      <c r="GH49">
        <v>7</v>
      </c>
      <c r="GI49">
        <v>2</v>
      </c>
      <c r="GJ49">
        <v>1</v>
      </c>
      <c r="GK49">
        <v>1</v>
      </c>
      <c r="GL49">
        <v>47</v>
      </c>
      <c r="GM49">
        <v>0</v>
      </c>
      <c r="GN49">
        <v>0</v>
      </c>
      <c r="GO49">
        <v>0</v>
      </c>
      <c r="GP49">
        <v>0</v>
      </c>
      <c r="GQ49">
        <v>0</v>
      </c>
      <c r="GR49">
        <v>0</v>
      </c>
      <c r="GS49">
        <v>1</v>
      </c>
      <c r="GT49">
        <v>0</v>
      </c>
      <c r="GU49">
        <v>3</v>
      </c>
      <c r="GV49">
        <v>0</v>
      </c>
      <c r="GW49">
        <v>0</v>
      </c>
      <c r="GX49">
        <v>1</v>
      </c>
      <c r="GY49">
        <v>1</v>
      </c>
      <c r="GZ49">
        <v>0</v>
      </c>
      <c r="HA49">
        <v>1</v>
      </c>
      <c r="HB49">
        <v>1</v>
      </c>
      <c r="HC49">
        <v>0</v>
      </c>
      <c r="HD49">
        <v>0</v>
      </c>
      <c r="HE49">
        <v>0</v>
      </c>
      <c r="HF49">
        <v>0</v>
      </c>
      <c r="HG49">
        <v>8</v>
      </c>
      <c r="HH49">
        <v>2</v>
      </c>
      <c r="HI49">
        <v>0</v>
      </c>
      <c r="HJ49">
        <v>9</v>
      </c>
      <c r="HK49">
        <v>0</v>
      </c>
      <c r="HL49">
        <v>270</v>
      </c>
      <c r="HM49">
        <v>90</v>
      </c>
      <c r="HN49">
        <v>324</v>
      </c>
      <c r="HO49">
        <v>235</v>
      </c>
      <c r="HP49">
        <v>203</v>
      </c>
      <c r="HQ49">
        <v>18</v>
      </c>
      <c r="HR49">
        <v>0</v>
      </c>
      <c r="HS49">
        <v>338</v>
      </c>
      <c r="HT49">
        <v>23</v>
      </c>
      <c r="HU49">
        <v>180</v>
      </c>
      <c r="HV49">
        <v>203</v>
      </c>
      <c r="HW49">
        <v>183</v>
      </c>
      <c r="HX49">
        <v>0</v>
      </c>
      <c r="HY49">
        <v>2</v>
      </c>
      <c r="HZ49">
        <v>2</v>
      </c>
      <c r="IA49">
        <v>7</v>
      </c>
      <c r="IB49">
        <v>14</v>
      </c>
      <c r="IC49">
        <v>21</v>
      </c>
      <c r="IG49">
        <v>389</v>
      </c>
      <c r="IH49">
        <v>196</v>
      </c>
    </row>
    <row r="50" spans="1:242" x14ac:dyDescent="0.2">
      <c r="A50" t="s">
        <v>216</v>
      </c>
      <c r="B50" t="s">
        <v>262</v>
      </c>
      <c r="C50" t="s">
        <v>677</v>
      </c>
      <c r="D50">
        <v>0</v>
      </c>
      <c r="E50">
        <v>0</v>
      </c>
      <c r="F50">
        <v>1</v>
      </c>
      <c r="G50">
        <v>0</v>
      </c>
      <c r="H50">
        <v>0</v>
      </c>
      <c r="I50">
        <v>0</v>
      </c>
      <c r="J50">
        <v>1</v>
      </c>
      <c r="K50">
        <v>0</v>
      </c>
      <c r="L50">
        <v>14</v>
      </c>
      <c r="M50">
        <v>0</v>
      </c>
      <c r="N50">
        <v>2</v>
      </c>
      <c r="O50">
        <v>2</v>
      </c>
      <c r="P50">
        <v>15</v>
      </c>
      <c r="Q50">
        <v>0</v>
      </c>
      <c r="R50">
        <v>34</v>
      </c>
      <c r="S50">
        <v>0</v>
      </c>
      <c r="T50">
        <v>30</v>
      </c>
      <c r="U50">
        <v>8</v>
      </c>
      <c r="V50">
        <v>0</v>
      </c>
      <c r="W50">
        <v>3</v>
      </c>
      <c r="X50">
        <v>8</v>
      </c>
      <c r="Y50">
        <v>11</v>
      </c>
      <c r="Z50">
        <v>110</v>
      </c>
      <c r="AA50">
        <v>0</v>
      </c>
      <c r="AB50">
        <v>0</v>
      </c>
      <c r="AC50">
        <v>0</v>
      </c>
      <c r="AD50">
        <v>0</v>
      </c>
      <c r="AE50">
        <v>0</v>
      </c>
      <c r="AF50">
        <v>0</v>
      </c>
      <c r="AG50">
        <v>0</v>
      </c>
      <c r="AH50">
        <v>0</v>
      </c>
      <c r="AI50">
        <v>13</v>
      </c>
      <c r="AJ50">
        <v>1</v>
      </c>
      <c r="AK50">
        <v>1</v>
      </c>
      <c r="AL50">
        <v>0</v>
      </c>
      <c r="AM50">
        <v>14</v>
      </c>
      <c r="AN50">
        <v>0</v>
      </c>
      <c r="AO50">
        <v>23</v>
      </c>
      <c r="AP50">
        <v>0</v>
      </c>
      <c r="AQ50">
        <v>7</v>
      </c>
      <c r="AR50">
        <v>1</v>
      </c>
      <c r="AS50">
        <v>5</v>
      </c>
      <c r="AT50">
        <v>7</v>
      </c>
      <c r="AU50">
        <v>65</v>
      </c>
      <c r="AV50">
        <v>1</v>
      </c>
      <c r="AW50">
        <v>0</v>
      </c>
      <c r="AX50">
        <v>0</v>
      </c>
      <c r="AY50">
        <v>0</v>
      </c>
      <c r="AZ50">
        <v>0</v>
      </c>
      <c r="BA50">
        <v>0</v>
      </c>
      <c r="BB50">
        <v>0</v>
      </c>
      <c r="BC50">
        <v>0</v>
      </c>
      <c r="BD50">
        <v>2</v>
      </c>
      <c r="BE50">
        <v>0</v>
      </c>
      <c r="BF50">
        <v>0</v>
      </c>
      <c r="BG50">
        <v>0</v>
      </c>
      <c r="BH50">
        <v>0</v>
      </c>
      <c r="BI50">
        <v>0</v>
      </c>
      <c r="BJ50">
        <v>1</v>
      </c>
      <c r="BK50">
        <v>0</v>
      </c>
      <c r="BL50">
        <v>0</v>
      </c>
      <c r="BM50">
        <v>0</v>
      </c>
      <c r="BN50">
        <v>0</v>
      </c>
      <c r="BO50">
        <v>0</v>
      </c>
      <c r="BP50">
        <v>4</v>
      </c>
      <c r="BQ50">
        <v>1</v>
      </c>
      <c r="BR50">
        <v>0</v>
      </c>
      <c r="BS50">
        <v>0</v>
      </c>
      <c r="BT50">
        <v>0</v>
      </c>
      <c r="BU50">
        <v>0</v>
      </c>
      <c r="BV50">
        <v>0</v>
      </c>
      <c r="BW50">
        <v>0</v>
      </c>
      <c r="BX50">
        <v>0</v>
      </c>
      <c r="BY50">
        <v>15</v>
      </c>
      <c r="BZ50">
        <v>1</v>
      </c>
      <c r="CA50">
        <v>1</v>
      </c>
      <c r="CB50">
        <v>0</v>
      </c>
      <c r="CC50">
        <v>14</v>
      </c>
      <c r="CD50">
        <v>0</v>
      </c>
      <c r="CE50">
        <v>24</v>
      </c>
      <c r="CF50">
        <v>0</v>
      </c>
      <c r="CG50">
        <v>11</v>
      </c>
      <c r="CH50">
        <v>7</v>
      </c>
      <c r="CI50">
        <v>1</v>
      </c>
      <c r="CJ50">
        <v>5</v>
      </c>
      <c r="CK50">
        <v>7</v>
      </c>
      <c r="CL50">
        <v>14</v>
      </c>
      <c r="CM50">
        <v>80</v>
      </c>
      <c r="CN50">
        <v>0</v>
      </c>
      <c r="CO50">
        <v>0</v>
      </c>
      <c r="CP50">
        <v>0</v>
      </c>
      <c r="CQ50">
        <v>0</v>
      </c>
      <c r="CR50">
        <v>0</v>
      </c>
      <c r="CS50">
        <v>0</v>
      </c>
      <c r="CT50">
        <v>0</v>
      </c>
      <c r="CU50">
        <v>0</v>
      </c>
      <c r="CV50">
        <v>11</v>
      </c>
      <c r="CW50">
        <v>1</v>
      </c>
      <c r="CX50">
        <v>0</v>
      </c>
      <c r="CY50">
        <v>0</v>
      </c>
      <c r="CZ50">
        <v>10</v>
      </c>
      <c r="DA50">
        <v>0</v>
      </c>
      <c r="DB50">
        <v>23</v>
      </c>
      <c r="DC50">
        <v>0</v>
      </c>
      <c r="DD50">
        <v>9</v>
      </c>
      <c r="DE50">
        <v>7</v>
      </c>
      <c r="DF50">
        <v>0</v>
      </c>
      <c r="DG50">
        <v>5</v>
      </c>
      <c r="DH50">
        <v>66</v>
      </c>
      <c r="DI50">
        <v>7</v>
      </c>
      <c r="DJ50">
        <v>10</v>
      </c>
      <c r="DK50">
        <v>1</v>
      </c>
      <c r="DL50">
        <v>0</v>
      </c>
      <c r="DM50">
        <v>0</v>
      </c>
      <c r="DN50">
        <v>0</v>
      </c>
      <c r="DO50">
        <v>0</v>
      </c>
      <c r="DP50">
        <v>0</v>
      </c>
      <c r="DQ50">
        <v>0</v>
      </c>
      <c r="DR50">
        <v>0</v>
      </c>
      <c r="DS50">
        <v>4</v>
      </c>
      <c r="DT50">
        <v>0</v>
      </c>
      <c r="DU50">
        <v>1</v>
      </c>
      <c r="DV50">
        <v>0</v>
      </c>
      <c r="DW50">
        <v>4</v>
      </c>
      <c r="DX50">
        <v>0</v>
      </c>
      <c r="DY50">
        <v>1</v>
      </c>
      <c r="DZ50">
        <v>0</v>
      </c>
      <c r="EA50">
        <v>2</v>
      </c>
      <c r="EB50">
        <v>0</v>
      </c>
      <c r="EC50">
        <v>1</v>
      </c>
      <c r="ED50">
        <v>0</v>
      </c>
      <c r="EE50">
        <v>14</v>
      </c>
      <c r="EF50">
        <v>0</v>
      </c>
      <c r="EG50">
        <v>4</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1</v>
      </c>
      <c r="FS50">
        <v>0</v>
      </c>
      <c r="FT50">
        <v>0</v>
      </c>
      <c r="FU50">
        <v>0</v>
      </c>
      <c r="FV50">
        <v>0</v>
      </c>
      <c r="FW50">
        <v>0</v>
      </c>
      <c r="FX50">
        <v>0</v>
      </c>
      <c r="FY50">
        <v>0</v>
      </c>
      <c r="FZ50">
        <v>4</v>
      </c>
      <c r="GA50">
        <v>0</v>
      </c>
      <c r="GB50">
        <v>1</v>
      </c>
      <c r="GC50">
        <v>0</v>
      </c>
      <c r="GD50">
        <v>4</v>
      </c>
      <c r="GE50">
        <v>0</v>
      </c>
      <c r="GF50">
        <v>1</v>
      </c>
      <c r="GG50">
        <v>0</v>
      </c>
      <c r="GH50">
        <v>2</v>
      </c>
      <c r="GI50">
        <v>0</v>
      </c>
      <c r="GJ50">
        <v>1</v>
      </c>
      <c r="GK50">
        <v>0</v>
      </c>
      <c r="GL50">
        <v>14</v>
      </c>
      <c r="GM50">
        <v>0</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4</v>
      </c>
      <c r="HK50">
        <v>0</v>
      </c>
      <c r="HL50">
        <v>423</v>
      </c>
      <c r="HM50">
        <v>52</v>
      </c>
      <c r="HN50">
        <v>62</v>
      </c>
      <c r="HO50">
        <v>110</v>
      </c>
      <c r="HP50">
        <v>80</v>
      </c>
      <c r="HQ50">
        <v>1</v>
      </c>
      <c r="HR50">
        <v>0</v>
      </c>
      <c r="HS50">
        <v>91</v>
      </c>
      <c r="HT50">
        <v>3</v>
      </c>
      <c r="HU50">
        <v>77</v>
      </c>
      <c r="HV50">
        <v>80</v>
      </c>
      <c r="HW50">
        <v>80</v>
      </c>
      <c r="HX50">
        <v>0</v>
      </c>
      <c r="HY50">
        <v>0</v>
      </c>
      <c r="HZ50">
        <v>0</v>
      </c>
      <c r="IA50">
        <v>30</v>
      </c>
      <c r="IB50">
        <v>0</v>
      </c>
      <c r="IC50">
        <v>30</v>
      </c>
      <c r="IG50">
        <v>8</v>
      </c>
      <c r="IH50">
        <v>95</v>
      </c>
    </row>
    <row r="51" spans="1:242" x14ac:dyDescent="0.2">
      <c r="A51" t="s">
        <v>216</v>
      </c>
      <c r="B51" t="s">
        <v>263</v>
      </c>
      <c r="C51" t="s">
        <v>677</v>
      </c>
      <c r="D51">
        <v>3</v>
      </c>
      <c r="E51">
        <v>0</v>
      </c>
      <c r="F51">
        <v>0</v>
      </c>
      <c r="G51">
        <v>0</v>
      </c>
      <c r="H51">
        <v>0</v>
      </c>
      <c r="I51">
        <v>0</v>
      </c>
      <c r="J51">
        <v>1</v>
      </c>
      <c r="K51">
        <v>0</v>
      </c>
      <c r="L51">
        <v>12</v>
      </c>
      <c r="M51">
        <v>0</v>
      </c>
      <c r="N51">
        <v>2</v>
      </c>
      <c r="O51">
        <v>0</v>
      </c>
      <c r="P51">
        <v>13</v>
      </c>
      <c r="Q51">
        <v>0</v>
      </c>
      <c r="R51">
        <v>27</v>
      </c>
      <c r="S51">
        <v>7</v>
      </c>
      <c r="T51">
        <v>8</v>
      </c>
      <c r="U51">
        <v>4</v>
      </c>
      <c r="V51">
        <v>1</v>
      </c>
      <c r="W51">
        <v>2</v>
      </c>
      <c r="X51">
        <v>6</v>
      </c>
      <c r="Y51">
        <v>10</v>
      </c>
      <c r="Z51">
        <v>80</v>
      </c>
      <c r="AA51">
        <v>0</v>
      </c>
      <c r="AB51">
        <v>0</v>
      </c>
      <c r="AC51">
        <v>1</v>
      </c>
      <c r="AD51">
        <v>0</v>
      </c>
      <c r="AE51">
        <v>0</v>
      </c>
      <c r="AF51">
        <v>0</v>
      </c>
      <c r="AG51">
        <v>1</v>
      </c>
      <c r="AH51">
        <v>0</v>
      </c>
      <c r="AI51">
        <v>7</v>
      </c>
      <c r="AJ51">
        <v>0</v>
      </c>
      <c r="AK51">
        <v>2</v>
      </c>
      <c r="AL51">
        <v>2</v>
      </c>
      <c r="AM51">
        <v>9</v>
      </c>
      <c r="AN51">
        <v>0</v>
      </c>
      <c r="AO51">
        <v>31</v>
      </c>
      <c r="AP51">
        <v>0</v>
      </c>
      <c r="AQ51">
        <v>1</v>
      </c>
      <c r="AR51">
        <v>2</v>
      </c>
      <c r="AS51">
        <v>2</v>
      </c>
      <c r="AT51">
        <v>7</v>
      </c>
      <c r="AU51">
        <v>58</v>
      </c>
      <c r="AV51">
        <v>0</v>
      </c>
      <c r="AW51">
        <v>0</v>
      </c>
      <c r="AX51">
        <v>0</v>
      </c>
      <c r="AY51">
        <v>0</v>
      </c>
      <c r="AZ51">
        <v>0</v>
      </c>
      <c r="BA51">
        <v>0</v>
      </c>
      <c r="BB51">
        <v>0</v>
      </c>
      <c r="BC51">
        <v>0</v>
      </c>
      <c r="BD51">
        <v>2</v>
      </c>
      <c r="BE51">
        <v>0</v>
      </c>
      <c r="BF51">
        <v>0</v>
      </c>
      <c r="BG51">
        <v>0</v>
      </c>
      <c r="BH51">
        <v>1</v>
      </c>
      <c r="BI51">
        <v>0</v>
      </c>
      <c r="BJ51">
        <v>2</v>
      </c>
      <c r="BK51">
        <v>0</v>
      </c>
      <c r="BL51">
        <v>5</v>
      </c>
      <c r="BM51">
        <v>0</v>
      </c>
      <c r="BN51">
        <v>0</v>
      </c>
      <c r="BO51">
        <v>0</v>
      </c>
      <c r="BP51">
        <v>10</v>
      </c>
      <c r="BQ51">
        <v>0</v>
      </c>
      <c r="BR51">
        <v>0</v>
      </c>
      <c r="BS51">
        <v>1</v>
      </c>
      <c r="BT51">
        <v>0</v>
      </c>
      <c r="BU51">
        <v>0</v>
      </c>
      <c r="BV51">
        <v>0</v>
      </c>
      <c r="BW51">
        <v>1</v>
      </c>
      <c r="BX51">
        <v>0</v>
      </c>
      <c r="BY51">
        <v>9</v>
      </c>
      <c r="BZ51">
        <v>0</v>
      </c>
      <c r="CA51">
        <v>2</v>
      </c>
      <c r="CB51">
        <v>2</v>
      </c>
      <c r="CC51">
        <v>10</v>
      </c>
      <c r="CD51">
        <v>0</v>
      </c>
      <c r="CE51">
        <v>33</v>
      </c>
      <c r="CF51">
        <v>0</v>
      </c>
      <c r="CG51">
        <v>9</v>
      </c>
      <c r="CH51">
        <v>6</v>
      </c>
      <c r="CI51">
        <v>2</v>
      </c>
      <c r="CJ51">
        <v>2</v>
      </c>
      <c r="CK51">
        <v>7</v>
      </c>
      <c r="CL51">
        <v>13</v>
      </c>
      <c r="CM51">
        <v>77</v>
      </c>
      <c r="CN51">
        <v>0</v>
      </c>
      <c r="CO51">
        <v>0</v>
      </c>
      <c r="CP51">
        <v>1</v>
      </c>
      <c r="CQ51">
        <v>0</v>
      </c>
      <c r="CR51">
        <v>0</v>
      </c>
      <c r="CS51">
        <v>0</v>
      </c>
      <c r="CT51">
        <v>0</v>
      </c>
      <c r="CU51">
        <v>0</v>
      </c>
      <c r="CV51">
        <v>5</v>
      </c>
      <c r="CW51">
        <v>0</v>
      </c>
      <c r="CX51">
        <v>2</v>
      </c>
      <c r="CY51">
        <v>1</v>
      </c>
      <c r="CZ51">
        <v>9</v>
      </c>
      <c r="DA51">
        <v>0</v>
      </c>
      <c r="DB51">
        <v>31</v>
      </c>
      <c r="DC51">
        <v>0</v>
      </c>
      <c r="DD51">
        <v>8</v>
      </c>
      <c r="DE51">
        <v>6</v>
      </c>
      <c r="DF51">
        <v>0</v>
      </c>
      <c r="DG51">
        <v>2</v>
      </c>
      <c r="DH51">
        <v>65</v>
      </c>
      <c r="DI51">
        <v>7</v>
      </c>
      <c r="DJ51">
        <v>8</v>
      </c>
      <c r="DK51">
        <v>0</v>
      </c>
      <c r="DL51">
        <v>0</v>
      </c>
      <c r="DM51">
        <v>0</v>
      </c>
      <c r="DN51">
        <v>0</v>
      </c>
      <c r="DO51">
        <v>0</v>
      </c>
      <c r="DP51">
        <v>0</v>
      </c>
      <c r="DQ51">
        <v>1</v>
      </c>
      <c r="DR51">
        <v>0</v>
      </c>
      <c r="DS51">
        <v>4</v>
      </c>
      <c r="DT51">
        <v>0</v>
      </c>
      <c r="DU51">
        <v>0</v>
      </c>
      <c r="DV51">
        <v>1</v>
      </c>
      <c r="DW51">
        <v>1</v>
      </c>
      <c r="DX51">
        <v>0</v>
      </c>
      <c r="DY51">
        <v>2</v>
      </c>
      <c r="DZ51">
        <v>0</v>
      </c>
      <c r="EA51">
        <v>1</v>
      </c>
      <c r="EB51">
        <v>0</v>
      </c>
      <c r="EC51">
        <v>2</v>
      </c>
      <c r="ED51">
        <v>0</v>
      </c>
      <c r="EE51">
        <v>12</v>
      </c>
      <c r="EF51">
        <v>0</v>
      </c>
      <c r="EG51">
        <v>5</v>
      </c>
      <c r="EH51">
        <v>0</v>
      </c>
      <c r="EI51">
        <v>0</v>
      </c>
      <c r="EJ51">
        <v>0</v>
      </c>
      <c r="EK51">
        <v>0</v>
      </c>
      <c r="EL51">
        <v>0</v>
      </c>
      <c r="EM51">
        <v>0</v>
      </c>
      <c r="EN51">
        <v>0</v>
      </c>
      <c r="EO51">
        <v>0</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0</v>
      </c>
      <c r="FV51">
        <v>0</v>
      </c>
      <c r="FW51">
        <v>0</v>
      </c>
      <c r="FX51">
        <v>1</v>
      </c>
      <c r="FY51">
        <v>0</v>
      </c>
      <c r="FZ51">
        <v>4</v>
      </c>
      <c r="GA51">
        <v>0</v>
      </c>
      <c r="GB51">
        <v>0</v>
      </c>
      <c r="GC51">
        <v>1</v>
      </c>
      <c r="GD51">
        <v>1</v>
      </c>
      <c r="GE51">
        <v>0</v>
      </c>
      <c r="GF51">
        <v>2</v>
      </c>
      <c r="GG51">
        <v>0</v>
      </c>
      <c r="GH51">
        <v>1</v>
      </c>
      <c r="GI51">
        <v>0</v>
      </c>
      <c r="GJ51">
        <v>2</v>
      </c>
      <c r="GK51">
        <v>0</v>
      </c>
      <c r="GL51">
        <v>12</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5</v>
      </c>
      <c r="HK51">
        <v>0</v>
      </c>
      <c r="HL51">
        <v>66</v>
      </c>
      <c r="HM51">
        <v>47</v>
      </c>
      <c r="HN51">
        <v>91</v>
      </c>
      <c r="HO51">
        <v>80</v>
      </c>
      <c r="HP51">
        <v>77</v>
      </c>
      <c r="HQ51">
        <v>4</v>
      </c>
      <c r="HR51">
        <v>0</v>
      </c>
      <c r="HS51">
        <v>90</v>
      </c>
      <c r="HT51">
        <v>7</v>
      </c>
      <c r="HU51">
        <v>70</v>
      </c>
      <c r="HV51">
        <v>77</v>
      </c>
      <c r="HW51">
        <v>77</v>
      </c>
      <c r="HX51">
        <v>0</v>
      </c>
      <c r="HY51">
        <v>0</v>
      </c>
      <c r="HZ51">
        <v>0</v>
      </c>
      <c r="IA51">
        <v>34</v>
      </c>
      <c r="IB51">
        <v>4</v>
      </c>
      <c r="IC51">
        <v>38</v>
      </c>
      <c r="IG51">
        <v>44</v>
      </c>
      <c r="IH51">
        <v>10</v>
      </c>
    </row>
    <row r="52" spans="1:242" x14ac:dyDescent="0.2">
      <c r="A52" t="s">
        <v>216</v>
      </c>
      <c r="B52" t="s">
        <v>265</v>
      </c>
      <c r="C52" t="s">
        <v>677</v>
      </c>
      <c r="D52">
        <v>2</v>
      </c>
      <c r="E52">
        <v>0</v>
      </c>
      <c r="F52">
        <v>0</v>
      </c>
      <c r="G52">
        <v>0</v>
      </c>
      <c r="H52">
        <v>0</v>
      </c>
      <c r="I52">
        <v>0</v>
      </c>
      <c r="J52">
        <v>0</v>
      </c>
      <c r="K52">
        <v>0</v>
      </c>
      <c r="L52">
        <v>15</v>
      </c>
      <c r="M52">
        <v>1</v>
      </c>
      <c r="N52">
        <v>1</v>
      </c>
      <c r="O52">
        <v>0</v>
      </c>
      <c r="P52">
        <v>19</v>
      </c>
      <c r="Q52">
        <v>0</v>
      </c>
      <c r="R52">
        <v>29</v>
      </c>
      <c r="S52">
        <v>3</v>
      </c>
      <c r="T52">
        <v>17</v>
      </c>
      <c r="U52">
        <v>3</v>
      </c>
      <c r="V52">
        <v>2</v>
      </c>
      <c r="W52">
        <v>1</v>
      </c>
      <c r="X52">
        <v>3</v>
      </c>
      <c r="Y52">
        <v>12</v>
      </c>
      <c r="Z52">
        <v>93</v>
      </c>
      <c r="AA52">
        <v>2</v>
      </c>
      <c r="AB52">
        <v>0</v>
      </c>
      <c r="AC52">
        <v>0</v>
      </c>
      <c r="AD52">
        <v>0</v>
      </c>
      <c r="AE52">
        <v>0</v>
      </c>
      <c r="AF52">
        <v>0</v>
      </c>
      <c r="AG52">
        <v>0</v>
      </c>
      <c r="AH52">
        <v>0</v>
      </c>
      <c r="AI52">
        <v>11</v>
      </c>
      <c r="AJ52">
        <v>1</v>
      </c>
      <c r="AK52">
        <v>0</v>
      </c>
      <c r="AL52">
        <v>0</v>
      </c>
      <c r="AM52">
        <v>15</v>
      </c>
      <c r="AN52">
        <v>0</v>
      </c>
      <c r="AO52">
        <v>23</v>
      </c>
      <c r="AP52">
        <v>6</v>
      </c>
      <c r="AQ52">
        <v>1</v>
      </c>
      <c r="AR52">
        <v>1</v>
      </c>
      <c r="AS52">
        <v>0</v>
      </c>
      <c r="AT52">
        <v>3</v>
      </c>
      <c r="AU52">
        <v>60</v>
      </c>
      <c r="AV52">
        <v>0</v>
      </c>
      <c r="AW52">
        <v>0</v>
      </c>
      <c r="AX52">
        <v>0</v>
      </c>
      <c r="AY52">
        <v>0</v>
      </c>
      <c r="AZ52">
        <v>0</v>
      </c>
      <c r="BA52">
        <v>0</v>
      </c>
      <c r="BB52">
        <v>0</v>
      </c>
      <c r="BC52">
        <v>0</v>
      </c>
      <c r="BD52">
        <v>1</v>
      </c>
      <c r="BE52">
        <v>0</v>
      </c>
      <c r="BF52">
        <v>0</v>
      </c>
      <c r="BG52">
        <v>0</v>
      </c>
      <c r="BH52">
        <v>2</v>
      </c>
      <c r="BI52">
        <v>0</v>
      </c>
      <c r="BJ52">
        <v>1</v>
      </c>
      <c r="BK52">
        <v>1</v>
      </c>
      <c r="BL52">
        <v>0</v>
      </c>
      <c r="BM52">
        <v>0</v>
      </c>
      <c r="BN52">
        <v>0</v>
      </c>
      <c r="BO52">
        <v>0</v>
      </c>
      <c r="BP52">
        <v>5</v>
      </c>
      <c r="BQ52">
        <v>2</v>
      </c>
      <c r="BR52">
        <v>0</v>
      </c>
      <c r="BS52">
        <v>0</v>
      </c>
      <c r="BT52">
        <v>0</v>
      </c>
      <c r="BU52">
        <v>0</v>
      </c>
      <c r="BV52">
        <v>0</v>
      </c>
      <c r="BW52">
        <v>0</v>
      </c>
      <c r="BX52">
        <v>0</v>
      </c>
      <c r="BY52">
        <v>12</v>
      </c>
      <c r="BZ52">
        <v>1</v>
      </c>
      <c r="CA52">
        <v>0</v>
      </c>
      <c r="CB52">
        <v>0</v>
      </c>
      <c r="CC52">
        <v>17</v>
      </c>
      <c r="CD52">
        <v>0</v>
      </c>
      <c r="CE52">
        <v>24</v>
      </c>
      <c r="CF52">
        <v>7</v>
      </c>
      <c r="CG52">
        <v>14</v>
      </c>
      <c r="CH52">
        <v>1</v>
      </c>
      <c r="CI52">
        <v>1</v>
      </c>
      <c r="CJ52">
        <v>0</v>
      </c>
      <c r="CK52">
        <v>3</v>
      </c>
      <c r="CL52">
        <v>7</v>
      </c>
      <c r="CM52">
        <v>79</v>
      </c>
      <c r="CN52">
        <v>1</v>
      </c>
      <c r="CO52">
        <v>0</v>
      </c>
      <c r="CP52">
        <v>0</v>
      </c>
      <c r="CQ52">
        <v>0</v>
      </c>
      <c r="CR52">
        <v>0</v>
      </c>
      <c r="CS52">
        <v>0</v>
      </c>
      <c r="CT52">
        <v>0</v>
      </c>
      <c r="CU52">
        <v>0</v>
      </c>
      <c r="CV52">
        <v>9</v>
      </c>
      <c r="CW52">
        <v>1</v>
      </c>
      <c r="CX52">
        <v>0</v>
      </c>
      <c r="CY52">
        <v>0</v>
      </c>
      <c r="CZ52">
        <v>13</v>
      </c>
      <c r="DA52">
        <v>0</v>
      </c>
      <c r="DB52">
        <v>23</v>
      </c>
      <c r="DC52">
        <v>5</v>
      </c>
      <c r="DD52">
        <v>13</v>
      </c>
      <c r="DE52">
        <v>1</v>
      </c>
      <c r="DF52">
        <v>0</v>
      </c>
      <c r="DG52">
        <v>0</v>
      </c>
      <c r="DH52">
        <v>66</v>
      </c>
      <c r="DI52">
        <v>3</v>
      </c>
      <c r="DJ52">
        <v>5</v>
      </c>
      <c r="DK52">
        <v>1</v>
      </c>
      <c r="DL52">
        <v>0</v>
      </c>
      <c r="DM52">
        <v>0</v>
      </c>
      <c r="DN52">
        <v>0</v>
      </c>
      <c r="DO52">
        <v>0</v>
      </c>
      <c r="DP52">
        <v>0</v>
      </c>
      <c r="DQ52">
        <v>0</v>
      </c>
      <c r="DR52">
        <v>0</v>
      </c>
      <c r="DS52">
        <v>3</v>
      </c>
      <c r="DT52">
        <v>0</v>
      </c>
      <c r="DU52">
        <v>0</v>
      </c>
      <c r="DV52">
        <v>0</v>
      </c>
      <c r="DW52">
        <v>4</v>
      </c>
      <c r="DX52">
        <v>0</v>
      </c>
      <c r="DY52">
        <v>1</v>
      </c>
      <c r="DZ52">
        <v>2</v>
      </c>
      <c r="EA52">
        <v>1</v>
      </c>
      <c r="EB52">
        <v>0</v>
      </c>
      <c r="EC52">
        <v>1</v>
      </c>
      <c r="ED52">
        <v>0</v>
      </c>
      <c r="EE52">
        <v>13</v>
      </c>
      <c r="EF52">
        <v>0</v>
      </c>
      <c r="EG52">
        <v>2</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1</v>
      </c>
      <c r="FS52">
        <v>0</v>
      </c>
      <c r="FT52">
        <v>0</v>
      </c>
      <c r="FU52">
        <v>0</v>
      </c>
      <c r="FV52">
        <v>0</v>
      </c>
      <c r="FW52">
        <v>0</v>
      </c>
      <c r="FX52">
        <v>0</v>
      </c>
      <c r="FY52">
        <v>0</v>
      </c>
      <c r="FZ52">
        <v>3</v>
      </c>
      <c r="GA52">
        <v>0</v>
      </c>
      <c r="GB52">
        <v>0</v>
      </c>
      <c r="GC52">
        <v>0</v>
      </c>
      <c r="GD52">
        <v>4</v>
      </c>
      <c r="GE52">
        <v>0</v>
      </c>
      <c r="GF52">
        <v>1</v>
      </c>
      <c r="GG52">
        <v>2</v>
      </c>
      <c r="GH52">
        <v>1</v>
      </c>
      <c r="GI52">
        <v>0</v>
      </c>
      <c r="GJ52">
        <v>1</v>
      </c>
      <c r="GK52">
        <v>0</v>
      </c>
      <c r="GL52">
        <v>13</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2</v>
      </c>
      <c r="HK52">
        <v>0</v>
      </c>
      <c r="HL52">
        <v>43</v>
      </c>
      <c r="HM52">
        <v>53</v>
      </c>
      <c r="HN52">
        <v>70</v>
      </c>
      <c r="HO52">
        <v>93</v>
      </c>
      <c r="HP52">
        <v>79</v>
      </c>
      <c r="HQ52">
        <v>5</v>
      </c>
      <c r="HR52">
        <v>0</v>
      </c>
      <c r="HS52">
        <v>79</v>
      </c>
      <c r="HT52">
        <v>4</v>
      </c>
      <c r="HU52">
        <v>75</v>
      </c>
      <c r="HV52">
        <v>79</v>
      </c>
      <c r="HW52">
        <v>79</v>
      </c>
      <c r="HX52">
        <v>0</v>
      </c>
      <c r="HY52">
        <v>0</v>
      </c>
      <c r="HZ52">
        <v>0</v>
      </c>
      <c r="IA52">
        <v>21</v>
      </c>
      <c r="IB52">
        <v>13</v>
      </c>
      <c r="IC52">
        <v>34</v>
      </c>
      <c r="IG52">
        <v>71</v>
      </c>
      <c r="IH52">
        <v>22</v>
      </c>
    </row>
    <row r="53" spans="1:242" x14ac:dyDescent="0.2">
      <c r="A53" t="s">
        <v>216</v>
      </c>
      <c r="B53" t="s">
        <v>288</v>
      </c>
      <c r="C53" t="s">
        <v>717</v>
      </c>
      <c r="D53">
        <v>0</v>
      </c>
      <c r="E53">
        <v>0</v>
      </c>
      <c r="F53">
        <v>1</v>
      </c>
      <c r="G53">
        <v>0</v>
      </c>
      <c r="H53">
        <v>0</v>
      </c>
      <c r="I53">
        <v>0</v>
      </c>
      <c r="J53">
        <v>1</v>
      </c>
      <c r="K53">
        <v>0</v>
      </c>
      <c r="L53">
        <v>13</v>
      </c>
      <c r="M53">
        <v>1</v>
      </c>
      <c r="N53">
        <v>2</v>
      </c>
      <c r="O53">
        <v>0</v>
      </c>
      <c r="P53">
        <v>16</v>
      </c>
      <c r="Q53">
        <v>0</v>
      </c>
      <c r="R53">
        <v>32</v>
      </c>
      <c r="S53">
        <v>5</v>
      </c>
      <c r="T53">
        <v>17</v>
      </c>
      <c r="U53">
        <v>4</v>
      </c>
      <c r="V53">
        <v>2</v>
      </c>
      <c r="W53">
        <v>7</v>
      </c>
      <c r="X53">
        <v>9</v>
      </c>
      <c r="Y53">
        <v>13</v>
      </c>
      <c r="Z53">
        <v>101</v>
      </c>
      <c r="AA53">
        <v>1</v>
      </c>
      <c r="AB53">
        <v>0</v>
      </c>
      <c r="AC53">
        <v>0</v>
      </c>
      <c r="AD53">
        <v>0</v>
      </c>
      <c r="AE53">
        <v>0</v>
      </c>
      <c r="AF53">
        <v>0</v>
      </c>
      <c r="AG53">
        <v>0</v>
      </c>
      <c r="AH53">
        <v>0</v>
      </c>
      <c r="AI53">
        <v>10</v>
      </c>
      <c r="AJ53">
        <v>1</v>
      </c>
      <c r="AK53">
        <v>0</v>
      </c>
      <c r="AL53">
        <v>0</v>
      </c>
      <c r="AM53">
        <v>10</v>
      </c>
      <c r="AN53">
        <v>0</v>
      </c>
      <c r="AO53">
        <v>17</v>
      </c>
      <c r="AP53">
        <v>5</v>
      </c>
      <c r="AQ53">
        <v>4</v>
      </c>
      <c r="AR53">
        <v>1</v>
      </c>
      <c r="AS53">
        <v>5</v>
      </c>
      <c r="AT53">
        <v>5</v>
      </c>
      <c r="AU53">
        <v>54</v>
      </c>
      <c r="AV53">
        <v>0</v>
      </c>
      <c r="AW53">
        <v>0</v>
      </c>
      <c r="AX53">
        <v>0</v>
      </c>
      <c r="AY53">
        <v>0</v>
      </c>
      <c r="AZ53">
        <v>0</v>
      </c>
      <c r="BA53">
        <v>0</v>
      </c>
      <c r="BB53">
        <v>0</v>
      </c>
      <c r="BC53">
        <v>0</v>
      </c>
      <c r="BD53">
        <v>2</v>
      </c>
      <c r="BE53">
        <v>0</v>
      </c>
      <c r="BF53">
        <v>0</v>
      </c>
      <c r="BG53">
        <v>0</v>
      </c>
      <c r="BH53">
        <v>0</v>
      </c>
      <c r="BI53">
        <v>0</v>
      </c>
      <c r="BJ53">
        <v>3</v>
      </c>
      <c r="BK53">
        <v>0</v>
      </c>
      <c r="BL53">
        <v>2</v>
      </c>
      <c r="BM53">
        <v>0</v>
      </c>
      <c r="BN53">
        <v>0</v>
      </c>
      <c r="BO53">
        <v>0</v>
      </c>
      <c r="BP53">
        <v>7</v>
      </c>
      <c r="BQ53">
        <v>1</v>
      </c>
      <c r="BR53">
        <v>0</v>
      </c>
      <c r="BS53">
        <v>0</v>
      </c>
      <c r="BT53">
        <v>0</v>
      </c>
      <c r="BU53">
        <v>0</v>
      </c>
      <c r="BV53">
        <v>0</v>
      </c>
      <c r="BW53">
        <v>0</v>
      </c>
      <c r="BX53">
        <v>0</v>
      </c>
      <c r="BY53">
        <v>12</v>
      </c>
      <c r="BZ53">
        <v>1</v>
      </c>
      <c r="CA53">
        <v>0</v>
      </c>
      <c r="CB53">
        <v>0</v>
      </c>
      <c r="CC53">
        <v>10</v>
      </c>
      <c r="CD53">
        <v>0</v>
      </c>
      <c r="CE53">
        <v>20</v>
      </c>
      <c r="CF53">
        <v>5</v>
      </c>
      <c r="CG53">
        <v>12</v>
      </c>
      <c r="CH53">
        <v>6</v>
      </c>
      <c r="CI53">
        <v>1</v>
      </c>
      <c r="CJ53">
        <v>5</v>
      </c>
      <c r="CK53">
        <v>5</v>
      </c>
      <c r="CL53">
        <v>14</v>
      </c>
      <c r="CM53">
        <v>73</v>
      </c>
      <c r="CN53">
        <v>1</v>
      </c>
      <c r="CO53">
        <v>0</v>
      </c>
      <c r="CP53">
        <v>0</v>
      </c>
      <c r="CQ53">
        <v>0</v>
      </c>
      <c r="CR53">
        <v>0</v>
      </c>
      <c r="CS53">
        <v>0</v>
      </c>
      <c r="CT53">
        <v>0</v>
      </c>
      <c r="CU53">
        <v>0</v>
      </c>
      <c r="CV53">
        <v>11</v>
      </c>
      <c r="CW53">
        <v>1</v>
      </c>
      <c r="CX53">
        <v>0</v>
      </c>
      <c r="CY53">
        <v>0</v>
      </c>
      <c r="CZ53">
        <v>10</v>
      </c>
      <c r="DA53">
        <v>0</v>
      </c>
      <c r="DB53">
        <v>19</v>
      </c>
      <c r="DC53">
        <v>5</v>
      </c>
      <c r="DD53">
        <v>6</v>
      </c>
      <c r="DE53">
        <v>6</v>
      </c>
      <c r="DF53">
        <v>1</v>
      </c>
      <c r="DG53">
        <v>5</v>
      </c>
      <c r="DH53">
        <v>65</v>
      </c>
      <c r="DI53">
        <v>5</v>
      </c>
      <c r="DJ53">
        <v>8</v>
      </c>
      <c r="DK53">
        <v>0</v>
      </c>
      <c r="DL53">
        <v>0</v>
      </c>
      <c r="DM53">
        <v>0</v>
      </c>
      <c r="DN53">
        <v>0</v>
      </c>
      <c r="DO53">
        <v>0</v>
      </c>
      <c r="DP53">
        <v>0</v>
      </c>
      <c r="DQ53">
        <v>0</v>
      </c>
      <c r="DR53">
        <v>0</v>
      </c>
      <c r="DS53">
        <v>1</v>
      </c>
      <c r="DT53">
        <v>0</v>
      </c>
      <c r="DU53">
        <v>0</v>
      </c>
      <c r="DV53">
        <v>0</v>
      </c>
      <c r="DW53">
        <v>0</v>
      </c>
      <c r="DX53">
        <v>0</v>
      </c>
      <c r="DY53">
        <v>1</v>
      </c>
      <c r="DZ53">
        <v>0</v>
      </c>
      <c r="EA53">
        <v>6</v>
      </c>
      <c r="EB53">
        <v>0</v>
      </c>
      <c r="EC53">
        <v>0</v>
      </c>
      <c r="ED53">
        <v>0</v>
      </c>
      <c r="EE53">
        <v>8</v>
      </c>
      <c r="EF53">
        <v>0</v>
      </c>
      <c r="EG53">
        <v>6</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0</v>
      </c>
      <c r="FY53">
        <v>0</v>
      </c>
      <c r="FZ53">
        <v>1</v>
      </c>
      <c r="GA53">
        <v>0</v>
      </c>
      <c r="GB53">
        <v>0</v>
      </c>
      <c r="GC53">
        <v>0</v>
      </c>
      <c r="GD53">
        <v>0</v>
      </c>
      <c r="GE53">
        <v>0</v>
      </c>
      <c r="GF53">
        <v>1</v>
      </c>
      <c r="GG53">
        <v>0</v>
      </c>
      <c r="GH53">
        <v>6</v>
      </c>
      <c r="GI53">
        <v>0</v>
      </c>
      <c r="GJ53">
        <v>0</v>
      </c>
      <c r="GK53">
        <v>0</v>
      </c>
      <c r="GL53">
        <v>8</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6</v>
      </c>
      <c r="HK53">
        <v>0</v>
      </c>
      <c r="HL53">
        <v>30</v>
      </c>
      <c r="HM53">
        <v>49</v>
      </c>
      <c r="HN53">
        <v>75</v>
      </c>
      <c r="HO53">
        <v>101</v>
      </c>
      <c r="HP53">
        <v>73</v>
      </c>
      <c r="HQ53">
        <v>5</v>
      </c>
      <c r="HR53">
        <v>0</v>
      </c>
      <c r="HS53">
        <v>98</v>
      </c>
      <c r="HT53">
        <v>1</v>
      </c>
      <c r="HU53">
        <v>72</v>
      </c>
      <c r="HV53">
        <v>73</v>
      </c>
      <c r="HW53">
        <v>73</v>
      </c>
      <c r="HX53">
        <v>0</v>
      </c>
      <c r="HY53">
        <v>0</v>
      </c>
      <c r="HZ53">
        <v>0</v>
      </c>
      <c r="IA53">
        <v>29</v>
      </c>
      <c r="IB53">
        <v>6</v>
      </c>
      <c r="IC53">
        <v>35</v>
      </c>
      <c r="IG53">
        <v>73</v>
      </c>
      <c r="IH53">
        <v>31</v>
      </c>
    </row>
    <row r="54" spans="1:242" x14ac:dyDescent="0.2">
      <c r="A54" t="s">
        <v>217</v>
      </c>
      <c r="B54" t="s">
        <v>262</v>
      </c>
      <c r="C54" t="s">
        <v>677</v>
      </c>
      <c r="D54">
        <v>1</v>
      </c>
      <c r="E54">
        <v>0</v>
      </c>
      <c r="F54">
        <v>0</v>
      </c>
      <c r="G54">
        <v>0</v>
      </c>
      <c r="H54">
        <v>0</v>
      </c>
      <c r="I54">
        <v>0</v>
      </c>
      <c r="J54">
        <v>0</v>
      </c>
      <c r="K54">
        <v>0</v>
      </c>
      <c r="L54">
        <v>30</v>
      </c>
      <c r="M54">
        <v>1</v>
      </c>
      <c r="N54">
        <v>4</v>
      </c>
      <c r="O54">
        <v>10</v>
      </c>
      <c r="P54">
        <v>36</v>
      </c>
      <c r="Q54">
        <v>0</v>
      </c>
      <c r="R54">
        <v>98</v>
      </c>
      <c r="S54">
        <v>9</v>
      </c>
      <c r="T54">
        <v>43</v>
      </c>
      <c r="U54">
        <v>15</v>
      </c>
      <c r="V54">
        <v>27</v>
      </c>
      <c r="W54">
        <v>21</v>
      </c>
      <c r="X54">
        <v>34</v>
      </c>
      <c r="Y54">
        <v>5</v>
      </c>
      <c r="Z54">
        <v>295</v>
      </c>
      <c r="AA54">
        <v>1</v>
      </c>
      <c r="AB54">
        <v>0</v>
      </c>
      <c r="AC54">
        <v>1</v>
      </c>
      <c r="AD54">
        <v>0</v>
      </c>
      <c r="AE54">
        <v>0</v>
      </c>
      <c r="AF54">
        <v>0</v>
      </c>
      <c r="AG54">
        <v>3</v>
      </c>
      <c r="AH54">
        <v>0</v>
      </c>
      <c r="AI54">
        <v>18</v>
      </c>
      <c r="AJ54">
        <v>1</v>
      </c>
      <c r="AK54">
        <v>3</v>
      </c>
      <c r="AL54">
        <v>8</v>
      </c>
      <c r="AM54">
        <v>39</v>
      </c>
      <c r="AN54">
        <v>0</v>
      </c>
      <c r="AO54">
        <v>102</v>
      </c>
      <c r="AP54">
        <v>4</v>
      </c>
      <c r="AQ54">
        <v>11</v>
      </c>
      <c r="AR54">
        <v>18</v>
      </c>
      <c r="AS54">
        <v>17</v>
      </c>
      <c r="AT54">
        <v>35</v>
      </c>
      <c r="AU54">
        <v>226</v>
      </c>
      <c r="AV54">
        <v>0</v>
      </c>
      <c r="AW54">
        <v>0</v>
      </c>
      <c r="AX54">
        <v>0</v>
      </c>
      <c r="AY54">
        <v>0</v>
      </c>
      <c r="AZ54">
        <v>0</v>
      </c>
      <c r="BA54">
        <v>0</v>
      </c>
      <c r="BB54">
        <v>0</v>
      </c>
      <c r="BC54">
        <v>0</v>
      </c>
      <c r="BD54">
        <v>1</v>
      </c>
      <c r="BE54">
        <v>0</v>
      </c>
      <c r="BF54">
        <v>0</v>
      </c>
      <c r="BG54">
        <v>1</v>
      </c>
      <c r="BH54">
        <v>0</v>
      </c>
      <c r="BI54">
        <v>0</v>
      </c>
      <c r="BJ54">
        <v>1</v>
      </c>
      <c r="BK54">
        <v>0</v>
      </c>
      <c r="BL54">
        <v>0</v>
      </c>
      <c r="BM54">
        <v>0</v>
      </c>
      <c r="BN54">
        <v>2</v>
      </c>
      <c r="BO54">
        <v>0</v>
      </c>
      <c r="BP54">
        <v>5</v>
      </c>
      <c r="BQ54">
        <v>1</v>
      </c>
      <c r="BR54">
        <v>0</v>
      </c>
      <c r="BS54">
        <v>1</v>
      </c>
      <c r="BT54">
        <v>0</v>
      </c>
      <c r="BU54">
        <v>0</v>
      </c>
      <c r="BV54">
        <v>0</v>
      </c>
      <c r="BW54">
        <v>3</v>
      </c>
      <c r="BX54">
        <v>0</v>
      </c>
      <c r="BY54">
        <v>19</v>
      </c>
      <c r="BZ54">
        <v>1</v>
      </c>
      <c r="CA54">
        <v>3</v>
      </c>
      <c r="CB54">
        <v>9</v>
      </c>
      <c r="CC54">
        <v>39</v>
      </c>
      <c r="CD54">
        <v>0</v>
      </c>
      <c r="CE54">
        <v>103</v>
      </c>
      <c r="CF54">
        <v>4</v>
      </c>
      <c r="CG54">
        <v>42</v>
      </c>
      <c r="CH54">
        <v>11</v>
      </c>
      <c r="CI54">
        <v>18</v>
      </c>
      <c r="CJ54">
        <v>19</v>
      </c>
      <c r="CK54">
        <v>35</v>
      </c>
      <c r="CL54">
        <v>5</v>
      </c>
      <c r="CM54">
        <v>273</v>
      </c>
      <c r="CN54">
        <v>0</v>
      </c>
      <c r="CO54">
        <v>0</v>
      </c>
      <c r="CP54">
        <v>0</v>
      </c>
      <c r="CQ54">
        <v>0</v>
      </c>
      <c r="CR54">
        <v>0</v>
      </c>
      <c r="CS54">
        <v>0</v>
      </c>
      <c r="CT54">
        <v>1</v>
      </c>
      <c r="CU54">
        <v>0</v>
      </c>
      <c r="CV54">
        <v>2</v>
      </c>
      <c r="CW54">
        <v>1</v>
      </c>
      <c r="CX54">
        <v>1</v>
      </c>
      <c r="CY54">
        <v>2</v>
      </c>
      <c r="CZ54">
        <v>23</v>
      </c>
      <c r="DA54">
        <v>0</v>
      </c>
      <c r="DB54">
        <v>74</v>
      </c>
      <c r="DC54">
        <v>3</v>
      </c>
      <c r="DD54">
        <v>26</v>
      </c>
      <c r="DE54">
        <v>6</v>
      </c>
      <c r="DF54">
        <v>3</v>
      </c>
      <c r="DG54">
        <v>18</v>
      </c>
      <c r="DH54">
        <v>160</v>
      </c>
      <c r="DI54">
        <v>29</v>
      </c>
      <c r="DJ54">
        <v>4</v>
      </c>
      <c r="DK54">
        <v>1</v>
      </c>
      <c r="DL54">
        <v>0</v>
      </c>
      <c r="DM54">
        <v>1</v>
      </c>
      <c r="DN54">
        <v>0</v>
      </c>
      <c r="DO54">
        <v>0</v>
      </c>
      <c r="DP54">
        <v>0</v>
      </c>
      <c r="DQ54">
        <v>2</v>
      </c>
      <c r="DR54">
        <v>0</v>
      </c>
      <c r="DS54">
        <v>17</v>
      </c>
      <c r="DT54">
        <v>0</v>
      </c>
      <c r="DU54">
        <v>2</v>
      </c>
      <c r="DV54">
        <v>7</v>
      </c>
      <c r="DW54">
        <v>16</v>
      </c>
      <c r="DX54">
        <v>0</v>
      </c>
      <c r="DY54">
        <v>29</v>
      </c>
      <c r="DZ54">
        <v>1</v>
      </c>
      <c r="EA54">
        <v>16</v>
      </c>
      <c r="EB54">
        <v>5</v>
      </c>
      <c r="EC54">
        <v>15</v>
      </c>
      <c r="ED54">
        <v>1</v>
      </c>
      <c r="EE54">
        <v>113</v>
      </c>
      <c r="EF54">
        <v>6</v>
      </c>
      <c r="EG54">
        <v>1</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1</v>
      </c>
      <c r="FS54">
        <v>0</v>
      </c>
      <c r="FT54">
        <v>1</v>
      </c>
      <c r="FU54">
        <v>0</v>
      </c>
      <c r="FV54">
        <v>0</v>
      </c>
      <c r="FW54">
        <v>0</v>
      </c>
      <c r="FX54">
        <v>1</v>
      </c>
      <c r="FY54">
        <v>0</v>
      </c>
      <c r="FZ54">
        <v>17</v>
      </c>
      <c r="GA54">
        <v>0</v>
      </c>
      <c r="GB54">
        <v>2</v>
      </c>
      <c r="GC54">
        <v>7</v>
      </c>
      <c r="GD54">
        <v>11</v>
      </c>
      <c r="GE54">
        <v>0</v>
      </c>
      <c r="GF54">
        <v>26</v>
      </c>
      <c r="GG54">
        <v>1</v>
      </c>
      <c r="GH54">
        <v>5</v>
      </c>
      <c r="GI54">
        <v>4</v>
      </c>
      <c r="GJ54">
        <v>6</v>
      </c>
      <c r="GK54">
        <v>1</v>
      </c>
      <c r="GL54">
        <v>83</v>
      </c>
      <c r="GM54">
        <v>0</v>
      </c>
      <c r="GN54">
        <v>0</v>
      </c>
      <c r="GO54">
        <v>0</v>
      </c>
      <c r="GP54">
        <v>0</v>
      </c>
      <c r="GQ54">
        <v>0</v>
      </c>
      <c r="GR54">
        <v>0</v>
      </c>
      <c r="GS54">
        <v>0</v>
      </c>
      <c r="GT54">
        <v>0</v>
      </c>
      <c r="GU54">
        <v>0</v>
      </c>
      <c r="GV54">
        <v>0</v>
      </c>
      <c r="GW54">
        <v>0</v>
      </c>
      <c r="GX54">
        <v>0</v>
      </c>
      <c r="GY54">
        <v>5</v>
      </c>
      <c r="GZ54">
        <v>0</v>
      </c>
      <c r="HA54">
        <v>3</v>
      </c>
      <c r="HB54">
        <v>0</v>
      </c>
      <c r="HC54">
        <v>5</v>
      </c>
      <c r="HD54">
        <v>1</v>
      </c>
      <c r="HE54">
        <v>9</v>
      </c>
      <c r="HF54">
        <v>0</v>
      </c>
      <c r="HG54">
        <v>23</v>
      </c>
      <c r="HH54">
        <v>3</v>
      </c>
      <c r="HI54">
        <v>3</v>
      </c>
      <c r="HJ54">
        <v>1</v>
      </c>
      <c r="HK54">
        <v>0</v>
      </c>
      <c r="HL54">
        <v>149</v>
      </c>
      <c r="HM54">
        <v>81</v>
      </c>
      <c r="HN54">
        <v>367</v>
      </c>
      <c r="HO54">
        <v>295</v>
      </c>
      <c r="HP54">
        <v>273</v>
      </c>
      <c r="HQ54">
        <v>12</v>
      </c>
      <c r="HR54">
        <v>0</v>
      </c>
      <c r="HS54">
        <v>377</v>
      </c>
      <c r="HT54">
        <v>19</v>
      </c>
      <c r="HU54">
        <v>254</v>
      </c>
      <c r="HV54">
        <v>273</v>
      </c>
      <c r="HW54">
        <v>243</v>
      </c>
      <c r="HX54">
        <v>1</v>
      </c>
      <c r="HY54">
        <v>0</v>
      </c>
      <c r="HZ54">
        <v>1</v>
      </c>
      <c r="IA54">
        <v>81</v>
      </c>
      <c r="IB54">
        <v>16</v>
      </c>
      <c r="IC54">
        <v>97</v>
      </c>
      <c r="IG54">
        <v>18</v>
      </c>
      <c r="IH54">
        <v>62</v>
      </c>
    </row>
    <row r="55" spans="1:242" x14ac:dyDescent="0.2">
      <c r="A55" t="s">
        <v>217</v>
      </c>
      <c r="B55" t="s">
        <v>263</v>
      </c>
      <c r="C55" t="s">
        <v>677</v>
      </c>
      <c r="D55">
        <v>0</v>
      </c>
      <c r="E55">
        <v>0</v>
      </c>
      <c r="F55">
        <v>1</v>
      </c>
      <c r="G55">
        <v>0</v>
      </c>
      <c r="H55">
        <v>0</v>
      </c>
      <c r="I55">
        <v>0</v>
      </c>
      <c r="J55">
        <v>0</v>
      </c>
      <c r="K55">
        <v>0</v>
      </c>
      <c r="L55">
        <v>29</v>
      </c>
      <c r="M55">
        <v>2</v>
      </c>
      <c r="N55">
        <v>2</v>
      </c>
      <c r="O55">
        <v>5</v>
      </c>
      <c r="P55">
        <v>46</v>
      </c>
      <c r="Q55">
        <v>0</v>
      </c>
      <c r="R55">
        <v>117</v>
      </c>
      <c r="S55">
        <v>11</v>
      </c>
      <c r="T55">
        <v>33</v>
      </c>
      <c r="U55">
        <v>4</v>
      </c>
      <c r="V55">
        <v>21</v>
      </c>
      <c r="W55">
        <v>13</v>
      </c>
      <c r="X55">
        <v>29</v>
      </c>
      <c r="Y55">
        <v>1</v>
      </c>
      <c r="Z55">
        <v>284</v>
      </c>
      <c r="AA55">
        <v>2</v>
      </c>
      <c r="AB55">
        <v>0</v>
      </c>
      <c r="AC55">
        <v>1</v>
      </c>
      <c r="AD55">
        <v>0</v>
      </c>
      <c r="AE55">
        <v>0</v>
      </c>
      <c r="AF55">
        <v>0</v>
      </c>
      <c r="AG55">
        <v>0</v>
      </c>
      <c r="AH55">
        <v>0</v>
      </c>
      <c r="AI55">
        <v>27</v>
      </c>
      <c r="AJ55">
        <v>0</v>
      </c>
      <c r="AK55">
        <v>4</v>
      </c>
      <c r="AL55">
        <v>9</v>
      </c>
      <c r="AM55">
        <v>35</v>
      </c>
      <c r="AN55">
        <v>0</v>
      </c>
      <c r="AO55">
        <v>106</v>
      </c>
      <c r="AP55">
        <v>11</v>
      </c>
      <c r="AQ55">
        <v>8</v>
      </c>
      <c r="AR55">
        <v>24</v>
      </c>
      <c r="AS55">
        <v>13</v>
      </c>
      <c r="AT55">
        <v>24</v>
      </c>
      <c r="AU55">
        <v>240</v>
      </c>
      <c r="AV55">
        <v>0</v>
      </c>
      <c r="AW55">
        <v>0</v>
      </c>
      <c r="AX55">
        <v>0</v>
      </c>
      <c r="AY55">
        <v>0</v>
      </c>
      <c r="AZ55">
        <v>0</v>
      </c>
      <c r="BA55">
        <v>0</v>
      </c>
      <c r="BB55">
        <v>0</v>
      </c>
      <c r="BC55">
        <v>0</v>
      </c>
      <c r="BD55">
        <v>3</v>
      </c>
      <c r="BE55">
        <v>0</v>
      </c>
      <c r="BF55">
        <v>0</v>
      </c>
      <c r="BG55">
        <v>0</v>
      </c>
      <c r="BH55">
        <v>1</v>
      </c>
      <c r="BI55">
        <v>0</v>
      </c>
      <c r="BJ55">
        <v>3</v>
      </c>
      <c r="BK55">
        <v>0</v>
      </c>
      <c r="BL55">
        <v>2</v>
      </c>
      <c r="BM55">
        <v>3</v>
      </c>
      <c r="BN55">
        <v>2</v>
      </c>
      <c r="BO55">
        <v>1</v>
      </c>
      <c r="BP55">
        <v>14</v>
      </c>
      <c r="BQ55">
        <v>2</v>
      </c>
      <c r="BR55">
        <v>0</v>
      </c>
      <c r="BS55">
        <v>1</v>
      </c>
      <c r="BT55">
        <v>0</v>
      </c>
      <c r="BU55">
        <v>0</v>
      </c>
      <c r="BV55">
        <v>0</v>
      </c>
      <c r="BW55">
        <v>0</v>
      </c>
      <c r="BX55">
        <v>0</v>
      </c>
      <c r="BY55">
        <v>30</v>
      </c>
      <c r="BZ55">
        <v>0</v>
      </c>
      <c r="CA55">
        <v>4</v>
      </c>
      <c r="CB55">
        <v>9</v>
      </c>
      <c r="CC55">
        <v>36</v>
      </c>
      <c r="CD55">
        <v>0</v>
      </c>
      <c r="CE55">
        <v>109</v>
      </c>
      <c r="CF55">
        <v>11</v>
      </c>
      <c r="CG55">
        <v>35</v>
      </c>
      <c r="CH55">
        <v>10</v>
      </c>
      <c r="CI55">
        <v>27</v>
      </c>
      <c r="CJ55">
        <v>15</v>
      </c>
      <c r="CK55">
        <v>25</v>
      </c>
      <c r="CL55">
        <v>1</v>
      </c>
      <c r="CM55">
        <v>289</v>
      </c>
      <c r="CN55">
        <v>1</v>
      </c>
      <c r="CO55">
        <v>0</v>
      </c>
      <c r="CP55">
        <v>0</v>
      </c>
      <c r="CQ55">
        <v>0</v>
      </c>
      <c r="CR55">
        <v>0</v>
      </c>
      <c r="CS55">
        <v>0</v>
      </c>
      <c r="CT55">
        <v>0</v>
      </c>
      <c r="CU55">
        <v>0</v>
      </c>
      <c r="CV55">
        <v>14</v>
      </c>
      <c r="CW55">
        <v>0</v>
      </c>
      <c r="CX55">
        <v>3</v>
      </c>
      <c r="CY55">
        <v>4</v>
      </c>
      <c r="CZ55">
        <v>20</v>
      </c>
      <c r="DA55">
        <v>0</v>
      </c>
      <c r="DB55">
        <v>92</v>
      </c>
      <c r="DC55">
        <v>6</v>
      </c>
      <c r="DD55">
        <v>20</v>
      </c>
      <c r="DE55">
        <v>5</v>
      </c>
      <c r="DF55">
        <v>6</v>
      </c>
      <c r="DG55">
        <v>14</v>
      </c>
      <c r="DH55">
        <v>185</v>
      </c>
      <c r="DI55">
        <v>24</v>
      </c>
      <c r="DJ55">
        <v>1</v>
      </c>
      <c r="DK55">
        <v>1</v>
      </c>
      <c r="DL55">
        <v>0</v>
      </c>
      <c r="DM55">
        <v>1</v>
      </c>
      <c r="DN55">
        <v>0</v>
      </c>
      <c r="DO55">
        <v>0</v>
      </c>
      <c r="DP55">
        <v>0</v>
      </c>
      <c r="DQ55">
        <v>0</v>
      </c>
      <c r="DR55">
        <v>0</v>
      </c>
      <c r="DS55">
        <v>16</v>
      </c>
      <c r="DT55">
        <v>0</v>
      </c>
      <c r="DU55">
        <v>1</v>
      </c>
      <c r="DV55">
        <v>5</v>
      </c>
      <c r="DW55">
        <v>16</v>
      </c>
      <c r="DX55">
        <v>0</v>
      </c>
      <c r="DY55">
        <v>17</v>
      </c>
      <c r="DZ55">
        <v>5</v>
      </c>
      <c r="EA55">
        <v>15</v>
      </c>
      <c r="EB55">
        <v>5</v>
      </c>
      <c r="EC55">
        <v>21</v>
      </c>
      <c r="ED55">
        <v>1</v>
      </c>
      <c r="EE55">
        <v>104</v>
      </c>
      <c r="EF55">
        <v>1</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1</v>
      </c>
      <c r="FS55">
        <v>0</v>
      </c>
      <c r="FT55">
        <v>1</v>
      </c>
      <c r="FU55">
        <v>0</v>
      </c>
      <c r="FV55">
        <v>0</v>
      </c>
      <c r="FW55">
        <v>0</v>
      </c>
      <c r="FX55">
        <v>0</v>
      </c>
      <c r="FY55">
        <v>0</v>
      </c>
      <c r="FZ55">
        <v>15</v>
      </c>
      <c r="GA55">
        <v>0</v>
      </c>
      <c r="GB55">
        <v>0</v>
      </c>
      <c r="GC55">
        <v>4</v>
      </c>
      <c r="GD55">
        <v>12</v>
      </c>
      <c r="GE55">
        <v>0</v>
      </c>
      <c r="GF55">
        <v>15</v>
      </c>
      <c r="GG55">
        <v>4</v>
      </c>
      <c r="GH55">
        <v>10</v>
      </c>
      <c r="GI55">
        <v>1</v>
      </c>
      <c r="GJ55">
        <v>15</v>
      </c>
      <c r="GK55">
        <v>0</v>
      </c>
      <c r="GL55">
        <v>78</v>
      </c>
      <c r="GM55">
        <v>0</v>
      </c>
      <c r="GN55">
        <v>0</v>
      </c>
      <c r="GO55">
        <v>0</v>
      </c>
      <c r="GP55">
        <v>0</v>
      </c>
      <c r="GQ55">
        <v>0</v>
      </c>
      <c r="GR55">
        <v>0</v>
      </c>
      <c r="GS55">
        <v>0</v>
      </c>
      <c r="GT55">
        <v>0</v>
      </c>
      <c r="GU55">
        <v>1</v>
      </c>
      <c r="GV55">
        <v>0</v>
      </c>
      <c r="GW55">
        <v>1</v>
      </c>
      <c r="GX55">
        <v>1</v>
      </c>
      <c r="GY55">
        <v>4</v>
      </c>
      <c r="GZ55">
        <v>0</v>
      </c>
      <c r="HA55">
        <v>2</v>
      </c>
      <c r="HB55">
        <v>1</v>
      </c>
      <c r="HC55">
        <v>5</v>
      </c>
      <c r="HD55">
        <v>4</v>
      </c>
      <c r="HE55">
        <v>6</v>
      </c>
      <c r="HF55">
        <v>1</v>
      </c>
      <c r="HG55">
        <v>26</v>
      </c>
      <c r="HH55">
        <v>1</v>
      </c>
      <c r="HI55">
        <v>0</v>
      </c>
      <c r="HJ55">
        <v>0</v>
      </c>
      <c r="HK55">
        <v>0</v>
      </c>
      <c r="HL55">
        <v>77</v>
      </c>
      <c r="HM55">
        <v>76</v>
      </c>
      <c r="HN55">
        <v>377</v>
      </c>
      <c r="HO55">
        <v>284</v>
      </c>
      <c r="HP55">
        <v>289</v>
      </c>
      <c r="HQ55">
        <v>10</v>
      </c>
      <c r="HR55">
        <v>0</v>
      </c>
      <c r="HS55">
        <v>362</v>
      </c>
      <c r="HT55">
        <v>13</v>
      </c>
      <c r="HU55">
        <v>276</v>
      </c>
      <c r="HV55">
        <v>289</v>
      </c>
      <c r="HW55">
        <v>263</v>
      </c>
      <c r="HX55">
        <v>0</v>
      </c>
      <c r="HY55">
        <v>1</v>
      </c>
      <c r="HZ55">
        <v>1</v>
      </c>
      <c r="IA55">
        <v>83</v>
      </c>
      <c r="IB55">
        <v>1</v>
      </c>
      <c r="IC55">
        <v>84</v>
      </c>
      <c r="IG55">
        <v>8</v>
      </c>
      <c r="IH55">
        <v>100</v>
      </c>
    </row>
    <row r="56" spans="1:242" x14ac:dyDescent="0.2">
      <c r="A56" t="s">
        <v>217</v>
      </c>
      <c r="B56" t="s">
        <v>265</v>
      </c>
      <c r="C56" t="s">
        <v>677</v>
      </c>
      <c r="D56">
        <v>1</v>
      </c>
      <c r="E56">
        <v>0</v>
      </c>
      <c r="F56">
        <v>0</v>
      </c>
      <c r="G56">
        <v>0</v>
      </c>
      <c r="H56">
        <v>0</v>
      </c>
      <c r="I56">
        <v>0</v>
      </c>
      <c r="J56">
        <v>0</v>
      </c>
      <c r="K56">
        <v>0</v>
      </c>
      <c r="L56">
        <v>25</v>
      </c>
      <c r="M56">
        <v>0</v>
      </c>
      <c r="N56">
        <v>3</v>
      </c>
      <c r="O56">
        <v>4</v>
      </c>
      <c r="P56">
        <v>40</v>
      </c>
      <c r="Q56">
        <v>0</v>
      </c>
      <c r="R56">
        <v>103</v>
      </c>
      <c r="S56">
        <v>12</v>
      </c>
      <c r="T56">
        <v>41</v>
      </c>
      <c r="U56">
        <v>6</v>
      </c>
      <c r="V56">
        <v>28</v>
      </c>
      <c r="W56">
        <v>23</v>
      </c>
      <c r="X56">
        <v>33</v>
      </c>
      <c r="Y56">
        <v>5</v>
      </c>
      <c r="Z56">
        <v>286</v>
      </c>
      <c r="AA56">
        <v>0</v>
      </c>
      <c r="AB56">
        <v>0</v>
      </c>
      <c r="AC56">
        <v>0</v>
      </c>
      <c r="AD56">
        <v>0</v>
      </c>
      <c r="AE56">
        <v>0</v>
      </c>
      <c r="AF56">
        <v>0</v>
      </c>
      <c r="AG56">
        <v>0</v>
      </c>
      <c r="AH56">
        <v>0</v>
      </c>
      <c r="AI56">
        <v>22</v>
      </c>
      <c r="AJ56">
        <v>1</v>
      </c>
      <c r="AK56">
        <v>3</v>
      </c>
      <c r="AL56">
        <v>3</v>
      </c>
      <c r="AM56">
        <v>32</v>
      </c>
      <c r="AN56">
        <v>0</v>
      </c>
      <c r="AO56">
        <v>80</v>
      </c>
      <c r="AP56">
        <v>10</v>
      </c>
      <c r="AQ56">
        <v>2</v>
      </c>
      <c r="AR56">
        <v>20</v>
      </c>
      <c r="AS56">
        <v>15</v>
      </c>
      <c r="AT56">
        <v>23</v>
      </c>
      <c r="AU56">
        <v>188</v>
      </c>
      <c r="AV56">
        <v>0</v>
      </c>
      <c r="AW56">
        <v>0</v>
      </c>
      <c r="AX56">
        <v>0</v>
      </c>
      <c r="AY56">
        <v>0</v>
      </c>
      <c r="AZ56">
        <v>0</v>
      </c>
      <c r="BA56">
        <v>0</v>
      </c>
      <c r="BB56">
        <v>0</v>
      </c>
      <c r="BC56">
        <v>0</v>
      </c>
      <c r="BD56">
        <v>2</v>
      </c>
      <c r="BE56">
        <v>0</v>
      </c>
      <c r="BF56">
        <v>1</v>
      </c>
      <c r="BG56">
        <v>0</v>
      </c>
      <c r="BH56">
        <v>2</v>
      </c>
      <c r="BI56">
        <v>0</v>
      </c>
      <c r="BJ56">
        <v>4</v>
      </c>
      <c r="BK56">
        <v>2</v>
      </c>
      <c r="BL56">
        <v>0</v>
      </c>
      <c r="BM56">
        <v>5</v>
      </c>
      <c r="BN56">
        <v>0</v>
      </c>
      <c r="BO56">
        <v>0</v>
      </c>
      <c r="BP56">
        <v>16</v>
      </c>
      <c r="BQ56">
        <v>0</v>
      </c>
      <c r="BR56">
        <v>0</v>
      </c>
      <c r="BS56">
        <v>0</v>
      </c>
      <c r="BT56">
        <v>0</v>
      </c>
      <c r="BU56">
        <v>0</v>
      </c>
      <c r="BV56">
        <v>0</v>
      </c>
      <c r="BW56">
        <v>0</v>
      </c>
      <c r="BX56">
        <v>0</v>
      </c>
      <c r="BY56">
        <v>24</v>
      </c>
      <c r="BZ56">
        <v>1</v>
      </c>
      <c r="CA56">
        <v>4</v>
      </c>
      <c r="CB56">
        <v>3</v>
      </c>
      <c r="CC56">
        <v>34</v>
      </c>
      <c r="CD56">
        <v>0</v>
      </c>
      <c r="CE56">
        <v>84</v>
      </c>
      <c r="CF56">
        <v>12</v>
      </c>
      <c r="CG56">
        <v>33</v>
      </c>
      <c r="CH56">
        <v>2</v>
      </c>
      <c r="CI56">
        <v>25</v>
      </c>
      <c r="CJ56">
        <v>15</v>
      </c>
      <c r="CK56">
        <v>23</v>
      </c>
      <c r="CL56">
        <v>2</v>
      </c>
      <c r="CM56">
        <v>237</v>
      </c>
      <c r="CN56">
        <v>0</v>
      </c>
      <c r="CO56">
        <v>0</v>
      </c>
      <c r="CP56">
        <v>0</v>
      </c>
      <c r="CQ56">
        <v>0</v>
      </c>
      <c r="CR56">
        <v>0</v>
      </c>
      <c r="CS56">
        <v>0</v>
      </c>
      <c r="CT56">
        <v>0</v>
      </c>
      <c r="CU56">
        <v>0</v>
      </c>
      <c r="CV56">
        <v>6</v>
      </c>
      <c r="CW56">
        <v>0</v>
      </c>
      <c r="CX56">
        <v>2</v>
      </c>
      <c r="CY56">
        <v>3</v>
      </c>
      <c r="CZ56">
        <v>16</v>
      </c>
      <c r="DA56">
        <v>0</v>
      </c>
      <c r="DB56">
        <v>58</v>
      </c>
      <c r="DC56">
        <v>4</v>
      </c>
      <c r="DD56">
        <v>25</v>
      </c>
      <c r="DE56">
        <v>1</v>
      </c>
      <c r="DF56">
        <v>12</v>
      </c>
      <c r="DG56">
        <v>15</v>
      </c>
      <c r="DH56">
        <v>142</v>
      </c>
      <c r="DI56">
        <v>20</v>
      </c>
      <c r="DJ56">
        <v>2</v>
      </c>
      <c r="DK56">
        <v>0</v>
      </c>
      <c r="DL56">
        <v>0</v>
      </c>
      <c r="DM56">
        <v>0</v>
      </c>
      <c r="DN56">
        <v>0</v>
      </c>
      <c r="DO56">
        <v>0</v>
      </c>
      <c r="DP56">
        <v>0</v>
      </c>
      <c r="DQ56">
        <v>0</v>
      </c>
      <c r="DR56">
        <v>0</v>
      </c>
      <c r="DS56">
        <v>18</v>
      </c>
      <c r="DT56">
        <v>1</v>
      </c>
      <c r="DU56">
        <v>2</v>
      </c>
      <c r="DV56">
        <v>0</v>
      </c>
      <c r="DW56">
        <v>18</v>
      </c>
      <c r="DX56">
        <v>0</v>
      </c>
      <c r="DY56">
        <v>26</v>
      </c>
      <c r="DZ56">
        <v>7</v>
      </c>
      <c r="EA56">
        <v>8</v>
      </c>
      <c r="EB56">
        <v>1</v>
      </c>
      <c r="EC56">
        <v>13</v>
      </c>
      <c r="ED56">
        <v>0</v>
      </c>
      <c r="EE56">
        <v>94</v>
      </c>
      <c r="EF56">
        <v>3</v>
      </c>
      <c r="EG56">
        <v>0</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1</v>
      </c>
      <c r="FP56">
        <v>0</v>
      </c>
      <c r="FQ56">
        <v>1</v>
      </c>
      <c r="FR56">
        <v>0</v>
      </c>
      <c r="FS56">
        <v>0</v>
      </c>
      <c r="FT56">
        <v>0</v>
      </c>
      <c r="FU56">
        <v>0</v>
      </c>
      <c r="FV56">
        <v>0</v>
      </c>
      <c r="FW56">
        <v>0</v>
      </c>
      <c r="FX56">
        <v>0</v>
      </c>
      <c r="FY56">
        <v>0</v>
      </c>
      <c r="FZ56">
        <v>15</v>
      </c>
      <c r="GA56">
        <v>0</v>
      </c>
      <c r="GB56">
        <v>0</v>
      </c>
      <c r="GC56">
        <v>0</v>
      </c>
      <c r="GD56">
        <v>14</v>
      </c>
      <c r="GE56">
        <v>0</v>
      </c>
      <c r="GF56">
        <v>21</v>
      </c>
      <c r="GG56">
        <v>5</v>
      </c>
      <c r="GH56">
        <v>7</v>
      </c>
      <c r="GI56">
        <v>1</v>
      </c>
      <c r="GJ56">
        <v>11</v>
      </c>
      <c r="GK56">
        <v>0</v>
      </c>
      <c r="GL56">
        <v>74</v>
      </c>
      <c r="GM56">
        <v>0</v>
      </c>
      <c r="GN56">
        <v>0</v>
      </c>
      <c r="GO56">
        <v>0</v>
      </c>
      <c r="GP56">
        <v>0</v>
      </c>
      <c r="GQ56">
        <v>0</v>
      </c>
      <c r="GR56">
        <v>0</v>
      </c>
      <c r="GS56">
        <v>0</v>
      </c>
      <c r="GT56">
        <v>0</v>
      </c>
      <c r="GU56">
        <v>0</v>
      </c>
      <c r="GV56">
        <v>0</v>
      </c>
      <c r="GW56">
        <v>0</v>
      </c>
      <c r="GX56">
        <v>0</v>
      </c>
      <c r="GY56">
        <v>0</v>
      </c>
      <c r="GZ56">
        <v>0</v>
      </c>
      <c r="HA56">
        <v>2</v>
      </c>
      <c r="HB56">
        <v>2</v>
      </c>
      <c r="HC56">
        <v>1</v>
      </c>
      <c r="HD56">
        <v>0</v>
      </c>
      <c r="HE56">
        <v>2</v>
      </c>
      <c r="HF56">
        <v>0</v>
      </c>
      <c r="HG56">
        <v>7</v>
      </c>
      <c r="HH56">
        <v>0</v>
      </c>
      <c r="HI56">
        <v>0</v>
      </c>
      <c r="HJ56">
        <v>0</v>
      </c>
      <c r="HK56">
        <v>0</v>
      </c>
      <c r="HL56">
        <v>0</v>
      </c>
      <c r="HM56">
        <v>80</v>
      </c>
      <c r="HN56">
        <v>362</v>
      </c>
      <c r="HO56">
        <v>286</v>
      </c>
      <c r="HP56">
        <v>237</v>
      </c>
      <c r="HQ56">
        <v>7</v>
      </c>
      <c r="HR56">
        <v>0</v>
      </c>
      <c r="HS56">
        <v>404</v>
      </c>
      <c r="HT56">
        <v>6</v>
      </c>
      <c r="HU56">
        <v>231</v>
      </c>
      <c r="HV56">
        <v>237</v>
      </c>
      <c r="HW56">
        <v>216</v>
      </c>
      <c r="HX56">
        <v>0</v>
      </c>
      <c r="HY56">
        <v>1</v>
      </c>
      <c r="HZ56">
        <v>1</v>
      </c>
      <c r="IA56">
        <v>22</v>
      </c>
      <c r="IB56">
        <v>7</v>
      </c>
      <c r="IC56">
        <v>29</v>
      </c>
      <c r="IG56">
        <v>98</v>
      </c>
      <c r="IH56">
        <v>176</v>
      </c>
    </row>
    <row r="57" spans="1:242" x14ac:dyDescent="0.2">
      <c r="A57" t="s">
        <v>217</v>
      </c>
      <c r="B57" t="s">
        <v>288</v>
      </c>
      <c r="C57" t="s">
        <v>717</v>
      </c>
      <c r="D57">
        <v>4</v>
      </c>
      <c r="E57">
        <v>0</v>
      </c>
      <c r="F57">
        <v>0</v>
      </c>
      <c r="G57">
        <v>0</v>
      </c>
      <c r="H57">
        <v>0</v>
      </c>
      <c r="I57">
        <v>0</v>
      </c>
      <c r="J57">
        <v>2</v>
      </c>
      <c r="K57">
        <v>0</v>
      </c>
      <c r="L57">
        <v>19</v>
      </c>
      <c r="M57">
        <v>1</v>
      </c>
      <c r="N57">
        <v>2</v>
      </c>
      <c r="O57">
        <v>6</v>
      </c>
      <c r="P57">
        <v>51</v>
      </c>
      <c r="Q57">
        <v>0</v>
      </c>
      <c r="R57">
        <v>107</v>
      </c>
      <c r="S57">
        <v>8</v>
      </c>
      <c r="T57">
        <v>32</v>
      </c>
      <c r="U57">
        <v>10</v>
      </c>
      <c r="V57">
        <v>14</v>
      </c>
      <c r="W57">
        <v>23</v>
      </c>
      <c r="X57">
        <v>37</v>
      </c>
      <c r="Y57">
        <v>5</v>
      </c>
      <c r="Z57">
        <v>279</v>
      </c>
      <c r="AA57">
        <v>0</v>
      </c>
      <c r="AB57">
        <v>0</v>
      </c>
      <c r="AC57">
        <v>0</v>
      </c>
      <c r="AD57">
        <v>0</v>
      </c>
      <c r="AE57">
        <v>0</v>
      </c>
      <c r="AF57">
        <v>0</v>
      </c>
      <c r="AG57">
        <v>1</v>
      </c>
      <c r="AH57">
        <v>0</v>
      </c>
      <c r="AI57">
        <v>30</v>
      </c>
      <c r="AJ57">
        <v>0</v>
      </c>
      <c r="AK57">
        <v>3</v>
      </c>
      <c r="AL57">
        <v>7</v>
      </c>
      <c r="AM57">
        <v>38</v>
      </c>
      <c r="AN57">
        <v>0</v>
      </c>
      <c r="AO57">
        <v>112</v>
      </c>
      <c r="AP57">
        <v>7</v>
      </c>
      <c r="AQ57">
        <v>8</v>
      </c>
      <c r="AR57">
        <v>23</v>
      </c>
      <c r="AS57">
        <v>28</v>
      </c>
      <c r="AT57">
        <v>45</v>
      </c>
      <c r="AU57">
        <v>257</v>
      </c>
      <c r="AV57">
        <v>0</v>
      </c>
      <c r="AW57">
        <v>0</v>
      </c>
      <c r="AX57">
        <v>0</v>
      </c>
      <c r="AY57">
        <v>0</v>
      </c>
      <c r="AZ57">
        <v>0</v>
      </c>
      <c r="BA57">
        <v>0</v>
      </c>
      <c r="BB57">
        <v>0</v>
      </c>
      <c r="BC57">
        <v>0</v>
      </c>
      <c r="BD57">
        <v>2</v>
      </c>
      <c r="BE57">
        <v>1</v>
      </c>
      <c r="BF57">
        <v>1</v>
      </c>
      <c r="BG57">
        <v>0</v>
      </c>
      <c r="BH57">
        <v>3</v>
      </c>
      <c r="BI57">
        <v>0</v>
      </c>
      <c r="BJ57">
        <v>3</v>
      </c>
      <c r="BK57">
        <v>0</v>
      </c>
      <c r="BL57">
        <v>1</v>
      </c>
      <c r="BM57">
        <v>2</v>
      </c>
      <c r="BN57">
        <v>0</v>
      </c>
      <c r="BO57">
        <v>0</v>
      </c>
      <c r="BP57">
        <v>13</v>
      </c>
      <c r="BQ57">
        <v>0</v>
      </c>
      <c r="BR57">
        <v>0</v>
      </c>
      <c r="BS57">
        <v>0</v>
      </c>
      <c r="BT57">
        <v>0</v>
      </c>
      <c r="BU57">
        <v>0</v>
      </c>
      <c r="BV57">
        <v>0</v>
      </c>
      <c r="BW57">
        <v>1</v>
      </c>
      <c r="BX57">
        <v>0</v>
      </c>
      <c r="BY57">
        <v>32</v>
      </c>
      <c r="BZ57">
        <v>1</v>
      </c>
      <c r="CA57">
        <v>4</v>
      </c>
      <c r="CB57">
        <v>7</v>
      </c>
      <c r="CC57">
        <v>41</v>
      </c>
      <c r="CD57">
        <v>0</v>
      </c>
      <c r="CE57">
        <v>115</v>
      </c>
      <c r="CF57">
        <v>7</v>
      </c>
      <c r="CG57">
        <v>37</v>
      </c>
      <c r="CH57">
        <v>9</v>
      </c>
      <c r="CI57">
        <v>25</v>
      </c>
      <c r="CJ57">
        <v>28</v>
      </c>
      <c r="CK57">
        <v>45</v>
      </c>
      <c r="CL57">
        <v>2</v>
      </c>
      <c r="CM57">
        <v>307</v>
      </c>
      <c r="CN57">
        <v>0</v>
      </c>
      <c r="CO57">
        <v>0</v>
      </c>
      <c r="CP57">
        <v>0</v>
      </c>
      <c r="CQ57">
        <v>0</v>
      </c>
      <c r="CR57">
        <v>0</v>
      </c>
      <c r="CS57">
        <v>0</v>
      </c>
      <c r="CT57">
        <v>1</v>
      </c>
      <c r="CU57">
        <v>0</v>
      </c>
      <c r="CV57">
        <v>6</v>
      </c>
      <c r="CW57">
        <v>0</v>
      </c>
      <c r="CX57">
        <v>1</v>
      </c>
      <c r="CY57">
        <v>3</v>
      </c>
      <c r="CZ57">
        <v>23</v>
      </c>
      <c r="DA57">
        <v>0</v>
      </c>
      <c r="DB57">
        <v>85</v>
      </c>
      <c r="DC57">
        <v>5</v>
      </c>
      <c r="DD57">
        <v>21</v>
      </c>
      <c r="DE57">
        <v>1</v>
      </c>
      <c r="DF57">
        <v>11</v>
      </c>
      <c r="DG57">
        <v>26</v>
      </c>
      <c r="DH57">
        <v>183</v>
      </c>
      <c r="DI57">
        <v>30</v>
      </c>
      <c r="DJ57">
        <v>2</v>
      </c>
      <c r="DK57">
        <v>0</v>
      </c>
      <c r="DL57">
        <v>0</v>
      </c>
      <c r="DM57">
        <v>0</v>
      </c>
      <c r="DN57">
        <v>0</v>
      </c>
      <c r="DO57">
        <v>0</v>
      </c>
      <c r="DP57">
        <v>0</v>
      </c>
      <c r="DQ57">
        <v>0</v>
      </c>
      <c r="DR57">
        <v>0</v>
      </c>
      <c r="DS57">
        <v>26</v>
      </c>
      <c r="DT57">
        <v>1</v>
      </c>
      <c r="DU57">
        <v>3</v>
      </c>
      <c r="DV57">
        <v>4</v>
      </c>
      <c r="DW57">
        <v>18</v>
      </c>
      <c r="DX57">
        <v>0</v>
      </c>
      <c r="DY57">
        <v>30</v>
      </c>
      <c r="DZ57">
        <v>2</v>
      </c>
      <c r="EA57">
        <v>16</v>
      </c>
      <c r="EB57">
        <v>8</v>
      </c>
      <c r="EC57">
        <v>14</v>
      </c>
      <c r="ED57">
        <v>2</v>
      </c>
      <c r="EE57">
        <v>124</v>
      </c>
      <c r="EF57">
        <v>15</v>
      </c>
      <c r="EG57">
        <v>0</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18</v>
      </c>
      <c r="GA57">
        <v>0</v>
      </c>
      <c r="GB57">
        <v>3</v>
      </c>
      <c r="GC57">
        <v>3</v>
      </c>
      <c r="GD57">
        <v>9</v>
      </c>
      <c r="GE57">
        <v>0</v>
      </c>
      <c r="GF57">
        <v>19</v>
      </c>
      <c r="GG57">
        <v>1</v>
      </c>
      <c r="GH57">
        <v>4</v>
      </c>
      <c r="GI57">
        <v>3</v>
      </c>
      <c r="GJ57">
        <v>11</v>
      </c>
      <c r="GK57">
        <v>1</v>
      </c>
      <c r="GL57">
        <v>72</v>
      </c>
      <c r="GM57">
        <v>0</v>
      </c>
      <c r="GN57">
        <v>0</v>
      </c>
      <c r="GO57">
        <v>0</v>
      </c>
      <c r="GP57">
        <v>0</v>
      </c>
      <c r="GQ57">
        <v>0</v>
      </c>
      <c r="GR57">
        <v>0</v>
      </c>
      <c r="GS57">
        <v>0</v>
      </c>
      <c r="GT57">
        <v>0</v>
      </c>
      <c r="GU57">
        <v>3</v>
      </c>
      <c r="GV57">
        <v>1</v>
      </c>
      <c r="GW57">
        <v>0</v>
      </c>
      <c r="GX57">
        <v>0</v>
      </c>
      <c r="GY57">
        <v>3</v>
      </c>
      <c r="GZ57">
        <v>0</v>
      </c>
      <c r="HA57">
        <v>6</v>
      </c>
      <c r="HB57">
        <v>1</v>
      </c>
      <c r="HC57">
        <v>5</v>
      </c>
      <c r="HD57">
        <v>1</v>
      </c>
      <c r="HE57">
        <v>2</v>
      </c>
      <c r="HF57">
        <v>0</v>
      </c>
      <c r="HG57">
        <v>22</v>
      </c>
      <c r="HH57">
        <v>6</v>
      </c>
      <c r="HI57">
        <v>3</v>
      </c>
      <c r="HJ57">
        <v>0</v>
      </c>
      <c r="HK57">
        <v>0</v>
      </c>
      <c r="HL57">
        <v>13</v>
      </c>
      <c r="HM57">
        <v>92.908256880733944</v>
      </c>
      <c r="HN57">
        <v>404</v>
      </c>
      <c r="HO57">
        <v>279</v>
      </c>
      <c r="HP57">
        <v>307</v>
      </c>
      <c r="HQ57">
        <v>7</v>
      </c>
      <c r="HR57">
        <v>0</v>
      </c>
      <c r="HS57">
        <v>369</v>
      </c>
      <c r="HT57">
        <v>9</v>
      </c>
      <c r="HU57">
        <v>298</v>
      </c>
      <c r="HV57">
        <v>307</v>
      </c>
      <c r="HW57">
        <v>255</v>
      </c>
      <c r="HX57">
        <v>0</v>
      </c>
      <c r="HY57">
        <v>0</v>
      </c>
      <c r="HZ57">
        <v>0</v>
      </c>
      <c r="IA57">
        <v>48</v>
      </c>
      <c r="IB57">
        <v>16</v>
      </c>
      <c r="IC57">
        <v>64</v>
      </c>
      <c r="IG57">
        <v>63.202318612557868</v>
      </c>
      <c r="IH57">
        <v>208.41560219226577</v>
      </c>
    </row>
    <row r="58" spans="1:242" x14ac:dyDescent="0.2">
      <c r="A58" t="s">
        <v>218</v>
      </c>
      <c r="B58" t="s">
        <v>262</v>
      </c>
      <c r="C58" t="s">
        <v>677</v>
      </c>
      <c r="D58">
        <v>1</v>
      </c>
      <c r="E58">
        <v>0</v>
      </c>
      <c r="F58">
        <v>0</v>
      </c>
      <c r="G58">
        <v>0</v>
      </c>
      <c r="H58">
        <v>0</v>
      </c>
      <c r="I58">
        <v>0</v>
      </c>
      <c r="J58">
        <v>2</v>
      </c>
      <c r="K58">
        <v>0</v>
      </c>
      <c r="L58">
        <v>25</v>
      </c>
      <c r="M58">
        <v>0</v>
      </c>
      <c r="N58">
        <v>3</v>
      </c>
      <c r="O58">
        <v>6</v>
      </c>
      <c r="P58">
        <v>23</v>
      </c>
      <c r="Q58">
        <v>1</v>
      </c>
      <c r="R58">
        <v>71</v>
      </c>
      <c r="S58">
        <v>12</v>
      </c>
      <c r="T58">
        <v>33</v>
      </c>
      <c r="U58">
        <v>9</v>
      </c>
      <c r="V58">
        <v>4</v>
      </c>
      <c r="W58">
        <v>32</v>
      </c>
      <c r="X58">
        <v>15</v>
      </c>
      <c r="Y58">
        <v>2</v>
      </c>
      <c r="Z58">
        <v>222</v>
      </c>
      <c r="AA58">
        <v>1</v>
      </c>
      <c r="AB58">
        <v>0</v>
      </c>
      <c r="AC58">
        <v>0</v>
      </c>
      <c r="AD58">
        <v>0</v>
      </c>
      <c r="AE58">
        <v>0</v>
      </c>
      <c r="AF58">
        <v>0</v>
      </c>
      <c r="AG58">
        <v>2</v>
      </c>
      <c r="AH58">
        <v>0</v>
      </c>
      <c r="AI58">
        <v>19</v>
      </c>
      <c r="AJ58">
        <v>0</v>
      </c>
      <c r="AK58">
        <v>4</v>
      </c>
      <c r="AL58">
        <v>4</v>
      </c>
      <c r="AM58">
        <v>21</v>
      </c>
      <c r="AN58">
        <v>0</v>
      </c>
      <c r="AO58">
        <v>69</v>
      </c>
      <c r="AP58">
        <v>11</v>
      </c>
      <c r="AQ58">
        <v>7</v>
      </c>
      <c r="AR58">
        <v>0</v>
      </c>
      <c r="AS58">
        <v>29</v>
      </c>
      <c r="AT58">
        <v>14</v>
      </c>
      <c r="AU58">
        <v>167</v>
      </c>
      <c r="AV58">
        <v>0</v>
      </c>
      <c r="AW58">
        <v>0</v>
      </c>
      <c r="AX58">
        <v>0</v>
      </c>
      <c r="AY58">
        <v>0</v>
      </c>
      <c r="AZ58">
        <v>0</v>
      </c>
      <c r="BA58">
        <v>0</v>
      </c>
      <c r="BB58">
        <v>0</v>
      </c>
      <c r="BC58">
        <v>0</v>
      </c>
      <c r="BD58">
        <v>3</v>
      </c>
      <c r="BE58">
        <v>0</v>
      </c>
      <c r="BF58">
        <v>0</v>
      </c>
      <c r="BG58">
        <v>1</v>
      </c>
      <c r="BH58">
        <v>1</v>
      </c>
      <c r="BI58">
        <v>0</v>
      </c>
      <c r="BJ58">
        <v>1</v>
      </c>
      <c r="BK58">
        <v>0</v>
      </c>
      <c r="BL58">
        <v>2</v>
      </c>
      <c r="BM58">
        <v>0</v>
      </c>
      <c r="BN58">
        <v>3</v>
      </c>
      <c r="BO58">
        <v>2</v>
      </c>
      <c r="BP58">
        <v>11</v>
      </c>
      <c r="BQ58">
        <v>1</v>
      </c>
      <c r="BR58">
        <v>0</v>
      </c>
      <c r="BS58">
        <v>0</v>
      </c>
      <c r="BT58">
        <v>0</v>
      </c>
      <c r="BU58">
        <v>0</v>
      </c>
      <c r="BV58">
        <v>0</v>
      </c>
      <c r="BW58">
        <v>2</v>
      </c>
      <c r="BX58">
        <v>0</v>
      </c>
      <c r="BY58">
        <v>22</v>
      </c>
      <c r="BZ58">
        <v>0</v>
      </c>
      <c r="CA58">
        <v>4</v>
      </c>
      <c r="CB58">
        <v>5</v>
      </c>
      <c r="CC58">
        <v>22</v>
      </c>
      <c r="CD58">
        <v>0</v>
      </c>
      <c r="CE58">
        <v>70</v>
      </c>
      <c r="CF58">
        <v>11</v>
      </c>
      <c r="CG58">
        <v>32</v>
      </c>
      <c r="CH58">
        <v>9</v>
      </c>
      <c r="CI58">
        <v>0</v>
      </c>
      <c r="CJ58">
        <v>32</v>
      </c>
      <c r="CK58">
        <v>16</v>
      </c>
      <c r="CL58">
        <v>1</v>
      </c>
      <c r="CM58">
        <v>210</v>
      </c>
      <c r="CN58">
        <v>1</v>
      </c>
      <c r="CO58">
        <v>0</v>
      </c>
      <c r="CP58">
        <v>0</v>
      </c>
      <c r="CQ58">
        <v>0</v>
      </c>
      <c r="CR58">
        <v>0</v>
      </c>
      <c r="CS58">
        <v>0</v>
      </c>
      <c r="CT58">
        <v>2</v>
      </c>
      <c r="CU58">
        <v>0</v>
      </c>
      <c r="CV58">
        <v>17</v>
      </c>
      <c r="CW58">
        <v>0</v>
      </c>
      <c r="CX58">
        <v>3</v>
      </c>
      <c r="CY58">
        <v>4</v>
      </c>
      <c r="CZ58">
        <v>19</v>
      </c>
      <c r="DA58">
        <v>0</v>
      </c>
      <c r="DB58">
        <v>67</v>
      </c>
      <c r="DC58">
        <v>9</v>
      </c>
      <c r="DD58">
        <v>25</v>
      </c>
      <c r="DE58">
        <v>9</v>
      </c>
      <c r="DF58">
        <v>0</v>
      </c>
      <c r="DG58">
        <v>31</v>
      </c>
      <c r="DH58">
        <v>187</v>
      </c>
      <c r="DI58">
        <v>14</v>
      </c>
      <c r="DJ58">
        <v>0</v>
      </c>
      <c r="DK58">
        <v>0</v>
      </c>
      <c r="DL58">
        <v>0</v>
      </c>
      <c r="DM58">
        <v>0</v>
      </c>
      <c r="DN58">
        <v>0</v>
      </c>
      <c r="DO58">
        <v>0</v>
      </c>
      <c r="DP58">
        <v>0</v>
      </c>
      <c r="DQ58">
        <v>0</v>
      </c>
      <c r="DR58">
        <v>0</v>
      </c>
      <c r="DS58">
        <v>5</v>
      </c>
      <c r="DT58">
        <v>0</v>
      </c>
      <c r="DU58">
        <v>1</v>
      </c>
      <c r="DV58">
        <v>1</v>
      </c>
      <c r="DW58">
        <v>3</v>
      </c>
      <c r="DX58">
        <v>0</v>
      </c>
      <c r="DY58">
        <v>3</v>
      </c>
      <c r="DZ58">
        <v>2</v>
      </c>
      <c r="EA58">
        <v>7</v>
      </c>
      <c r="EB58">
        <v>0</v>
      </c>
      <c r="EC58">
        <v>0</v>
      </c>
      <c r="ED58">
        <v>1</v>
      </c>
      <c r="EE58">
        <v>23</v>
      </c>
      <c r="EF58">
        <v>2</v>
      </c>
      <c r="EG58">
        <v>1</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4</v>
      </c>
      <c r="GA58">
        <v>0</v>
      </c>
      <c r="GB58">
        <v>1</v>
      </c>
      <c r="GC58">
        <v>1</v>
      </c>
      <c r="GD58">
        <v>3</v>
      </c>
      <c r="GE58">
        <v>0</v>
      </c>
      <c r="GF58">
        <v>3</v>
      </c>
      <c r="GG58">
        <v>0</v>
      </c>
      <c r="GH58">
        <v>5</v>
      </c>
      <c r="GI58">
        <v>0</v>
      </c>
      <c r="GJ58">
        <v>0</v>
      </c>
      <c r="GK58">
        <v>1</v>
      </c>
      <c r="GL58">
        <v>18</v>
      </c>
      <c r="GM58">
        <v>0</v>
      </c>
      <c r="GN58">
        <v>0</v>
      </c>
      <c r="GO58">
        <v>0</v>
      </c>
      <c r="GP58">
        <v>0</v>
      </c>
      <c r="GQ58">
        <v>0</v>
      </c>
      <c r="GR58">
        <v>0</v>
      </c>
      <c r="GS58">
        <v>0</v>
      </c>
      <c r="GT58">
        <v>0</v>
      </c>
      <c r="GU58">
        <v>1</v>
      </c>
      <c r="GV58">
        <v>0</v>
      </c>
      <c r="GW58">
        <v>0</v>
      </c>
      <c r="GX58">
        <v>0</v>
      </c>
      <c r="GY58">
        <v>0</v>
      </c>
      <c r="GZ58">
        <v>0</v>
      </c>
      <c r="HA58">
        <v>0</v>
      </c>
      <c r="HB58">
        <v>1</v>
      </c>
      <c r="HC58">
        <v>1</v>
      </c>
      <c r="HD58">
        <v>0</v>
      </c>
      <c r="HE58">
        <v>0</v>
      </c>
      <c r="HF58">
        <v>0</v>
      </c>
      <c r="HG58">
        <v>3</v>
      </c>
      <c r="HH58">
        <v>0</v>
      </c>
      <c r="HI58">
        <v>1</v>
      </c>
      <c r="HJ58">
        <v>0</v>
      </c>
      <c r="HK58">
        <v>1</v>
      </c>
      <c r="HL58">
        <v>36</v>
      </c>
      <c r="HM58">
        <v>59</v>
      </c>
      <c r="HN58">
        <v>205</v>
      </c>
      <c r="HO58">
        <v>222</v>
      </c>
      <c r="HP58">
        <v>210</v>
      </c>
      <c r="HQ58">
        <v>16</v>
      </c>
      <c r="HR58">
        <v>0</v>
      </c>
      <c r="HS58">
        <v>201</v>
      </c>
      <c r="HT58">
        <v>2</v>
      </c>
      <c r="HU58">
        <v>208</v>
      </c>
      <c r="HV58">
        <v>210</v>
      </c>
      <c r="HW58">
        <v>205</v>
      </c>
      <c r="HX58">
        <v>0</v>
      </c>
      <c r="HY58">
        <v>0</v>
      </c>
      <c r="HZ58">
        <v>0</v>
      </c>
      <c r="IA58">
        <v>59</v>
      </c>
      <c r="IB58">
        <v>8</v>
      </c>
      <c r="IC58">
        <v>67</v>
      </c>
      <c r="IG58">
        <v>24</v>
      </c>
      <c r="IH58">
        <v>104</v>
      </c>
    </row>
    <row r="59" spans="1:242" x14ac:dyDescent="0.2">
      <c r="A59" t="s">
        <v>218</v>
      </c>
      <c r="B59" t="s">
        <v>263</v>
      </c>
      <c r="C59" t="s">
        <v>677</v>
      </c>
      <c r="D59">
        <v>1</v>
      </c>
      <c r="E59">
        <v>0</v>
      </c>
      <c r="F59">
        <v>1</v>
      </c>
      <c r="G59">
        <v>0</v>
      </c>
      <c r="H59">
        <v>0</v>
      </c>
      <c r="I59">
        <v>0</v>
      </c>
      <c r="J59">
        <v>0</v>
      </c>
      <c r="K59">
        <v>0</v>
      </c>
      <c r="L59">
        <v>23</v>
      </c>
      <c r="M59">
        <v>3</v>
      </c>
      <c r="N59">
        <v>0</v>
      </c>
      <c r="O59">
        <v>6</v>
      </c>
      <c r="P59">
        <v>21</v>
      </c>
      <c r="Q59">
        <v>2</v>
      </c>
      <c r="R59">
        <v>56</v>
      </c>
      <c r="S59">
        <v>10</v>
      </c>
      <c r="T59">
        <v>30</v>
      </c>
      <c r="U59">
        <v>4</v>
      </c>
      <c r="V59">
        <v>2</v>
      </c>
      <c r="W59">
        <v>18</v>
      </c>
      <c r="X59">
        <v>9</v>
      </c>
      <c r="Y59">
        <v>1</v>
      </c>
      <c r="Z59">
        <v>177</v>
      </c>
      <c r="AA59">
        <v>1</v>
      </c>
      <c r="AB59">
        <v>0</v>
      </c>
      <c r="AC59">
        <v>0</v>
      </c>
      <c r="AD59">
        <v>1</v>
      </c>
      <c r="AE59">
        <v>0</v>
      </c>
      <c r="AF59">
        <v>0</v>
      </c>
      <c r="AG59">
        <v>0</v>
      </c>
      <c r="AH59">
        <v>0</v>
      </c>
      <c r="AI59">
        <v>20</v>
      </c>
      <c r="AJ59">
        <v>2</v>
      </c>
      <c r="AK59">
        <v>1</v>
      </c>
      <c r="AL59">
        <v>4</v>
      </c>
      <c r="AM59">
        <v>19</v>
      </c>
      <c r="AN59">
        <v>1</v>
      </c>
      <c r="AO59">
        <v>56</v>
      </c>
      <c r="AP59">
        <v>9</v>
      </c>
      <c r="AQ59">
        <v>5</v>
      </c>
      <c r="AR59">
        <v>2</v>
      </c>
      <c r="AS59">
        <v>21</v>
      </c>
      <c r="AT59">
        <v>10</v>
      </c>
      <c r="AU59">
        <v>142</v>
      </c>
      <c r="AV59">
        <v>0</v>
      </c>
      <c r="AW59">
        <v>0</v>
      </c>
      <c r="AX59">
        <v>0</v>
      </c>
      <c r="AY59">
        <v>0</v>
      </c>
      <c r="AZ59">
        <v>0</v>
      </c>
      <c r="BA59">
        <v>0</v>
      </c>
      <c r="BB59">
        <v>1</v>
      </c>
      <c r="BC59">
        <v>0</v>
      </c>
      <c r="BD59">
        <v>4</v>
      </c>
      <c r="BE59">
        <v>0</v>
      </c>
      <c r="BF59">
        <v>0</v>
      </c>
      <c r="BG59">
        <v>1</v>
      </c>
      <c r="BH59">
        <v>0</v>
      </c>
      <c r="BI59">
        <v>0</v>
      </c>
      <c r="BJ59">
        <v>2</v>
      </c>
      <c r="BK59">
        <v>0</v>
      </c>
      <c r="BL59">
        <v>0</v>
      </c>
      <c r="BM59">
        <v>0</v>
      </c>
      <c r="BN59">
        <v>0</v>
      </c>
      <c r="BO59">
        <v>0</v>
      </c>
      <c r="BP59">
        <v>8</v>
      </c>
      <c r="BQ59">
        <v>1</v>
      </c>
      <c r="BR59">
        <v>0</v>
      </c>
      <c r="BS59">
        <v>0</v>
      </c>
      <c r="BT59">
        <v>1</v>
      </c>
      <c r="BU59">
        <v>0</v>
      </c>
      <c r="BV59">
        <v>0</v>
      </c>
      <c r="BW59">
        <v>1</v>
      </c>
      <c r="BX59">
        <v>0</v>
      </c>
      <c r="BY59">
        <v>24</v>
      </c>
      <c r="BZ59">
        <v>2</v>
      </c>
      <c r="CA59">
        <v>1</v>
      </c>
      <c r="CB59">
        <v>5</v>
      </c>
      <c r="CC59">
        <v>19</v>
      </c>
      <c r="CD59">
        <v>1</v>
      </c>
      <c r="CE59">
        <v>58</v>
      </c>
      <c r="CF59">
        <v>9</v>
      </c>
      <c r="CG59">
        <v>32</v>
      </c>
      <c r="CH59">
        <v>5</v>
      </c>
      <c r="CI59">
        <v>2</v>
      </c>
      <c r="CJ59">
        <v>21</v>
      </c>
      <c r="CK59">
        <v>10</v>
      </c>
      <c r="CL59">
        <v>1</v>
      </c>
      <c r="CM59">
        <v>182</v>
      </c>
      <c r="CN59">
        <v>1</v>
      </c>
      <c r="CO59">
        <v>0</v>
      </c>
      <c r="CP59">
        <v>0</v>
      </c>
      <c r="CQ59">
        <v>0</v>
      </c>
      <c r="CR59">
        <v>0</v>
      </c>
      <c r="CS59">
        <v>0</v>
      </c>
      <c r="CT59">
        <v>0</v>
      </c>
      <c r="CU59">
        <v>0</v>
      </c>
      <c r="CV59">
        <v>22</v>
      </c>
      <c r="CW59">
        <v>2</v>
      </c>
      <c r="CX59">
        <v>0</v>
      </c>
      <c r="CY59">
        <v>5</v>
      </c>
      <c r="CZ59">
        <v>18</v>
      </c>
      <c r="DA59">
        <v>1</v>
      </c>
      <c r="DB59">
        <v>56</v>
      </c>
      <c r="DC59">
        <v>7</v>
      </c>
      <c r="DD59">
        <v>26</v>
      </c>
      <c r="DE59">
        <v>4</v>
      </c>
      <c r="DF59">
        <v>1</v>
      </c>
      <c r="DG59">
        <v>19</v>
      </c>
      <c r="DH59">
        <v>162</v>
      </c>
      <c r="DI59">
        <v>9</v>
      </c>
      <c r="DJ59">
        <v>1</v>
      </c>
      <c r="DK59">
        <v>0</v>
      </c>
      <c r="DL59">
        <v>0</v>
      </c>
      <c r="DM59">
        <v>0</v>
      </c>
      <c r="DN59">
        <v>1</v>
      </c>
      <c r="DO59">
        <v>0</v>
      </c>
      <c r="DP59">
        <v>0</v>
      </c>
      <c r="DQ59">
        <v>0</v>
      </c>
      <c r="DR59">
        <v>0</v>
      </c>
      <c r="DS59">
        <v>2</v>
      </c>
      <c r="DT59">
        <v>0</v>
      </c>
      <c r="DU59">
        <v>1</v>
      </c>
      <c r="DV59">
        <v>0</v>
      </c>
      <c r="DW59">
        <v>1</v>
      </c>
      <c r="DX59">
        <v>0</v>
      </c>
      <c r="DY59">
        <v>2</v>
      </c>
      <c r="DZ59">
        <v>2</v>
      </c>
      <c r="EA59">
        <v>6</v>
      </c>
      <c r="EB59">
        <v>1</v>
      </c>
      <c r="EC59">
        <v>1</v>
      </c>
      <c r="ED59">
        <v>2</v>
      </c>
      <c r="EE59">
        <v>19</v>
      </c>
      <c r="EF59">
        <v>1</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0</v>
      </c>
      <c r="FE59">
        <v>0</v>
      </c>
      <c r="FF59">
        <v>1</v>
      </c>
      <c r="FG59">
        <v>0</v>
      </c>
      <c r="FH59">
        <v>0</v>
      </c>
      <c r="FI59">
        <v>0</v>
      </c>
      <c r="FJ59">
        <v>0</v>
      </c>
      <c r="FK59">
        <v>0</v>
      </c>
      <c r="FL59">
        <v>0</v>
      </c>
      <c r="FM59">
        <v>0</v>
      </c>
      <c r="FN59">
        <v>0</v>
      </c>
      <c r="FO59">
        <v>0</v>
      </c>
      <c r="FP59">
        <v>0</v>
      </c>
      <c r="FQ59">
        <v>1</v>
      </c>
      <c r="FR59">
        <v>0</v>
      </c>
      <c r="FS59">
        <v>0</v>
      </c>
      <c r="FT59">
        <v>0</v>
      </c>
      <c r="FU59">
        <v>0</v>
      </c>
      <c r="FV59">
        <v>0</v>
      </c>
      <c r="FW59">
        <v>0</v>
      </c>
      <c r="FX59">
        <v>1</v>
      </c>
      <c r="FY59">
        <v>0</v>
      </c>
      <c r="FZ59">
        <v>1</v>
      </c>
      <c r="GA59">
        <v>0</v>
      </c>
      <c r="GB59">
        <v>1</v>
      </c>
      <c r="GC59">
        <v>0</v>
      </c>
      <c r="GD59">
        <v>1</v>
      </c>
      <c r="GE59">
        <v>0</v>
      </c>
      <c r="GF59">
        <v>2</v>
      </c>
      <c r="GG59">
        <v>1</v>
      </c>
      <c r="GH59">
        <v>4</v>
      </c>
      <c r="GI59">
        <v>0</v>
      </c>
      <c r="GJ59">
        <v>0</v>
      </c>
      <c r="GK59">
        <v>1</v>
      </c>
      <c r="GL59">
        <v>12</v>
      </c>
      <c r="GM59">
        <v>0</v>
      </c>
      <c r="GN59">
        <v>0</v>
      </c>
      <c r="GO59">
        <v>0</v>
      </c>
      <c r="GP59">
        <v>1</v>
      </c>
      <c r="GQ59">
        <v>0</v>
      </c>
      <c r="GR59">
        <v>0</v>
      </c>
      <c r="GS59">
        <v>0</v>
      </c>
      <c r="GT59">
        <v>0</v>
      </c>
      <c r="GU59">
        <v>0</v>
      </c>
      <c r="GV59">
        <v>0</v>
      </c>
      <c r="GW59">
        <v>0</v>
      </c>
      <c r="GX59">
        <v>0</v>
      </c>
      <c r="GY59">
        <v>0</v>
      </c>
      <c r="GZ59">
        <v>0</v>
      </c>
      <c r="HA59">
        <v>0</v>
      </c>
      <c r="HB59">
        <v>1</v>
      </c>
      <c r="HC59">
        <v>1</v>
      </c>
      <c r="HD59">
        <v>1</v>
      </c>
      <c r="HE59">
        <v>0</v>
      </c>
      <c r="HF59">
        <v>0</v>
      </c>
      <c r="HG59">
        <v>4</v>
      </c>
      <c r="HH59">
        <v>0</v>
      </c>
      <c r="HI59">
        <v>0</v>
      </c>
      <c r="HJ59">
        <v>0</v>
      </c>
      <c r="HK59">
        <v>0</v>
      </c>
      <c r="HL59">
        <v>335</v>
      </c>
      <c r="HM59">
        <v>86</v>
      </c>
      <c r="HN59">
        <v>199</v>
      </c>
      <c r="HO59">
        <v>177</v>
      </c>
      <c r="HP59">
        <v>182</v>
      </c>
      <c r="HQ59">
        <v>14</v>
      </c>
      <c r="HR59">
        <v>0</v>
      </c>
      <c r="HS59">
        <v>180</v>
      </c>
      <c r="HT59">
        <v>7</v>
      </c>
      <c r="HU59">
        <v>175</v>
      </c>
      <c r="HV59">
        <v>182</v>
      </c>
      <c r="HW59">
        <v>174</v>
      </c>
      <c r="HX59">
        <v>0</v>
      </c>
      <c r="HY59">
        <v>0</v>
      </c>
      <c r="HZ59">
        <v>0</v>
      </c>
      <c r="IA59">
        <v>34</v>
      </c>
      <c r="IB59">
        <v>1</v>
      </c>
      <c r="IC59">
        <v>35</v>
      </c>
      <c r="IG59">
        <v>19</v>
      </c>
    </row>
    <row r="60" spans="1:242" x14ac:dyDescent="0.2">
      <c r="A60" t="s">
        <v>218</v>
      </c>
      <c r="B60" t="s">
        <v>265</v>
      </c>
      <c r="C60" t="s">
        <v>677</v>
      </c>
      <c r="D60">
        <v>0</v>
      </c>
      <c r="E60">
        <v>0</v>
      </c>
      <c r="F60">
        <v>1</v>
      </c>
      <c r="G60">
        <v>0</v>
      </c>
      <c r="H60">
        <v>0</v>
      </c>
      <c r="I60">
        <v>0</v>
      </c>
      <c r="J60">
        <v>0</v>
      </c>
      <c r="K60">
        <v>0</v>
      </c>
      <c r="L60">
        <v>19</v>
      </c>
      <c r="M60">
        <v>0</v>
      </c>
      <c r="N60">
        <v>3</v>
      </c>
      <c r="O60">
        <v>7</v>
      </c>
      <c r="P60">
        <v>24</v>
      </c>
      <c r="Q60">
        <v>1</v>
      </c>
      <c r="R60">
        <v>83</v>
      </c>
      <c r="S60">
        <v>8</v>
      </c>
      <c r="T60">
        <v>34</v>
      </c>
      <c r="U60">
        <v>5</v>
      </c>
      <c r="V60">
        <v>1</v>
      </c>
      <c r="W60">
        <v>15</v>
      </c>
      <c r="X60">
        <v>6</v>
      </c>
      <c r="Y60">
        <v>1</v>
      </c>
      <c r="Z60">
        <v>201</v>
      </c>
      <c r="AA60">
        <v>2</v>
      </c>
      <c r="AB60">
        <v>0</v>
      </c>
      <c r="AC60">
        <v>0</v>
      </c>
      <c r="AD60">
        <v>0</v>
      </c>
      <c r="AE60">
        <v>0</v>
      </c>
      <c r="AF60">
        <v>0</v>
      </c>
      <c r="AG60">
        <v>0</v>
      </c>
      <c r="AH60">
        <v>0</v>
      </c>
      <c r="AI60">
        <v>12</v>
      </c>
      <c r="AJ60">
        <v>1</v>
      </c>
      <c r="AK60">
        <v>1</v>
      </c>
      <c r="AL60">
        <v>5</v>
      </c>
      <c r="AM60">
        <v>21</v>
      </c>
      <c r="AN60">
        <v>1</v>
      </c>
      <c r="AO60">
        <v>78</v>
      </c>
      <c r="AP60">
        <v>5</v>
      </c>
      <c r="AQ60">
        <v>5</v>
      </c>
      <c r="AR60">
        <v>6</v>
      </c>
      <c r="AS60">
        <v>13</v>
      </c>
      <c r="AT60">
        <v>5</v>
      </c>
      <c r="AU60">
        <v>150</v>
      </c>
      <c r="AV60">
        <v>0</v>
      </c>
      <c r="AW60">
        <v>0</v>
      </c>
      <c r="AX60">
        <v>0</v>
      </c>
      <c r="AY60">
        <v>0</v>
      </c>
      <c r="AZ60">
        <v>0</v>
      </c>
      <c r="BA60">
        <v>0</v>
      </c>
      <c r="BB60">
        <v>0</v>
      </c>
      <c r="BC60">
        <v>0</v>
      </c>
      <c r="BD60">
        <v>2</v>
      </c>
      <c r="BE60">
        <v>0</v>
      </c>
      <c r="BF60">
        <v>0</v>
      </c>
      <c r="BG60">
        <v>0</v>
      </c>
      <c r="BH60">
        <v>1</v>
      </c>
      <c r="BI60">
        <v>0</v>
      </c>
      <c r="BJ60">
        <v>0</v>
      </c>
      <c r="BK60">
        <v>1</v>
      </c>
      <c r="BL60">
        <v>1</v>
      </c>
      <c r="BM60">
        <v>0</v>
      </c>
      <c r="BN60">
        <v>0</v>
      </c>
      <c r="BO60">
        <v>0</v>
      </c>
      <c r="BP60">
        <v>5</v>
      </c>
      <c r="BQ60">
        <v>2</v>
      </c>
      <c r="BR60">
        <v>0</v>
      </c>
      <c r="BS60">
        <v>0</v>
      </c>
      <c r="BT60">
        <v>0</v>
      </c>
      <c r="BU60">
        <v>0</v>
      </c>
      <c r="BV60">
        <v>0</v>
      </c>
      <c r="BW60">
        <v>0</v>
      </c>
      <c r="BX60">
        <v>0</v>
      </c>
      <c r="BY60">
        <v>14</v>
      </c>
      <c r="BZ60">
        <v>1</v>
      </c>
      <c r="CA60">
        <v>1</v>
      </c>
      <c r="CB60">
        <v>5</v>
      </c>
      <c r="CC60">
        <v>22</v>
      </c>
      <c r="CD60">
        <v>1</v>
      </c>
      <c r="CE60">
        <v>78</v>
      </c>
      <c r="CF60">
        <v>6</v>
      </c>
      <c r="CG60">
        <v>30</v>
      </c>
      <c r="CH60">
        <v>6</v>
      </c>
      <c r="CI60">
        <v>6</v>
      </c>
      <c r="CJ60">
        <v>13</v>
      </c>
      <c r="CK60">
        <v>5</v>
      </c>
      <c r="CL60">
        <v>0</v>
      </c>
      <c r="CM60">
        <v>185</v>
      </c>
      <c r="CN60">
        <v>0</v>
      </c>
      <c r="CO60">
        <v>0</v>
      </c>
      <c r="CP60">
        <v>0</v>
      </c>
      <c r="CQ60">
        <v>0</v>
      </c>
      <c r="CR60">
        <v>0</v>
      </c>
      <c r="CS60">
        <v>0</v>
      </c>
      <c r="CT60">
        <v>0</v>
      </c>
      <c r="CU60">
        <v>0</v>
      </c>
      <c r="CV60">
        <v>7</v>
      </c>
      <c r="CW60">
        <v>1</v>
      </c>
      <c r="CX60">
        <v>1</v>
      </c>
      <c r="CY60">
        <v>5</v>
      </c>
      <c r="CZ60">
        <v>19</v>
      </c>
      <c r="DA60">
        <v>1</v>
      </c>
      <c r="DB60">
        <v>76</v>
      </c>
      <c r="DC60">
        <v>2</v>
      </c>
      <c r="DD60">
        <v>26</v>
      </c>
      <c r="DE60">
        <v>4</v>
      </c>
      <c r="DF60">
        <v>4</v>
      </c>
      <c r="DG60">
        <v>13</v>
      </c>
      <c r="DH60">
        <v>159</v>
      </c>
      <c r="DI60">
        <v>5</v>
      </c>
      <c r="DJ60">
        <v>0</v>
      </c>
      <c r="DK60">
        <v>2</v>
      </c>
      <c r="DL60">
        <v>0</v>
      </c>
      <c r="DM60">
        <v>0</v>
      </c>
      <c r="DN60">
        <v>0</v>
      </c>
      <c r="DO60">
        <v>0</v>
      </c>
      <c r="DP60">
        <v>0</v>
      </c>
      <c r="DQ60">
        <v>0</v>
      </c>
      <c r="DR60">
        <v>0</v>
      </c>
      <c r="DS60">
        <v>7</v>
      </c>
      <c r="DT60">
        <v>0</v>
      </c>
      <c r="DU60">
        <v>0</v>
      </c>
      <c r="DV60">
        <v>0</v>
      </c>
      <c r="DW60">
        <v>3</v>
      </c>
      <c r="DX60">
        <v>0</v>
      </c>
      <c r="DY60">
        <v>2</v>
      </c>
      <c r="DZ60">
        <v>4</v>
      </c>
      <c r="EA60">
        <v>4</v>
      </c>
      <c r="EB60">
        <v>2</v>
      </c>
      <c r="EC60">
        <v>2</v>
      </c>
      <c r="ED60">
        <v>0</v>
      </c>
      <c r="EE60">
        <v>26</v>
      </c>
      <c r="EF60">
        <v>0</v>
      </c>
      <c r="EG60">
        <v>0</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2</v>
      </c>
      <c r="FS60">
        <v>0</v>
      </c>
      <c r="FT60">
        <v>0</v>
      </c>
      <c r="FU60">
        <v>0</v>
      </c>
      <c r="FV60">
        <v>0</v>
      </c>
      <c r="FW60">
        <v>0</v>
      </c>
      <c r="FX60">
        <v>0</v>
      </c>
      <c r="FY60">
        <v>0</v>
      </c>
      <c r="FZ60">
        <v>4</v>
      </c>
      <c r="GA60">
        <v>0</v>
      </c>
      <c r="GB60">
        <v>0</v>
      </c>
      <c r="GC60">
        <v>0</v>
      </c>
      <c r="GD60">
        <v>1</v>
      </c>
      <c r="GE60">
        <v>0</v>
      </c>
      <c r="GF60">
        <v>2</v>
      </c>
      <c r="GG60">
        <v>3</v>
      </c>
      <c r="GH60">
        <v>4</v>
      </c>
      <c r="GI60">
        <v>2</v>
      </c>
      <c r="GJ60">
        <v>1</v>
      </c>
      <c r="GK60">
        <v>0</v>
      </c>
      <c r="GL60">
        <v>19</v>
      </c>
      <c r="GM60">
        <v>0</v>
      </c>
      <c r="GN60">
        <v>0</v>
      </c>
      <c r="GO60">
        <v>0</v>
      </c>
      <c r="GP60">
        <v>0</v>
      </c>
      <c r="GQ60">
        <v>0</v>
      </c>
      <c r="GR60">
        <v>0</v>
      </c>
      <c r="GS60">
        <v>0</v>
      </c>
      <c r="GT60">
        <v>0</v>
      </c>
      <c r="GU60">
        <v>1</v>
      </c>
      <c r="GV60">
        <v>0</v>
      </c>
      <c r="GW60">
        <v>0</v>
      </c>
      <c r="GX60">
        <v>0</v>
      </c>
      <c r="GY60">
        <v>0</v>
      </c>
      <c r="GZ60">
        <v>0</v>
      </c>
      <c r="HA60">
        <v>0</v>
      </c>
      <c r="HB60">
        <v>1</v>
      </c>
      <c r="HC60">
        <v>0</v>
      </c>
      <c r="HD60">
        <v>0</v>
      </c>
      <c r="HE60">
        <v>0</v>
      </c>
      <c r="HF60">
        <v>0</v>
      </c>
      <c r="HG60">
        <v>2</v>
      </c>
      <c r="HH60">
        <v>0</v>
      </c>
      <c r="HI60">
        <v>0</v>
      </c>
      <c r="HJ60">
        <v>0</v>
      </c>
      <c r="HK60">
        <v>0</v>
      </c>
      <c r="HL60">
        <v>1016</v>
      </c>
      <c r="HM60">
        <v>85</v>
      </c>
      <c r="HN60">
        <v>173</v>
      </c>
      <c r="HO60">
        <v>201</v>
      </c>
      <c r="HP60">
        <v>185</v>
      </c>
      <c r="HQ60">
        <v>15</v>
      </c>
      <c r="HR60">
        <v>0</v>
      </c>
      <c r="HS60">
        <v>174</v>
      </c>
      <c r="HT60">
        <v>6</v>
      </c>
      <c r="HU60">
        <v>179</v>
      </c>
      <c r="HV60">
        <v>185</v>
      </c>
      <c r="HW60">
        <v>178</v>
      </c>
      <c r="HX60">
        <v>0</v>
      </c>
      <c r="HY60">
        <v>0</v>
      </c>
      <c r="HZ60">
        <v>0</v>
      </c>
      <c r="IA60">
        <v>47</v>
      </c>
      <c r="IB60">
        <v>0</v>
      </c>
      <c r="IC60">
        <v>47</v>
      </c>
      <c r="IG60">
        <v>12</v>
      </c>
      <c r="IH60">
        <v>373</v>
      </c>
    </row>
    <row r="61" spans="1:242" x14ac:dyDescent="0.2">
      <c r="A61" t="s">
        <v>218</v>
      </c>
      <c r="B61" t="s">
        <v>288</v>
      </c>
      <c r="C61" t="s">
        <v>717</v>
      </c>
      <c r="D61">
        <v>1</v>
      </c>
      <c r="E61">
        <v>0</v>
      </c>
      <c r="F61">
        <v>0</v>
      </c>
      <c r="G61">
        <v>0</v>
      </c>
      <c r="H61">
        <v>0</v>
      </c>
      <c r="I61">
        <v>0</v>
      </c>
      <c r="J61">
        <v>0</v>
      </c>
      <c r="K61">
        <v>0</v>
      </c>
      <c r="L61">
        <v>23</v>
      </c>
      <c r="M61">
        <v>0</v>
      </c>
      <c r="N61">
        <v>2</v>
      </c>
      <c r="O61">
        <v>6</v>
      </c>
      <c r="P61">
        <v>22</v>
      </c>
      <c r="Q61">
        <v>2</v>
      </c>
      <c r="R61">
        <v>97</v>
      </c>
      <c r="S61">
        <v>7</v>
      </c>
      <c r="T61">
        <v>39</v>
      </c>
      <c r="U61">
        <v>3</v>
      </c>
      <c r="V61">
        <v>2</v>
      </c>
      <c r="W61">
        <v>24</v>
      </c>
      <c r="X61">
        <v>18</v>
      </c>
      <c r="Y61">
        <v>4</v>
      </c>
      <c r="Z61">
        <v>228</v>
      </c>
      <c r="AA61">
        <v>0</v>
      </c>
      <c r="AB61">
        <v>0</v>
      </c>
      <c r="AC61">
        <v>1</v>
      </c>
      <c r="AD61">
        <v>0</v>
      </c>
      <c r="AE61">
        <v>0</v>
      </c>
      <c r="AF61">
        <v>0</v>
      </c>
      <c r="AG61">
        <v>1</v>
      </c>
      <c r="AH61">
        <v>0</v>
      </c>
      <c r="AI61">
        <v>18</v>
      </c>
      <c r="AJ61">
        <v>0</v>
      </c>
      <c r="AK61">
        <v>4</v>
      </c>
      <c r="AL61">
        <v>6</v>
      </c>
      <c r="AM61">
        <v>18</v>
      </c>
      <c r="AN61">
        <v>1</v>
      </c>
      <c r="AO61">
        <v>78</v>
      </c>
      <c r="AP61">
        <v>7</v>
      </c>
      <c r="AQ61">
        <v>2</v>
      </c>
      <c r="AR61">
        <v>0</v>
      </c>
      <c r="AS61">
        <v>19</v>
      </c>
      <c r="AT61">
        <v>13</v>
      </c>
      <c r="AU61">
        <v>155</v>
      </c>
      <c r="AV61">
        <v>0</v>
      </c>
      <c r="AW61">
        <v>0</v>
      </c>
      <c r="AX61">
        <v>0</v>
      </c>
      <c r="AY61">
        <v>0</v>
      </c>
      <c r="AZ61">
        <v>0</v>
      </c>
      <c r="BA61">
        <v>0</v>
      </c>
      <c r="BB61">
        <v>0</v>
      </c>
      <c r="BC61">
        <v>0</v>
      </c>
      <c r="BD61">
        <v>0</v>
      </c>
      <c r="BE61">
        <v>0</v>
      </c>
      <c r="BF61">
        <v>0</v>
      </c>
      <c r="BG61">
        <v>0</v>
      </c>
      <c r="BH61">
        <v>1</v>
      </c>
      <c r="BI61">
        <v>0</v>
      </c>
      <c r="BJ61">
        <v>1</v>
      </c>
      <c r="BK61">
        <v>0</v>
      </c>
      <c r="BL61">
        <v>0</v>
      </c>
      <c r="BM61">
        <v>0</v>
      </c>
      <c r="BN61">
        <v>0</v>
      </c>
      <c r="BO61">
        <v>0</v>
      </c>
      <c r="BP61">
        <v>2</v>
      </c>
      <c r="BQ61">
        <v>0</v>
      </c>
      <c r="BR61">
        <v>0</v>
      </c>
      <c r="BS61">
        <v>1</v>
      </c>
      <c r="BT61">
        <v>0</v>
      </c>
      <c r="BU61">
        <v>0</v>
      </c>
      <c r="BV61">
        <v>0</v>
      </c>
      <c r="BW61">
        <v>1</v>
      </c>
      <c r="BX61">
        <v>0</v>
      </c>
      <c r="BY61">
        <v>18</v>
      </c>
      <c r="BZ61">
        <v>0</v>
      </c>
      <c r="CA61">
        <v>4</v>
      </c>
      <c r="CB61">
        <v>6</v>
      </c>
      <c r="CC61">
        <v>19</v>
      </c>
      <c r="CD61">
        <v>1</v>
      </c>
      <c r="CE61">
        <v>79</v>
      </c>
      <c r="CF61">
        <v>7</v>
      </c>
      <c r="CG61">
        <v>38</v>
      </c>
      <c r="CH61">
        <v>2</v>
      </c>
      <c r="CI61">
        <v>0</v>
      </c>
      <c r="CJ61">
        <v>19</v>
      </c>
      <c r="CK61">
        <v>13</v>
      </c>
      <c r="CL61">
        <v>4</v>
      </c>
      <c r="CM61">
        <v>195</v>
      </c>
      <c r="CN61">
        <v>0</v>
      </c>
      <c r="CO61">
        <v>0</v>
      </c>
      <c r="CP61">
        <v>1</v>
      </c>
      <c r="CQ61">
        <v>0</v>
      </c>
      <c r="CR61">
        <v>0</v>
      </c>
      <c r="CS61">
        <v>0</v>
      </c>
      <c r="CT61">
        <v>0</v>
      </c>
      <c r="CU61">
        <v>0</v>
      </c>
      <c r="CV61">
        <v>15</v>
      </c>
      <c r="CW61">
        <v>0</v>
      </c>
      <c r="CX61">
        <v>1</v>
      </c>
      <c r="CY61">
        <v>5</v>
      </c>
      <c r="CZ61">
        <v>17</v>
      </c>
      <c r="DA61">
        <v>1</v>
      </c>
      <c r="DB61">
        <v>77</v>
      </c>
      <c r="DC61">
        <v>6</v>
      </c>
      <c r="DD61">
        <v>29</v>
      </c>
      <c r="DE61">
        <v>2</v>
      </c>
      <c r="DF61">
        <v>0</v>
      </c>
      <c r="DG61">
        <v>19</v>
      </c>
      <c r="DH61">
        <v>173</v>
      </c>
      <c r="DI61">
        <v>12</v>
      </c>
      <c r="DJ61">
        <v>2</v>
      </c>
      <c r="DK61">
        <v>0</v>
      </c>
      <c r="DL61">
        <v>0</v>
      </c>
      <c r="DM61">
        <v>0</v>
      </c>
      <c r="DN61">
        <v>0</v>
      </c>
      <c r="DO61">
        <v>0</v>
      </c>
      <c r="DP61">
        <v>0</v>
      </c>
      <c r="DQ61">
        <v>0</v>
      </c>
      <c r="DR61">
        <v>0</v>
      </c>
      <c r="DS61">
        <v>3</v>
      </c>
      <c r="DT61">
        <v>0</v>
      </c>
      <c r="DU61">
        <v>3</v>
      </c>
      <c r="DV61">
        <v>1</v>
      </c>
      <c r="DW61">
        <v>2</v>
      </c>
      <c r="DX61">
        <v>0</v>
      </c>
      <c r="DY61">
        <v>2</v>
      </c>
      <c r="DZ61">
        <v>1</v>
      </c>
      <c r="EA61">
        <v>9</v>
      </c>
      <c r="EB61">
        <v>0</v>
      </c>
      <c r="EC61">
        <v>0</v>
      </c>
      <c r="ED61">
        <v>0</v>
      </c>
      <c r="EE61">
        <v>21</v>
      </c>
      <c r="EF61">
        <v>1</v>
      </c>
      <c r="EG61">
        <v>2</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c r="FE61">
        <v>0</v>
      </c>
      <c r="FF61">
        <v>1</v>
      </c>
      <c r="FG61">
        <v>0</v>
      </c>
      <c r="FH61">
        <v>0</v>
      </c>
      <c r="FI61">
        <v>0</v>
      </c>
      <c r="FJ61">
        <v>0</v>
      </c>
      <c r="FK61">
        <v>0</v>
      </c>
      <c r="FL61">
        <v>0</v>
      </c>
      <c r="FM61">
        <v>0</v>
      </c>
      <c r="FN61">
        <v>0</v>
      </c>
      <c r="FO61">
        <v>0</v>
      </c>
      <c r="FP61">
        <v>0</v>
      </c>
      <c r="FQ61">
        <v>1</v>
      </c>
      <c r="FR61">
        <v>0</v>
      </c>
      <c r="FS61">
        <v>0</v>
      </c>
      <c r="FT61">
        <v>0</v>
      </c>
      <c r="FU61">
        <v>0</v>
      </c>
      <c r="FV61">
        <v>0</v>
      </c>
      <c r="FW61">
        <v>0</v>
      </c>
      <c r="FX61">
        <v>1</v>
      </c>
      <c r="FY61">
        <v>0</v>
      </c>
      <c r="FZ61">
        <v>3</v>
      </c>
      <c r="GA61">
        <v>0</v>
      </c>
      <c r="GB61">
        <v>2</v>
      </c>
      <c r="GC61">
        <v>1</v>
      </c>
      <c r="GD61">
        <v>1</v>
      </c>
      <c r="GE61">
        <v>0</v>
      </c>
      <c r="GF61">
        <v>2</v>
      </c>
      <c r="GG61">
        <v>0</v>
      </c>
      <c r="GH61">
        <v>6</v>
      </c>
      <c r="GI61">
        <v>0</v>
      </c>
      <c r="GJ61">
        <v>0</v>
      </c>
      <c r="GK61">
        <v>0</v>
      </c>
      <c r="GL61">
        <v>16</v>
      </c>
      <c r="GM61">
        <v>0</v>
      </c>
      <c r="GN61">
        <v>0</v>
      </c>
      <c r="GO61">
        <v>0</v>
      </c>
      <c r="GP61">
        <v>0</v>
      </c>
      <c r="GQ61">
        <v>0</v>
      </c>
      <c r="GR61">
        <v>0</v>
      </c>
      <c r="GS61">
        <v>0</v>
      </c>
      <c r="GT61">
        <v>0</v>
      </c>
      <c r="GU61">
        <v>0</v>
      </c>
      <c r="GV61">
        <v>0</v>
      </c>
      <c r="GW61">
        <v>0</v>
      </c>
      <c r="GX61">
        <v>0</v>
      </c>
      <c r="GY61">
        <v>0</v>
      </c>
      <c r="GZ61">
        <v>0</v>
      </c>
      <c r="HA61">
        <v>0</v>
      </c>
      <c r="HB61">
        <v>0</v>
      </c>
      <c r="HC61">
        <v>0</v>
      </c>
      <c r="HD61">
        <v>0</v>
      </c>
      <c r="HE61">
        <v>0</v>
      </c>
      <c r="HF61">
        <v>0</v>
      </c>
      <c r="HG61">
        <v>0</v>
      </c>
      <c r="HH61">
        <v>0</v>
      </c>
      <c r="HI61">
        <v>0</v>
      </c>
      <c r="HJ61">
        <v>0</v>
      </c>
      <c r="HK61">
        <v>0</v>
      </c>
      <c r="HL61">
        <v>676</v>
      </c>
      <c r="HM61">
        <v>88</v>
      </c>
      <c r="HN61">
        <v>177</v>
      </c>
      <c r="HO61">
        <v>228</v>
      </c>
      <c r="HP61">
        <v>195</v>
      </c>
      <c r="HQ61">
        <v>11</v>
      </c>
      <c r="HR61">
        <v>0</v>
      </c>
      <c r="HS61">
        <v>199</v>
      </c>
      <c r="HT61">
        <v>194</v>
      </c>
      <c r="HU61">
        <v>1</v>
      </c>
      <c r="HV61">
        <v>195</v>
      </c>
      <c r="HW61">
        <v>189</v>
      </c>
      <c r="HX61">
        <v>0</v>
      </c>
      <c r="HY61">
        <v>0</v>
      </c>
      <c r="HZ61">
        <v>0</v>
      </c>
      <c r="IA61">
        <v>67</v>
      </c>
      <c r="IB61">
        <v>0</v>
      </c>
      <c r="IC61">
        <v>67</v>
      </c>
      <c r="IG61">
        <v>12</v>
      </c>
      <c r="IH61">
        <v>47</v>
      </c>
    </row>
    <row r="62" spans="1:242" x14ac:dyDescent="0.2">
      <c r="A62" t="s">
        <v>219</v>
      </c>
      <c r="B62" t="s">
        <v>262</v>
      </c>
      <c r="C62" t="s">
        <v>677</v>
      </c>
      <c r="D62">
        <v>1</v>
      </c>
      <c r="E62">
        <v>0</v>
      </c>
      <c r="F62">
        <v>0</v>
      </c>
      <c r="G62">
        <v>0</v>
      </c>
      <c r="H62">
        <v>0</v>
      </c>
      <c r="I62">
        <v>0</v>
      </c>
      <c r="J62">
        <v>4</v>
      </c>
      <c r="K62">
        <v>0</v>
      </c>
      <c r="L62">
        <v>15</v>
      </c>
      <c r="M62">
        <v>3</v>
      </c>
      <c r="N62">
        <v>1</v>
      </c>
      <c r="O62">
        <v>2</v>
      </c>
      <c r="P62">
        <v>47</v>
      </c>
      <c r="Q62">
        <v>0</v>
      </c>
      <c r="R62">
        <v>84</v>
      </c>
      <c r="S62">
        <v>13</v>
      </c>
      <c r="T62">
        <v>50</v>
      </c>
      <c r="U62">
        <v>11</v>
      </c>
      <c r="V62">
        <v>13</v>
      </c>
      <c r="W62">
        <v>24</v>
      </c>
      <c r="X62">
        <v>15</v>
      </c>
      <c r="Y62">
        <v>17</v>
      </c>
      <c r="Z62">
        <v>268</v>
      </c>
      <c r="AA62">
        <v>2</v>
      </c>
      <c r="AB62">
        <v>0</v>
      </c>
      <c r="AC62">
        <v>1</v>
      </c>
      <c r="AD62">
        <v>0</v>
      </c>
      <c r="AE62">
        <v>0</v>
      </c>
      <c r="AF62">
        <v>0</v>
      </c>
      <c r="AG62">
        <v>2</v>
      </c>
      <c r="AH62">
        <v>0</v>
      </c>
      <c r="AI62">
        <v>14</v>
      </c>
      <c r="AJ62">
        <v>2</v>
      </c>
      <c r="AK62">
        <v>2</v>
      </c>
      <c r="AL62">
        <v>0</v>
      </c>
      <c r="AM62">
        <v>31</v>
      </c>
      <c r="AN62">
        <v>0</v>
      </c>
      <c r="AO62">
        <v>80</v>
      </c>
      <c r="AP62">
        <v>7</v>
      </c>
      <c r="AQ62">
        <v>7</v>
      </c>
      <c r="AR62">
        <v>5</v>
      </c>
      <c r="AS62">
        <v>17</v>
      </c>
      <c r="AT62">
        <v>14</v>
      </c>
      <c r="AU62">
        <v>170</v>
      </c>
      <c r="AV62">
        <v>1</v>
      </c>
      <c r="AW62">
        <v>0</v>
      </c>
      <c r="AX62">
        <v>0</v>
      </c>
      <c r="AY62">
        <v>0</v>
      </c>
      <c r="AZ62">
        <v>0</v>
      </c>
      <c r="BA62">
        <v>1</v>
      </c>
      <c r="BB62">
        <v>0</v>
      </c>
      <c r="BC62">
        <v>0</v>
      </c>
      <c r="BD62">
        <v>6</v>
      </c>
      <c r="BE62">
        <v>0</v>
      </c>
      <c r="BF62">
        <v>1</v>
      </c>
      <c r="BG62">
        <v>0</v>
      </c>
      <c r="BH62">
        <v>1</v>
      </c>
      <c r="BI62">
        <v>0</v>
      </c>
      <c r="BJ62">
        <v>8</v>
      </c>
      <c r="BK62">
        <v>1</v>
      </c>
      <c r="BL62">
        <v>0</v>
      </c>
      <c r="BM62">
        <v>0</v>
      </c>
      <c r="BN62">
        <v>2</v>
      </c>
      <c r="BO62">
        <v>3</v>
      </c>
      <c r="BP62">
        <v>21</v>
      </c>
      <c r="BQ62">
        <v>3</v>
      </c>
      <c r="BR62">
        <v>0</v>
      </c>
      <c r="BS62">
        <v>1</v>
      </c>
      <c r="BT62">
        <v>0</v>
      </c>
      <c r="BU62">
        <v>0</v>
      </c>
      <c r="BV62">
        <v>1</v>
      </c>
      <c r="BW62">
        <v>2</v>
      </c>
      <c r="BX62">
        <v>0</v>
      </c>
      <c r="BY62">
        <v>20</v>
      </c>
      <c r="BZ62">
        <v>2</v>
      </c>
      <c r="CA62">
        <v>3</v>
      </c>
      <c r="CB62">
        <v>0</v>
      </c>
      <c r="CC62">
        <v>32</v>
      </c>
      <c r="CD62">
        <v>0</v>
      </c>
      <c r="CE62">
        <v>88</v>
      </c>
      <c r="CF62">
        <v>8</v>
      </c>
      <c r="CG62">
        <v>41</v>
      </c>
      <c r="CH62">
        <v>7</v>
      </c>
      <c r="CI62">
        <v>5</v>
      </c>
      <c r="CJ62">
        <v>19</v>
      </c>
      <c r="CK62">
        <v>17</v>
      </c>
      <c r="CL62">
        <v>8</v>
      </c>
      <c r="CM62">
        <v>232</v>
      </c>
      <c r="CN62">
        <v>0</v>
      </c>
      <c r="CO62">
        <v>0</v>
      </c>
      <c r="CP62">
        <v>0</v>
      </c>
      <c r="CQ62">
        <v>0</v>
      </c>
      <c r="CR62">
        <v>0</v>
      </c>
      <c r="CS62">
        <v>0</v>
      </c>
      <c r="CT62">
        <v>2</v>
      </c>
      <c r="CU62">
        <v>0</v>
      </c>
      <c r="CV62">
        <v>5</v>
      </c>
      <c r="CW62">
        <v>2</v>
      </c>
      <c r="CX62">
        <v>2</v>
      </c>
      <c r="CY62">
        <v>0</v>
      </c>
      <c r="CZ62">
        <v>20</v>
      </c>
      <c r="DA62">
        <v>0</v>
      </c>
      <c r="DB62">
        <v>66</v>
      </c>
      <c r="DC62">
        <v>6</v>
      </c>
      <c r="DD62">
        <v>31</v>
      </c>
      <c r="DE62">
        <v>5</v>
      </c>
      <c r="DF62">
        <v>2</v>
      </c>
      <c r="DG62">
        <v>18</v>
      </c>
      <c r="DH62">
        <v>159</v>
      </c>
      <c r="DI62">
        <v>13</v>
      </c>
      <c r="DJ62">
        <v>2</v>
      </c>
      <c r="DK62">
        <v>3</v>
      </c>
      <c r="DL62">
        <v>0</v>
      </c>
      <c r="DM62">
        <v>1</v>
      </c>
      <c r="DN62">
        <v>0</v>
      </c>
      <c r="DO62">
        <v>0</v>
      </c>
      <c r="DP62">
        <v>1</v>
      </c>
      <c r="DQ62">
        <v>0</v>
      </c>
      <c r="DR62">
        <v>0</v>
      </c>
      <c r="DS62">
        <v>15</v>
      </c>
      <c r="DT62">
        <v>0</v>
      </c>
      <c r="DU62">
        <v>1</v>
      </c>
      <c r="DV62">
        <v>0</v>
      </c>
      <c r="DW62">
        <v>12</v>
      </c>
      <c r="DX62">
        <v>0</v>
      </c>
      <c r="DY62">
        <v>22</v>
      </c>
      <c r="DZ62">
        <v>2</v>
      </c>
      <c r="EA62">
        <v>10</v>
      </c>
      <c r="EB62">
        <v>2</v>
      </c>
      <c r="EC62">
        <v>3</v>
      </c>
      <c r="ED62">
        <v>1</v>
      </c>
      <c r="EE62">
        <v>73</v>
      </c>
      <c r="EF62">
        <v>4</v>
      </c>
      <c r="EG62">
        <v>6</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2</v>
      </c>
      <c r="FS62">
        <v>0</v>
      </c>
      <c r="FT62">
        <v>0</v>
      </c>
      <c r="FU62">
        <v>0</v>
      </c>
      <c r="FV62">
        <v>0</v>
      </c>
      <c r="FW62">
        <v>0</v>
      </c>
      <c r="FX62">
        <v>0</v>
      </c>
      <c r="FY62">
        <v>0</v>
      </c>
      <c r="FZ62">
        <v>11</v>
      </c>
      <c r="GA62">
        <v>0</v>
      </c>
      <c r="GB62">
        <v>0</v>
      </c>
      <c r="GC62">
        <v>0</v>
      </c>
      <c r="GD62">
        <v>10</v>
      </c>
      <c r="GE62">
        <v>0</v>
      </c>
      <c r="GF62">
        <v>14</v>
      </c>
      <c r="GG62">
        <v>1</v>
      </c>
      <c r="GH62">
        <v>9</v>
      </c>
      <c r="GI62">
        <v>1</v>
      </c>
      <c r="GJ62">
        <v>1</v>
      </c>
      <c r="GK62">
        <v>1</v>
      </c>
      <c r="GL62">
        <v>50</v>
      </c>
      <c r="GM62">
        <v>1</v>
      </c>
      <c r="GN62">
        <v>0</v>
      </c>
      <c r="GO62">
        <v>1</v>
      </c>
      <c r="GP62">
        <v>0</v>
      </c>
      <c r="GQ62">
        <v>0</v>
      </c>
      <c r="GR62">
        <v>0</v>
      </c>
      <c r="GS62">
        <v>0</v>
      </c>
      <c r="GT62">
        <v>0</v>
      </c>
      <c r="GU62">
        <v>3</v>
      </c>
      <c r="GV62">
        <v>0</v>
      </c>
      <c r="GW62">
        <v>1</v>
      </c>
      <c r="GX62">
        <v>0</v>
      </c>
      <c r="GY62">
        <v>1</v>
      </c>
      <c r="GZ62">
        <v>0</v>
      </c>
      <c r="HA62">
        <v>2</v>
      </c>
      <c r="HB62">
        <v>1</v>
      </c>
      <c r="HC62">
        <v>0</v>
      </c>
      <c r="HD62">
        <v>0</v>
      </c>
      <c r="HE62">
        <v>0</v>
      </c>
      <c r="HF62">
        <v>0</v>
      </c>
      <c r="HG62">
        <v>10</v>
      </c>
      <c r="HH62">
        <v>3</v>
      </c>
      <c r="HI62">
        <v>0</v>
      </c>
      <c r="HJ62">
        <v>0</v>
      </c>
      <c r="HK62">
        <v>0</v>
      </c>
      <c r="HL62">
        <v>187</v>
      </c>
      <c r="HM62">
        <v>65</v>
      </c>
      <c r="HN62">
        <v>89</v>
      </c>
      <c r="HO62">
        <v>268</v>
      </c>
      <c r="HP62">
        <v>232</v>
      </c>
      <c r="HQ62">
        <v>8</v>
      </c>
      <c r="HR62">
        <v>0</v>
      </c>
      <c r="HS62">
        <v>117</v>
      </c>
      <c r="HT62">
        <v>19</v>
      </c>
      <c r="HU62">
        <v>213</v>
      </c>
      <c r="HV62">
        <v>232</v>
      </c>
      <c r="HW62">
        <v>209</v>
      </c>
      <c r="HX62">
        <v>1</v>
      </c>
      <c r="HY62">
        <v>1</v>
      </c>
      <c r="HZ62">
        <v>2</v>
      </c>
      <c r="IA62">
        <v>122</v>
      </c>
      <c r="IB62">
        <v>7</v>
      </c>
      <c r="IC62">
        <v>129</v>
      </c>
      <c r="IG62">
        <v>35</v>
      </c>
      <c r="IH62">
        <v>112</v>
      </c>
    </row>
    <row r="63" spans="1:242" x14ac:dyDescent="0.2">
      <c r="A63" t="s">
        <v>219</v>
      </c>
      <c r="B63" t="s">
        <v>263</v>
      </c>
      <c r="C63" t="s">
        <v>677</v>
      </c>
      <c r="D63">
        <v>2</v>
      </c>
      <c r="E63">
        <v>0</v>
      </c>
      <c r="F63">
        <v>0</v>
      </c>
      <c r="G63">
        <v>0</v>
      </c>
      <c r="H63">
        <v>0</v>
      </c>
      <c r="I63">
        <v>0</v>
      </c>
      <c r="J63">
        <v>3</v>
      </c>
      <c r="K63">
        <v>0</v>
      </c>
      <c r="L63">
        <v>20</v>
      </c>
      <c r="M63">
        <v>0</v>
      </c>
      <c r="N63">
        <v>3</v>
      </c>
      <c r="O63">
        <v>1</v>
      </c>
      <c r="P63">
        <v>35</v>
      </c>
      <c r="Q63">
        <v>0</v>
      </c>
      <c r="R63">
        <v>62</v>
      </c>
      <c r="S63">
        <v>14</v>
      </c>
      <c r="T63">
        <v>31</v>
      </c>
      <c r="U63">
        <v>9</v>
      </c>
      <c r="V63">
        <v>8</v>
      </c>
      <c r="W63">
        <v>3</v>
      </c>
      <c r="X63">
        <v>20</v>
      </c>
      <c r="Y63">
        <v>13</v>
      </c>
      <c r="Z63">
        <v>191</v>
      </c>
      <c r="AA63">
        <v>1</v>
      </c>
      <c r="AB63">
        <v>0</v>
      </c>
      <c r="AC63">
        <v>1</v>
      </c>
      <c r="AD63">
        <v>0</v>
      </c>
      <c r="AE63">
        <v>0</v>
      </c>
      <c r="AF63">
        <v>0</v>
      </c>
      <c r="AG63">
        <v>2</v>
      </c>
      <c r="AH63">
        <v>0</v>
      </c>
      <c r="AI63">
        <v>11</v>
      </c>
      <c r="AJ63">
        <v>0</v>
      </c>
      <c r="AK63">
        <v>1</v>
      </c>
      <c r="AL63">
        <v>1</v>
      </c>
      <c r="AM63">
        <v>38</v>
      </c>
      <c r="AN63">
        <v>0</v>
      </c>
      <c r="AO63">
        <v>44</v>
      </c>
      <c r="AP63">
        <v>8</v>
      </c>
      <c r="AQ63">
        <v>9</v>
      </c>
      <c r="AR63">
        <v>8</v>
      </c>
      <c r="AS63">
        <v>9</v>
      </c>
      <c r="AT63">
        <v>20</v>
      </c>
      <c r="AU63">
        <v>133</v>
      </c>
      <c r="AV63">
        <v>0</v>
      </c>
      <c r="AW63">
        <v>0</v>
      </c>
      <c r="AX63">
        <v>0</v>
      </c>
      <c r="AY63">
        <v>0</v>
      </c>
      <c r="AZ63">
        <v>0</v>
      </c>
      <c r="BA63">
        <v>0</v>
      </c>
      <c r="BB63">
        <v>0</v>
      </c>
      <c r="BC63">
        <v>0</v>
      </c>
      <c r="BD63">
        <v>5</v>
      </c>
      <c r="BE63">
        <v>1</v>
      </c>
      <c r="BF63">
        <v>0</v>
      </c>
      <c r="BG63">
        <v>0</v>
      </c>
      <c r="BH63">
        <v>3</v>
      </c>
      <c r="BI63">
        <v>0</v>
      </c>
      <c r="BJ63">
        <v>15</v>
      </c>
      <c r="BK63">
        <v>2</v>
      </c>
      <c r="BL63">
        <v>1</v>
      </c>
      <c r="BM63">
        <v>1</v>
      </c>
      <c r="BN63">
        <v>3</v>
      </c>
      <c r="BO63">
        <v>0</v>
      </c>
      <c r="BP63">
        <v>31</v>
      </c>
      <c r="BQ63">
        <v>1</v>
      </c>
      <c r="BR63">
        <v>0</v>
      </c>
      <c r="BS63">
        <v>1</v>
      </c>
      <c r="BT63">
        <v>0</v>
      </c>
      <c r="BU63">
        <v>0</v>
      </c>
      <c r="BV63">
        <v>0</v>
      </c>
      <c r="BW63">
        <v>2</v>
      </c>
      <c r="BX63">
        <v>0</v>
      </c>
      <c r="BY63">
        <v>16</v>
      </c>
      <c r="BZ63">
        <v>1</v>
      </c>
      <c r="CA63">
        <v>1</v>
      </c>
      <c r="CB63">
        <v>1</v>
      </c>
      <c r="CC63">
        <v>41</v>
      </c>
      <c r="CD63">
        <v>0</v>
      </c>
      <c r="CE63">
        <v>59</v>
      </c>
      <c r="CF63">
        <v>10</v>
      </c>
      <c r="CG63">
        <v>43</v>
      </c>
      <c r="CH63">
        <v>10</v>
      </c>
      <c r="CI63">
        <v>9</v>
      </c>
      <c r="CJ63">
        <v>12</v>
      </c>
      <c r="CK63">
        <v>20</v>
      </c>
      <c r="CL63">
        <v>11</v>
      </c>
      <c r="CM63">
        <v>207</v>
      </c>
      <c r="CN63">
        <v>0</v>
      </c>
      <c r="CO63">
        <v>0</v>
      </c>
      <c r="CP63">
        <v>0</v>
      </c>
      <c r="CQ63">
        <v>0</v>
      </c>
      <c r="CR63">
        <v>0</v>
      </c>
      <c r="CS63">
        <v>0</v>
      </c>
      <c r="CT63">
        <v>0</v>
      </c>
      <c r="CU63">
        <v>0</v>
      </c>
      <c r="CV63">
        <v>5</v>
      </c>
      <c r="CW63">
        <v>0</v>
      </c>
      <c r="CX63">
        <v>1</v>
      </c>
      <c r="CY63">
        <v>1</v>
      </c>
      <c r="CZ63">
        <v>22</v>
      </c>
      <c r="DA63">
        <v>0</v>
      </c>
      <c r="DB63">
        <v>39</v>
      </c>
      <c r="DC63">
        <v>5</v>
      </c>
      <c r="DD63">
        <v>27</v>
      </c>
      <c r="DE63">
        <v>8</v>
      </c>
      <c r="DF63">
        <v>6</v>
      </c>
      <c r="DG63">
        <v>8</v>
      </c>
      <c r="DH63">
        <v>122</v>
      </c>
      <c r="DI63">
        <v>16</v>
      </c>
      <c r="DJ63">
        <v>3</v>
      </c>
      <c r="DK63">
        <v>1</v>
      </c>
      <c r="DL63">
        <v>0</v>
      </c>
      <c r="DM63">
        <v>1</v>
      </c>
      <c r="DN63">
        <v>0</v>
      </c>
      <c r="DO63">
        <v>0</v>
      </c>
      <c r="DP63">
        <v>0</v>
      </c>
      <c r="DQ63">
        <v>2</v>
      </c>
      <c r="DR63">
        <v>0</v>
      </c>
      <c r="DS63">
        <v>11</v>
      </c>
      <c r="DT63">
        <v>1</v>
      </c>
      <c r="DU63">
        <v>0</v>
      </c>
      <c r="DV63">
        <v>0</v>
      </c>
      <c r="DW63">
        <v>19</v>
      </c>
      <c r="DX63">
        <v>0</v>
      </c>
      <c r="DY63">
        <v>20</v>
      </c>
      <c r="DZ63">
        <v>5</v>
      </c>
      <c r="EA63">
        <v>16</v>
      </c>
      <c r="EB63">
        <v>2</v>
      </c>
      <c r="EC63">
        <v>3</v>
      </c>
      <c r="ED63">
        <v>4</v>
      </c>
      <c r="EE63">
        <v>85</v>
      </c>
      <c r="EF63">
        <v>4</v>
      </c>
      <c r="EG63">
        <v>8</v>
      </c>
      <c r="EH63">
        <v>0</v>
      </c>
      <c r="EI63">
        <v>0</v>
      </c>
      <c r="EJ63">
        <v>0</v>
      </c>
      <c r="EK63">
        <v>0</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1</v>
      </c>
      <c r="FS63">
        <v>0</v>
      </c>
      <c r="FT63">
        <v>0</v>
      </c>
      <c r="FU63">
        <v>0</v>
      </c>
      <c r="FV63">
        <v>0</v>
      </c>
      <c r="FW63">
        <v>0</v>
      </c>
      <c r="FX63">
        <v>1</v>
      </c>
      <c r="FY63">
        <v>0</v>
      </c>
      <c r="FZ63">
        <v>8</v>
      </c>
      <c r="GA63">
        <v>1</v>
      </c>
      <c r="GB63">
        <v>0</v>
      </c>
      <c r="GC63">
        <v>0</v>
      </c>
      <c r="GD63">
        <v>18</v>
      </c>
      <c r="GE63">
        <v>0</v>
      </c>
      <c r="GF63">
        <v>17</v>
      </c>
      <c r="GG63">
        <v>2</v>
      </c>
      <c r="GH63">
        <v>9</v>
      </c>
      <c r="GI63">
        <v>0</v>
      </c>
      <c r="GJ63">
        <v>0</v>
      </c>
      <c r="GK63">
        <v>3</v>
      </c>
      <c r="GL63">
        <v>60</v>
      </c>
      <c r="GM63">
        <v>0</v>
      </c>
      <c r="GN63">
        <v>0</v>
      </c>
      <c r="GO63">
        <v>1</v>
      </c>
      <c r="GP63">
        <v>0</v>
      </c>
      <c r="GQ63">
        <v>0</v>
      </c>
      <c r="GR63">
        <v>0</v>
      </c>
      <c r="GS63">
        <v>1</v>
      </c>
      <c r="GT63">
        <v>0</v>
      </c>
      <c r="GU63">
        <v>2</v>
      </c>
      <c r="GV63">
        <v>0</v>
      </c>
      <c r="GW63">
        <v>0</v>
      </c>
      <c r="GX63">
        <v>0</v>
      </c>
      <c r="GY63">
        <v>0</v>
      </c>
      <c r="GZ63">
        <v>0</v>
      </c>
      <c r="HA63">
        <v>1</v>
      </c>
      <c r="HB63">
        <v>1</v>
      </c>
      <c r="HC63">
        <v>2</v>
      </c>
      <c r="HD63">
        <v>0</v>
      </c>
      <c r="HE63">
        <v>0</v>
      </c>
      <c r="HF63">
        <v>1</v>
      </c>
      <c r="HG63">
        <v>9</v>
      </c>
      <c r="HH63">
        <v>4</v>
      </c>
      <c r="HI63">
        <v>0</v>
      </c>
      <c r="HJ63">
        <v>0</v>
      </c>
      <c r="HK63">
        <v>0</v>
      </c>
      <c r="HL63">
        <v>148</v>
      </c>
      <c r="HM63">
        <v>77</v>
      </c>
      <c r="HN63">
        <v>251</v>
      </c>
      <c r="HO63">
        <v>191</v>
      </c>
      <c r="HP63">
        <v>207</v>
      </c>
      <c r="HQ63">
        <v>6</v>
      </c>
      <c r="HR63">
        <v>0</v>
      </c>
      <c r="HS63">
        <v>229</v>
      </c>
      <c r="HT63">
        <v>15</v>
      </c>
      <c r="HU63">
        <v>192</v>
      </c>
      <c r="HV63">
        <v>207</v>
      </c>
      <c r="HW63">
        <v>182</v>
      </c>
      <c r="HX63">
        <v>0</v>
      </c>
      <c r="HY63">
        <v>0</v>
      </c>
      <c r="HZ63">
        <v>0</v>
      </c>
      <c r="IA63">
        <v>70</v>
      </c>
      <c r="IB63">
        <v>11</v>
      </c>
      <c r="IC63">
        <v>81</v>
      </c>
      <c r="IG63">
        <v>59</v>
      </c>
      <c r="IH63">
        <v>133</v>
      </c>
    </row>
    <row r="64" spans="1:242" x14ac:dyDescent="0.2">
      <c r="A64" t="s">
        <v>219</v>
      </c>
      <c r="B64" t="s">
        <v>265</v>
      </c>
      <c r="C64" t="s">
        <v>677</v>
      </c>
      <c r="D64">
        <v>1</v>
      </c>
      <c r="E64">
        <v>0</v>
      </c>
      <c r="F64">
        <v>0</v>
      </c>
      <c r="G64">
        <v>0</v>
      </c>
      <c r="H64">
        <v>0</v>
      </c>
      <c r="I64">
        <v>0</v>
      </c>
      <c r="J64">
        <v>0</v>
      </c>
      <c r="K64">
        <v>0</v>
      </c>
      <c r="L64">
        <v>19</v>
      </c>
      <c r="M64">
        <v>0</v>
      </c>
      <c r="N64">
        <v>2</v>
      </c>
      <c r="O64">
        <v>1</v>
      </c>
      <c r="P64">
        <v>47</v>
      </c>
      <c r="Q64">
        <v>0</v>
      </c>
      <c r="R64">
        <v>81</v>
      </c>
      <c r="S64">
        <v>10</v>
      </c>
      <c r="T64">
        <v>40</v>
      </c>
      <c r="U64">
        <v>11</v>
      </c>
      <c r="V64">
        <v>11</v>
      </c>
      <c r="W64">
        <v>21</v>
      </c>
      <c r="X64">
        <v>7</v>
      </c>
      <c r="Y64">
        <v>17</v>
      </c>
      <c r="Z64">
        <v>244</v>
      </c>
      <c r="AA64">
        <v>2</v>
      </c>
      <c r="AB64">
        <v>0</v>
      </c>
      <c r="AC64">
        <v>0</v>
      </c>
      <c r="AD64">
        <v>0</v>
      </c>
      <c r="AE64">
        <v>0</v>
      </c>
      <c r="AF64">
        <v>0</v>
      </c>
      <c r="AG64">
        <v>1</v>
      </c>
      <c r="AH64">
        <v>0</v>
      </c>
      <c r="AI64">
        <v>9</v>
      </c>
      <c r="AJ64">
        <v>1</v>
      </c>
      <c r="AK64">
        <v>1</v>
      </c>
      <c r="AL64">
        <v>1</v>
      </c>
      <c r="AM64">
        <v>27</v>
      </c>
      <c r="AN64">
        <v>0</v>
      </c>
      <c r="AO64">
        <v>62</v>
      </c>
      <c r="AP64">
        <v>9</v>
      </c>
      <c r="AQ64">
        <v>10</v>
      </c>
      <c r="AR64">
        <v>10</v>
      </c>
      <c r="AS64">
        <v>8</v>
      </c>
      <c r="AT64">
        <v>6</v>
      </c>
      <c r="AU64">
        <v>141</v>
      </c>
      <c r="AV64">
        <v>0</v>
      </c>
      <c r="AW64">
        <v>0</v>
      </c>
      <c r="AX64">
        <v>0</v>
      </c>
      <c r="AY64">
        <v>0</v>
      </c>
      <c r="AZ64">
        <v>0</v>
      </c>
      <c r="BA64">
        <v>0</v>
      </c>
      <c r="BB64">
        <v>0</v>
      </c>
      <c r="BC64">
        <v>0</v>
      </c>
      <c r="BD64">
        <v>6</v>
      </c>
      <c r="BE64">
        <v>0</v>
      </c>
      <c r="BF64">
        <v>0</v>
      </c>
      <c r="BG64">
        <v>0</v>
      </c>
      <c r="BH64">
        <v>10</v>
      </c>
      <c r="BI64">
        <v>0</v>
      </c>
      <c r="BJ64">
        <v>11</v>
      </c>
      <c r="BK64">
        <v>0</v>
      </c>
      <c r="BL64">
        <v>0</v>
      </c>
      <c r="BM64">
        <v>0</v>
      </c>
      <c r="BN64">
        <v>2</v>
      </c>
      <c r="BO64">
        <v>1</v>
      </c>
      <c r="BP64">
        <v>29</v>
      </c>
      <c r="BQ64">
        <v>2</v>
      </c>
      <c r="BR64">
        <v>0</v>
      </c>
      <c r="BS64">
        <v>0</v>
      </c>
      <c r="BT64">
        <v>0</v>
      </c>
      <c r="BU64">
        <v>0</v>
      </c>
      <c r="BV64">
        <v>0</v>
      </c>
      <c r="BW64">
        <v>1</v>
      </c>
      <c r="BX64">
        <v>0</v>
      </c>
      <c r="BY64">
        <v>15</v>
      </c>
      <c r="BZ64">
        <v>1</v>
      </c>
      <c r="CA64">
        <v>1</v>
      </c>
      <c r="CB64">
        <v>1</v>
      </c>
      <c r="CC64">
        <v>37</v>
      </c>
      <c r="CD64">
        <v>0</v>
      </c>
      <c r="CE64">
        <v>73</v>
      </c>
      <c r="CF64">
        <v>9</v>
      </c>
      <c r="CG64">
        <v>29</v>
      </c>
      <c r="CH64">
        <v>10</v>
      </c>
      <c r="CI64">
        <v>10</v>
      </c>
      <c r="CJ64">
        <v>10</v>
      </c>
      <c r="CK64">
        <v>7</v>
      </c>
      <c r="CL64">
        <v>10</v>
      </c>
      <c r="CM64">
        <v>199</v>
      </c>
      <c r="CN64">
        <v>0</v>
      </c>
      <c r="CO64">
        <v>0</v>
      </c>
      <c r="CP64">
        <v>0</v>
      </c>
      <c r="CQ64">
        <v>0</v>
      </c>
      <c r="CR64">
        <v>0</v>
      </c>
      <c r="CS64">
        <v>0</v>
      </c>
      <c r="CT64">
        <v>0</v>
      </c>
      <c r="CU64">
        <v>0</v>
      </c>
      <c r="CV64">
        <v>4</v>
      </c>
      <c r="CW64">
        <v>0</v>
      </c>
      <c r="CX64">
        <v>1</v>
      </c>
      <c r="CY64">
        <v>0</v>
      </c>
      <c r="CZ64">
        <v>17</v>
      </c>
      <c r="DA64">
        <v>0</v>
      </c>
      <c r="DB64">
        <v>49</v>
      </c>
      <c r="DC64">
        <v>4</v>
      </c>
      <c r="DD64">
        <v>17</v>
      </c>
      <c r="DE64">
        <v>7</v>
      </c>
      <c r="DF64">
        <v>6</v>
      </c>
      <c r="DG64">
        <v>10</v>
      </c>
      <c r="DH64">
        <v>115</v>
      </c>
      <c r="DI64">
        <v>1</v>
      </c>
      <c r="DJ64">
        <v>5</v>
      </c>
      <c r="DK64">
        <v>2</v>
      </c>
      <c r="DL64">
        <v>0</v>
      </c>
      <c r="DM64">
        <v>0</v>
      </c>
      <c r="DN64">
        <v>0</v>
      </c>
      <c r="DO64">
        <v>0</v>
      </c>
      <c r="DP64">
        <v>0</v>
      </c>
      <c r="DQ64">
        <v>1</v>
      </c>
      <c r="DR64">
        <v>0</v>
      </c>
      <c r="DS64">
        <v>11</v>
      </c>
      <c r="DT64">
        <v>1</v>
      </c>
      <c r="DU64">
        <v>0</v>
      </c>
      <c r="DV64">
        <v>1</v>
      </c>
      <c r="DW64">
        <v>20</v>
      </c>
      <c r="DX64">
        <v>0</v>
      </c>
      <c r="DY64">
        <v>24</v>
      </c>
      <c r="DZ64">
        <v>5</v>
      </c>
      <c r="EA64">
        <v>12</v>
      </c>
      <c r="EB64">
        <v>3</v>
      </c>
      <c r="EC64">
        <v>4</v>
      </c>
      <c r="ED64">
        <v>0</v>
      </c>
      <c r="EE64">
        <v>84</v>
      </c>
      <c r="EF64">
        <v>6</v>
      </c>
      <c r="EG64">
        <v>5</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1</v>
      </c>
      <c r="FS64">
        <v>0</v>
      </c>
      <c r="FT64">
        <v>0</v>
      </c>
      <c r="FU64">
        <v>0</v>
      </c>
      <c r="FV64">
        <v>0</v>
      </c>
      <c r="FW64">
        <v>0</v>
      </c>
      <c r="FX64">
        <v>1</v>
      </c>
      <c r="FY64">
        <v>0</v>
      </c>
      <c r="FZ64">
        <v>8</v>
      </c>
      <c r="GA64">
        <v>0</v>
      </c>
      <c r="GB64">
        <v>0</v>
      </c>
      <c r="GC64">
        <v>0</v>
      </c>
      <c r="GD64">
        <v>14</v>
      </c>
      <c r="GE64">
        <v>0</v>
      </c>
      <c r="GF64">
        <v>20</v>
      </c>
      <c r="GG64">
        <v>3</v>
      </c>
      <c r="GH64">
        <v>6</v>
      </c>
      <c r="GI64">
        <v>1</v>
      </c>
      <c r="GJ64">
        <v>1</v>
      </c>
      <c r="GK64">
        <v>0</v>
      </c>
      <c r="GL64">
        <v>55</v>
      </c>
      <c r="GM64">
        <v>1</v>
      </c>
      <c r="GN64">
        <v>0</v>
      </c>
      <c r="GO64">
        <v>0</v>
      </c>
      <c r="GP64">
        <v>0</v>
      </c>
      <c r="GQ64">
        <v>0</v>
      </c>
      <c r="GR64">
        <v>0</v>
      </c>
      <c r="GS64">
        <v>0</v>
      </c>
      <c r="GT64">
        <v>0</v>
      </c>
      <c r="GU64">
        <v>2</v>
      </c>
      <c r="GV64">
        <v>0</v>
      </c>
      <c r="GW64">
        <v>0</v>
      </c>
      <c r="GX64">
        <v>1</v>
      </c>
      <c r="GY64">
        <v>2</v>
      </c>
      <c r="GZ64">
        <v>0</v>
      </c>
      <c r="HA64">
        <v>3</v>
      </c>
      <c r="HB64">
        <v>1</v>
      </c>
      <c r="HC64">
        <v>2</v>
      </c>
      <c r="HD64">
        <v>0</v>
      </c>
      <c r="HE64">
        <v>0</v>
      </c>
      <c r="HF64">
        <v>0</v>
      </c>
      <c r="HG64">
        <v>12</v>
      </c>
      <c r="HH64">
        <v>2</v>
      </c>
      <c r="HI64">
        <v>0</v>
      </c>
      <c r="HJ64">
        <v>0</v>
      </c>
      <c r="HK64">
        <v>0</v>
      </c>
      <c r="HL64">
        <v>203</v>
      </c>
      <c r="HM64">
        <v>83</v>
      </c>
      <c r="HN64">
        <v>220</v>
      </c>
      <c r="HO64">
        <v>244</v>
      </c>
      <c r="HP64">
        <v>199</v>
      </c>
      <c r="HQ64">
        <v>7</v>
      </c>
      <c r="HR64">
        <v>0</v>
      </c>
      <c r="HS64">
        <v>258</v>
      </c>
      <c r="HT64">
        <v>14</v>
      </c>
      <c r="HU64">
        <v>185</v>
      </c>
      <c r="HV64">
        <v>199</v>
      </c>
      <c r="HW64">
        <v>170</v>
      </c>
      <c r="HX64">
        <v>0</v>
      </c>
      <c r="HY64">
        <v>0</v>
      </c>
      <c r="HZ64">
        <v>0</v>
      </c>
      <c r="IA64">
        <v>78</v>
      </c>
      <c r="IB64">
        <v>4</v>
      </c>
      <c r="IC64">
        <v>82</v>
      </c>
      <c r="IG64">
        <v>27</v>
      </c>
      <c r="IH64">
        <v>60</v>
      </c>
    </row>
    <row r="65" spans="1:242" x14ac:dyDescent="0.2">
      <c r="A65" t="s">
        <v>219</v>
      </c>
      <c r="B65" t="s">
        <v>288</v>
      </c>
      <c r="C65" t="s">
        <v>717</v>
      </c>
      <c r="D65">
        <v>1</v>
      </c>
      <c r="E65">
        <v>0</v>
      </c>
      <c r="F65">
        <v>4</v>
      </c>
      <c r="G65">
        <v>0</v>
      </c>
      <c r="H65">
        <v>0</v>
      </c>
      <c r="I65">
        <v>0</v>
      </c>
      <c r="J65">
        <v>2</v>
      </c>
      <c r="K65">
        <v>0</v>
      </c>
      <c r="L65">
        <v>15</v>
      </c>
      <c r="M65">
        <v>4</v>
      </c>
      <c r="N65">
        <v>5</v>
      </c>
      <c r="O65">
        <v>1</v>
      </c>
      <c r="P65">
        <v>59</v>
      </c>
      <c r="Q65">
        <v>0</v>
      </c>
      <c r="R65">
        <v>94</v>
      </c>
      <c r="S65">
        <v>12</v>
      </c>
      <c r="T65">
        <v>40</v>
      </c>
      <c r="U65">
        <v>10</v>
      </c>
      <c r="V65">
        <v>8</v>
      </c>
      <c r="W65">
        <v>18</v>
      </c>
      <c r="X65">
        <v>18</v>
      </c>
      <c r="Y65">
        <v>16</v>
      </c>
      <c r="Z65">
        <v>273</v>
      </c>
      <c r="AA65">
        <v>0</v>
      </c>
      <c r="AB65">
        <v>0</v>
      </c>
      <c r="AC65">
        <v>1</v>
      </c>
      <c r="AD65">
        <v>0</v>
      </c>
      <c r="AE65">
        <v>0</v>
      </c>
      <c r="AF65">
        <v>0</v>
      </c>
      <c r="AG65">
        <v>1</v>
      </c>
      <c r="AH65">
        <v>0</v>
      </c>
      <c r="AI65">
        <v>8</v>
      </c>
      <c r="AJ65">
        <v>1</v>
      </c>
      <c r="AK65">
        <v>2</v>
      </c>
      <c r="AL65">
        <v>1</v>
      </c>
      <c r="AM65">
        <v>43</v>
      </c>
      <c r="AN65">
        <v>0</v>
      </c>
      <c r="AO65">
        <v>67</v>
      </c>
      <c r="AP65">
        <v>5</v>
      </c>
      <c r="AQ65">
        <v>10</v>
      </c>
      <c r="AR65">
        <v>9</v>
      </c>
      <c r="AS65">
        <v>17</v>
      </c>
      <c r="AT65">
        <v>12</v>
      </c>
      <c r="AU65">
        <v>165</v>
      </c>
      <c r="AV65">
        <v>0</v>
      </c>
      <c r="AW65">
        <v>0</v>
      </c>
      <c r="AX65">
        <v>0</v>
      </c>
      <c r="AY65">
        <v>0</v>
      </c>
      <c r="AZ65">
        <v>0</v>
      </c>
      <c r="BA65">
        <v>0</v>
      </c>
      <c r="BB65">
        <v>0</v>
      </c>
      <c r="BC65">
        <v>0</v>
      </c>
      <c r="BD65">
        <v>2</v>
      </c>
      <c r="BE65">
        <v>0</v>
      </c>
      <c r="BF65">
        <v>0</v>
      </c>
      <c r="BG65">
        <v>0</v>
      </c>
      <c r="BH65">
        <v>7</v>
      </c>
      <c r="BI65">
        <v>0</v>
      </c>
      <c r="BJ65">
        <v>12</v>
      </c>
      <c r="BK65">
        <v>1</v>
      </c>
      <c r="BL65">
        <v>2</v>
      </c>
      <c r="BM65">
        <v>0</v>
      </c>
      <c r="BN65">
        <v>0</v>
      </c>
      <c r="BO65">
        <v>1</v>
      </c>
      <c r="BP65">
        <v>24</v>
      </c>
      <c r="BQ65">
        <v>0</v>
      </c>
      <c r="BR65">
        <v>0</v>
      </c>
      <c r="BS65">
        <v>1</v>
      </c>
      <c r="BT65">
        <v>0</v>
      </c>
      <c r="BU65">
        <v>0</v>
      </c>
      <c r="BV65">
        <v>0</v>
      </c>
      <c r="BW65">
        <v>1</v>
      </c>
      <c r="BX65">
        <v>0</v>
      </c>
      <c r="BY65">
        <v>10</v>
      </c>
      <c r="BZ65">
        <v>1</v>
      </c>
      <c r="CA65">
        <v>2</v>
      </c>
      <c r="CB65">
        <v>1</v>
      </c>
      <c r="CC65">
        <v>50</v>
      </c>
      <c r="CD65">
        <v>0</v>
      </c>
      <c r="CE65">
        <v>79</v>
      </c>
      <c r="CF65">
        <v>6</v>
      </c>
      <c r="CG65">
        <v>38</v>
      </c>
      <c r="CH65">
        <v>12</v>
      </c>
      <c r="CI65">
        <v>9</v>
      </c>
      <c r="CJ65">
        <v>17</v>
      </c>
      <c r="CK65">
        <v>13</v>
      </c>
      <c r="CL65">
        <v>10</v>
      </c>
      <c r="CM65">
        <v>227</v>
      </c>
      <c r="CN65">
        <v>0</v>
      </c>
      <c r="CO65">
        <v>0</v>
      </c>
      <c r="CP65">
        <v>0</v>
      </c>
      <c r="CQ65">
        <v>0</v>
      </c>
      <c r="CR65">
        <v>0</v>
      </c>
      <c r="CS65">
        <v>0</v>
      </c>
      <c r="CT65">
        <v>0</v>
      </c>
      <c r="CU65">
        <v>0</v>
      </c>
      <c r="CV65">
        <v>0</v>
      </c>
      <c r="CW65">
        <v>1</v>
      </c>
      <c r="CX65">
        <v>0</v>
      </c>
      <c r="CY65">
        <v>0</v>
      </c>
      <c r="CZ65">
        <v>22</v>
      </c>
      <c r="DA65">
        <v>0</v>
      </c>
      <c r="DB65">
        <v>57</v>
      </c>
      <c r="DC65">
        <v>2</v>
      </c>
      <c r="DD65">
        <v>21</v>
      </c>
      <c r="DE65">
        <v>9</v>
      </c>
      <c r="DF65">
        <v>2</v>
      </c>
      <c r="DG65">
        <v>15</v>
      </c>
      <c r="DH65">
        <v>129</v>
      </c>
      <c r="DI65">
        <v>7</v>
      </c>
      <c r="DJ65">
        <v>5</v>
      </c>
      <c r="DK65">
        <v>0</v>
      </c>
      <c r="DL65">
        <v>0</v>
      </c>
      <c r="DM65">
        <v>1</v>
      </c>
      <c r="DN65">
        <v>0</v>
      </c>
      <c r="DO65">
        <v>0</v>
      </c>
      <c r="DP65">
        <v>0</v>
      </c>
      <c r="DQ65">
        <v>1</v>
      </c>
      <c r="DR65">
        <v>0</v>
      </c>
      <c r="DS65">
        <v>10</v>
      </c>
      <c r="DT65">
        <v>0</v>
      </c>
      <c r="DU65">
        <v>2</v>
      </c>
      <c r="DV65">
        <v>1</v>
      </c>
      <c r="DW65">
        <v>28</v>
      </c>
      <c r="DX65">
        <v>0</v>
      </c>
      <c r="DY65">
        <v>22</v>
      </c>
      <c r="DZ65">
        <v>4</v>
      </c>
      <c r="EA65">
        <v>17</v>
      </c>
      <c r="EB65">
        <v>3</v>
      </c>
      <c r="EC65">
        <v>7</v>
      </c>
      <c r="ED65">
        <v>2</v>
      </c>
      <c r="EE65">
        <v>98</v>
      </c>
      <c r="EF65">
        <v>6</v>
      </c>
      <c r="EG65">
        <v>5</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0</v>
      </c>
      <c r="FS65">
        <v>0</v>
      </c>
      <c r="FT65">
        <v>1</v>
      </c>
      <c r="FU65">
        <v>0</v>
      </c>
      <c r="FV65">
        <v>0</v>
      </c>
      <c r="FW65">
        <v>0</v>
      </c>
      <c r="FX65">
        <v>1</v>
      </c>
      <c r="FY65">
        <v>0</v>
      </c>
      <c r="FZ65">
        <v>7</v>
      </c>
      <c r="GA65">
        <v>0</v>
      </c>
      <c r="GB65">
        <v>1</v>
      </c>
      <c r="GC65">
        <v>1</v>
      </c>
      <c r="GD65">
        <v>26</v>
      </c>
      <c r="GE65">
        <v>0</v>
      </c>
      <c r="GF65">
        <v>18</v>
      </c>
      <c r="GG65">
        <v>2</v>
      </c>
      <c r="GH65">
        <v>10</v>
      </c>
      <c r="GI65">
        <v>1</v>
      </c>
      <c r="GJ65">
        <v>5</v>
      </c>
      <c r="GK65">
        <v>2</v>
      </c>
      <c r="GL65">
        <v>75</v>
      </c>
      <c r="GM65">
        <v>0</v>
      </c>
      <c r="GN65">
        <v>0</v>
      </c>
      <c r="GO65">
        <v>0</v>
      </c>
      <c r="GP65">
        <v>0</v>
      </c>
      <c r="GQ65">
        <v>0</v>
      </c>
      <c r="GR65">
        <v>0</v>
      </c>
      <c r="GS65">
        <v>0</v>
      </c>
      <c r="GT65">
        <v>0</v>
      </c>
      <c r="GU65">
        <v>1</v>
      </c>
      <c r="GV65">
        <v>0</v>
      </c>
      <c r="GW65">
        <v>1</v>
      </c>
      <c r="GX65">
        <v>0</v>
      </c>
      <c r="GY65">
        <v>1</v>
      </c>
      <c r="GZ65">
        <v>0</v>
      </c>
      <c r="HA65">
        <v>3</v>
      </c>
      <c r="HB65">
        <v>0</v>
      </c>
      <c r="HC65">
        <v>0</v>
      </c>
      <c r="HD65">
        <v>0</v>
      </c>
      <c r="HE65">
        <v>0</v>
      </c>
      <c r="HF65">
        <v>0</v>
      </c>
      <c r="HG65">
        <v>6</v>
      </c>
      <c r="HH65">
        <v>3</v>
      </c>
      <c r="HI65">
        <v>0</v>
      </c>
      <c r="HJ65">
        <v>0</v>
      </c>
      <c r="HK65">
        <v>0</v>
      </c>
      <c r="HL65">
        <v>120</v>
      </c>
      <c r="HM65">
        <v>70</v>
      </c>
      <c r="HN65">
        <v>252</v>
      </c>
      <c r="HO65">
        <v>273</v>
      </c>
      <c r="HP65">
        <v>227</v>
      </c>
      <c r="HQ65">
        <v>9</v>
      </c>
      <c r="HR65">
        <v>0</v>
      </c>
      <c r="HS65">
        <v>289</v>
      </c>
      <c r="HT65">
        <v>10</v>
      </c>
      <c r="HU65">
        <v>217</v>
      </c>
      <c r="HV65">
        <v>227</v>
      </c>
      <c r="HW65">
        <v>204</v>
      </c>
      <c r="HX65">
        <v>0</v>
      </c>
      <c r="HY65">
        <v>1</v>
      </c>
      <c r="HZ65">
        <v>1</v>
      </c>
      <c r="IA65">
        <v>117</v>
      </c>
      <c r="IB65">
        <v>10</v>
      </c>
      <c r="IC65">
        <v>127</v>
      </c>
      <c r="IG65">
        <v>30</v>
      </c>
      <c r="IH65">
        <v>177</v>
      </c>
    </row>
    <row r="66" spans="1:242" x14ac:dyDescent="0.2">
      <c r="A66" t="s">
        <v>231</v>
      </c>
      <c r="B66" t="s">
        <v>262</v>
      </c>
      <c r="C66" t="s">
        <v>677</v>
      </c>
      <c r="D66">
        <v>0</v>
      </c>
      <c r="E66">
        <v>0</v>
      </c>
      <c r="F66">
        <v>1</v>
      </c>
      <c r="G66">
        <v>0</v>
      </c>
      <c r="H66">
        <v>0</v>
      </c>
      <c r="I66">
        <v>0</v>
      </c>
      <c r="J66">
        <v>2</v>
      </c>
      <c r="K66">
        <v>0</v>
      </c>
      <c r="L66">
        <v>30</v>
      </c>
      <c r="M66">
        <v>0</v>
      </c>
      <c r="N66">
        <v>1</v>
      </c>
      <c r="O66">
        <v>1</v>
      </c>
      <c r="P66">
        <v>61</v>
      </c>
      <c r="Q66">
        <v>0</v>
      </c>
      <c r="R66">
        <v>61</v>
      </c>
      <c r="S66">
        <v>17</v>
      </c>
      <c r="T66">
        <v>28</v>
      </c>
      <c r="U66">
        <v>5</v>
      </c>
      <c r="V66">
        <v>7</v>
      </c>
      <c r="W66">
        <v>13</v>
      </c>
      <c r="X66">
        <v>30</v>
      </c>
      <c r="Y66">
        <v>32</v>
      </c>
      <c r="Z66">
        <v>227</v>
      </c>
      <c r="AA66">
        <v>1</v>
      </c>
      <c r="AB66">
        <v>0</v>
      </c>
      <c r="AC66">
        <v>1</v>
      </c>
      <c r="AD66">
        <v>0</v>
      </c>
      <c r="AE66">
        <v>0</v>
      </c>
      <c r="AF66">
        <v>0</v>
      </c>
      <c r="AG66">
        <v>4</v>
      </c>
      <c r="AH66">
        <v>0</v>
      </c>
      <c r="AI66">
        <v>18</v>
      </c>
      <c r="AJ66">
        <v>0</v>
      </c>
      <c r="AK66">
        <v>2</v>
      </c>
      <c r="AL66">
        <v>2</v>
      </c>
      <c r="AM66">
        <v>51</v>
      </c>
      <c r="AN66">
        <v>0</v>
      </c>
      <c r="AO66">
        <v>63</v>
      </c>
      <c r="AP66">
        <v>12</v>
      </c>
      <c r="AQ66">
        <v>4</v>
      </c>
      <c r="AR66">
        <v>5</v>
      </c>
      <c r="AS66">
        <v>3</v>
      </c>
      <c r="AT66">
        <v>37</v>
      </c>
      <c r="AU66">
        <v>166</v>
      </c>
      <c r="AV66">
        <v>0</v>
      </c>
      <c r="AW66">
        <v>0</v>
      </c>
      <c r="AX66">
        <v>0</v>
      </c>
      <c r="AY66">
        <v>0</v>
      </c>
      <c r="AZ66">
        <v>0</v>
      </c>
      <c r="BA66">
        <v>0</v>
      </c>
      <c r="BB66">
        <v>1</v>
      </c>
      <c r="BC66">
        <v>0</v>
      </c>
      <c r="BD66">
        <v>8</v>
      </c>
      <c r="BE66">
        <v>0</v>
      </c>
      <c r="BF66">
        <v>0</v>
      </c>
      <c r="BG66">
        <v>0</v>
      </c>
      <c r="BH66">
        <v>12</v>
      </c>
      <c r="BI66">
        <v>0</v>
      </c>
      <c r="BJ66">
        <v>5</v>
      </c>
      <c r="BK66">
        <v>3</v>
      </c>
      <c r="BL66">
        <v>0</v>
      </c>
      <c r="BM66">
        <v>0</v>
      </c>
      <c r="BN66">
        <v>3</v>
      </c>
      <c r="BO66">
        <v>4</v>
      </c>
      <c r="BP66">
        <v>32</v>
      </c>
      <c r="BQ66">
        <v>1</v>
      </c>
      <c r="BR66">
        <v>0</v>
      </c>
      <c r="BS66">
        <v>1</v>
      </c>
      <c r="BT66">
        <v>0</v>
      </c>
      <c r="BU66">
        <v>0</v>
      </c>
      <c r="BV66">
        <v>0</v>
      </c>
      <c r="BW66">
        <v>5</v>
      </c>
      <c r="BX66">
        <v>0</v>
      </c>
      <c r="BY66">
        <v>26</v>
      </c>
      <c r="BZ66">
        <v>0</v>
      </c>
      <c r="CA66">
        <v>2</v>
      </c>
      <c r="CB66">
        <v>2</v>
      </c>
      <c r="CC66">
        <v>63</v>
      </c>
      <c r="CD66">
        <v>0</v>
      </c>
      <c r="CE66">
        <v>68</v>
      </c>
      <c r="CF66">
        <v>15</v>
      </c>
      <c r="CG66">
        <v>5</v>
      </c>
      <c r="CH66">
        <v>4</v>
      </c>
      <c r="CI66">
        <v>5</v>
      </c>
      <c r="CJ66">
        <v>6</v>
      </c>
      <c r="CK66">
        <v>41</v>
      </c>
      <c r="CL66">
        <v>45</v>
      </c>
      <c r="CM66">
        <v>203</v>
      </c>
      <c r="CN66">
        <v>1</v>
      </c>
      <c r="CO66">
        <v>0</v>
      </c>
      <c r="CP66">
        <v>1</v>
      </c>
      <c r="CQ66">
        <v>0</v>
      </c>
      <c r="CR66">
        <v>0</v>
      </c>
      <c r="CS66">
        <v>0</v>
      </c>
      <c r="CT66">
        <v>0</v>
      </c>
      <c r="CU66">
        <v>0</v>
      </c>
      <c r="CV66">
        <v>22</v>
      </c>
      <c r="CW66">
        <v>0</v>
      </c>
      <c r="CX66">
        <v>2</v>
      </c>
      <c r="CY66">
        <v>2</v>
      </c>
      <c r="CZ66">
        <v>60</v>
      </c>
      <c r="DA66">
        <v>0</v>
      </c>
      <c r="DB66">
        <v>68</v>
      </c>
      <c r="DC66">
        <v>10</v>
      </c>
      <c r="DD66">
        <v>4</v>
      </c>
      <c r="DE66">
        <v>3</v>
      </c>
      <c r="DF66">
        <v>0</v>
      </c>
      <c r="DG66">
        <v>5</v>
      </c>
      <c r="DH66">
        <v>178</v>
      </c>
      <c r="DI66">
        <v>39</v>
      </c>
      <c r="DJ66">
        <v>27</v>
      </c>
      <c r="DK66">
        <v>0</v>
      </c>
      <c r="DL66">
        <v>0</v>
      </c>
      <c r="DM66">
        <v>0</v>
      </c>
      <c r="DN66">
        <v>0</v>
      </c>
      <c r="DO66">
        <v>0</v>
      </c>
      <c r="DP66">
        <v>0</v>
      </c>
      <c r="DQ66">
        <v>5</v>
      </c>
      <c r="DR66">
        <v>0</v>
      </c>
      <c r="DS66">
        <v>4</v>
      </c>
      <c r="DT66">
        <v>0</v>
      </c>
      <c r="DU66">
        <v>0</v>
      </c>
      <c r="DV66">
        <v>0</v>
      </c>
      <c r="DW66">
        <v>3</v>
      </c>
      <c r="DX66">
        <v>0</v>
      </c>
      <c r="DY66">
        <v>0</v>
      </c>
      <c r="DZ66">
        <v>5</v>
      </c>
      <c r="EA66">
        <v>1</v>
      </c>
      <c r="EB66">
        <v>1</v>
      </c>
      <c r="EC66">
        <v>5</v>
      </c>
      <c r="ED66">
        <v>1</v>
      </c>
      <c r="EE66">
        <v>25</v>
      </c>
      <c r="EF66">
        <v>2</v>
      </c>
      <c r="EG66">
        <v>18</v>
      </c>
      <c r="EH66">
        <v>0</v>
      </c>
      <c r="EI66">
        <v>0</v>
      </c>
      <c r="EJ66">
        <v>0</v>
      </c>
      <c r="EK66">
        <v>0</v>
      </c>
      <c r="EL66">
        <v>0</v>
      </c>
      <c r="EM66">
        <v>0</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1</v>
      </c>
      <c r="FY66">
        <v>0</v>
      </c>
      <c r="FZ66">
        <v>0</v>
      </c>
      <c r="GA66">
        <v>0</v>
      </c>
      <c r="GB66">
        <v>0</v>
      </c>
      <c r="GC66">
        <v>0</v>
      </c>
      <c r="GD66">
        <v>1</v>
      </c>
      <c r="GE66">
        <v>0</v>
      </c>
      <c r="GF66">
        <v>0</v>
      </c>
      <c r="GG66">
        <v>1</v>
      </c>
      <c r="GH66">
        <v>0</v>
      </c>
      <c r="GI66">
        <v>0</v>
      </c>
      <c r="GJ66">
        <v>0</v>
      </c>
      <c r="GK66">
        <v>0</v>
      </c>
      <c r="GL66">
        <v>3</v>
      </c>
      <c r="GM66">
        <v>0</v>
      </c>
      <c r="GN66">
        <v>0</v>
      </c>
      <c r="GO66">
        <v>0</v>
      </c>
      <c r="GP66">
        <v>0</v>
      </c>
      <c r="GQ66">
        <v>0</v>
      </c>
      <c r="GR66">
        <v>0</v>
      </c>
      <c r="GS66">
        <v>0</v>
      </c>
      <c r="GT66">
        <v>0</v>
      </c>
      <c r="GU66">
        <v>0</v>
      </c>
      <c r="GV66">
        <v>0</v>
      </c>
      <c r="GW66">
        <v>0</v>
      </c>
      <c r="GX66">
        <v>0</v>
      </c>
      <c r="GY66">
        <v>0</v>
      </c>
      <c r="GZ66">
        <v>0</v>
      </c>
      <c r="HA66">
        <v>0</v>
      </c>
      <c r="HB66">
        <v>0</v>
      </c>
      <c r="HC66">
        <v>0</v>
      </c>
      <c r="HD66">
        <v>0</v>
      </c>
      <c r="HE66">
        <v>0</v>
      </c>
      <c r="HF66">
        <v>0</v>
      </c>
      <c r="HG66">
        <v>0</v>
      </c>
      <c r="HH66">
        <v>0</v>
      </c>
      <c r="HI66">
        <v>0</v>
      </c>
      <c r="HJ66">
        <v>0</v>
      </c>
      <c r="HK66">
        <v>0</v>
      </c>
      <c r="HL66">
        <v>201</v>
      </c>
      <c r="HM66">
        <v>58</v>
      </c>
      <c r="HN66">
        <v>139</v>
      </c>
      <c r="HO66">
        <v>227</v>
      </c>
      <c r="HP66">
        <v>203</v>
      </c>
      <c r="HQ66">
        <v>9</v>
      </c>
      <c r="HR66">
        <v>40</v>
      </c>
      <c r="HS66">
        <v>114</v>
      </c>
      <c r="HT66">
        <v>14</v>
      </c>
      <c r="HU66">
        <v>189</v>
      </c>
      <c r="HV66">
        <v>203</v>
      </c>
      <c r="HW66">
        <v>181</v>
      </c>
      <c r="HX66">
        <v>0</v>
      </c>
      <c r="HY66">
        <v>1</v>
      </c>
      <c r="HZ66">
        <v>1</v>
      </c>
      <c r="IA66">
        <v>35</v>
      </c>
      <c r="IB66">
        <v>29</v>
      </c>
      <c r="IC66">
        <v>64</v>
      </c>
      <c r="IG66">
        <v>122</v>
      </c>
      <c r="IH66">
        <v>172</v>
      </c>
    </row>
    <row r="67" spans="1:242" x14ac:dyDescent="0.2">
      <c r="A67" t="s">
        <v>231</v>
      </c>
      <c r="B67" t="s">
        <v>263</v>
      </c>
      <c r="C67" t="s">
        <v>677</v>
      </c>
      <c r="D67">
        <v>1</v>
      </c>
      <c r="E67">
        <v>0</v>
      </c>
      <c r="F67">
        <v>0</v>
      </c>
      <c r="G67">
        <v>0</v>
      </c>
      <c r="H67">
        <v>0</v>
      </c>
      <c r="I67">
        <v>0</v>
      </c>
      <c r="J67">
        <v>2</v>
      </c>
      <c r="K67">
        <v>0</v>
      </c>
      <c r="L67">
        <v>26</v>
      </c>
      <c r="M67">
        <v>0</v>
      </c>
      <c r="N67">
        <v>4</v>
      </c>
      <c r="O67">
        <v>0</v>
      </c>
      <c r="P67">
        <v>71</v>
      </c>
      <c r="Q67">
        <v>1</v>
      </c>
      <c r="R67">
        <v>63</v>
      </c>
      <c r="S67">
        <v>15</v>
      </c>
      <c r="T67">
        <v>20</v>
      </c>
      <c r="U67">
        <v>4</v>
      </c>
      <c r="V67">
        <v>4</v>
      </c>
      <c r="W67">
        <v>8</v>
      </c>
      <c r="X67">
        <v>27</v>
      </c>
      <c r="Y67">
        <v>45</v>
      </c>
      <c r="Z67">
        <v>219</v>
      </c>
      <c r="AA67">
        <v>0</v>
      </c>
      <c r="AB67">
        <v>0</v>
      </c>
      <c r="AC67">
        <v>0</v>
      </c>
      <c r="AD67">
        <v>0</v>
      </c>
      <c r="AE67">
        <v>0</v>
      </c>
      <c r="AF67">
        <v>0</v>
      </c>
      <c r="AG67">
        <v>2</v>
      </c>
      <c r="AH67">
        <v>0</v>
      </c>
      <c r="AI67">
        <v>18</v>
      </c>
      <c r="AJ67">
        <v>0</v>
      </c>
      <c r="AK67">
        <v>1</v>
      </c>
      <c r="AL67">
        <v>0</v>
      </c>
      <c r="AM67">
        <v>48</v>
      </c>
      <c r="AN67">
        <v>0</v>
      </c>
      <c r="AO67">
        <v>51</v>
      </c>
      <c r="AP67">
        <v>12</v>
      </c>
      <c r="AQ67">
        <v>3</v>
      </c>
      <c r="AR67">
        <v>8</v>
      </c>
      <c r="AS67">
        <v>4</v>
      </c>
      <c r="AT67">
        <v>17</v>
      </c>
      <c r="AU67">
        <v>147</v>
      </c>
      <c r="AV67">
        <v>0</v>
      </c>
      <c r="AW67">
        <v>0</v>
      </c>
      <c r="AX67">
        <v>0</v>
      </c>
      <c r="AY67">
        <v>0</v>
      </c>
      <c r="AZ67">
        <v>0</v>
      </c>
      <c r="BA67">
        <v>0</v>
      </c>
      <c r="BB67">
        <v>0</v>
      </c>
      <c r="BC67">
        <v>0</v>
      </c>
      <c r="BD67">
        <v>10</v>
      </c>
      <c r="BE67">
        <v>0</v>
      </c>
      <c r="BF67">
        <v>0</v>
      </c>
      <c r="BG67">
        <v>0</v>
      </c>
      <c r="BH67">
        <v>6</v>
      </c>
      <c r="BI67">
        <v>0</v>
      </c>
      <c r="BJ67">
        <v>7</v>
      </c>
      <c r="BK67">
        <v>2</v>
      </c>
      <c r="BL67">
        <v>0</v>
      </c>
      <c r="BM67">
        <v>0</v>
      </c>
      <c r="BN67">
        <v>1</v>
      </c>
      <c r="BO67">
        <v>2</v>
      </c>
      <c r="BP67">
        <v>26</v>
      </c>
      <c r="BQ67">
        <v>0</v>
      </c>
      <c r="BR67">
        <v>0</v>
      </c>
      <c r="BS67">
        <v>0</v>
      </c>
      <c r="BT67">
        <v>0</v>
      </c>
      <c r="BU67">
        <v>0</v>
      </c>
      <c r="BV67">
        <v>0</v>
      </c>
      <c r="BW67">
        <v>2</v>
      </c>
      <c r="BX67">
        <v>0</v>
      </c>
      <c r="BY67">
        <v>28</v>
      </c>
      <c r="BZ67">
        <v>0</v>
      </c>
      <c r="CA67">
        <v>1</v>
      </c>
      <c r="CB67">
        <v>0</v>
      </c>
      <c r="CC67">
        <v>54</v>
      </c>
      <c r="CD67">
        <v>0</v>
      </c>
      <c r="CE67">
        <v>58</v>
      </c>
      <c r="CF67">
        <v>14</v>
      </c>
      <c r="CG67">
        <v>19</v>
      </c>
      <c r="CH67">
        <v>3</v>
      </c>
      <c r="CI67">
        <v>8</v>
      </c>
      <c r="CJ67">
        <v>5</v>
      </c>
      <c r="CK67">
        <v>19</v>
      </c>
      <c r="CL67">
        <v>47</v>
      </c>
      <c r="CM67">
        <v>192</v>
      </c>
      <c r="CN67">
        <v>0</v>
      </c>
      <c r="CO67">
        <v>0</v>
      </c>
      <c r="CP67">
        <v>0</v>
      </c>
      <c r="CQ67">
        <v>0</v>
      </c>
      <c r="CR67">
        <v>0</v>
      </c>
      <c r="CS67">
        <v>0</v>
      </c>
      <c r="CT67">
        <v>1</v>
      </c>
      <c r="CU67">
        <v>0</v>
      </c>
      <c r="CV67">
        <v>23</v>
      </c>
      <c r="CW67">
        <v>0</v>
      </c>
      <c r="CX67">
        <v>1</v>
      </c>
      <c r="CY67">
        <v>0</v>
      </c>
      <c r="CZ67">
        <v>53</v>
      </c>
      <c r="DA67">
        <v>0</v>
      </c>
      <c r="DB67">
        <v>57</v>
      </c>
      <c r="DC67">
        <v>12</v>
      </c>
      <c r="DD67">
        <v>17</v>
      </c>
      <c r="DE67">
        <v>3</v>
      </c>
      <c r="DF67">
        <v>3</v>
      </c>
      <c r="DG67">
        <v>5</v>
      </c>
      <c r="DH67">
        <v>175</v>
      </c>
      <c r="DI67">
        <v>19</v>
      </c>
      <c r="DJ67">
        <v>35</v>
      </c>
      <c r="DK67">
        <v>0</v>
      </c>
      <c r="DL67">
        <v>0</v>
      </c>
      <c r="DM67">
        <v>0</v>
      </c>
      <c r="DN67">
        <v>0</v>
      </c>
      <c r="DO67">
        <v>0</v>
      </c>
      <c r="DP67">
        <v>0</v>
      </c>
      <c r="DQ67">
        <v>1</v>
      </c>
      <c r="DR67">
        <v>0</v>
      </c>
      <c r="DS67">
        <v>5</v>
      </c>
      <c r="DT67">
        <v>0</v>
      </c>
      <c r="DU67">
        <v>0</v>
      </c>
      <c r="DV67">
        <v>0</v>
      </c>
      <c r="DW67">
        <v>1</v>
      </c>
      <c r="DX67">
        <v>0</v>
      </c>
      <c r="DY67">
        <v>1</v>
      </c>
      <c r="DZ67">
        <v>2</v>
      </c>
      <c r="EA67">
        <v>2</v>
      </c>
      <c r="EB67">
        <v>0</v>
      </c>
      <c r="EC67">
        <v>5</v>
      </c>
      <c r="ED67">
        <v>0</v>
      </c>
      <c r="EE67">
        <v>17</v>
      </c>
      <c r="EF67">
        <v>0</v>
      </c>
      <c r="EG67">
        <v>12</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1</v>
      </c>
      <c r="GA67">
        <v>0</v>
      </c>
      <c r="GB67">
        <v>0</v>
      </c>
      <c r="GC67">
        <v>0</v>
      </c>
      <c r="GD67">
        <v>0</v>
      </c>
      <c r="GE67">
        <v>0</v>
      </c>
      <c r="GF67">
        <v>0</v>
      </c>
      <c r="GG67">
        <v>0</v>
      </c>
      <c r="GH67">
        <v>0</v>
      </c>
      <c r="GI67">
        <v>0</v>
      </c>
      <c r="GJ67">
        <v>0</v>
      </c>
      <c r="GK67">
        <v>0</v>
      </c>
      <c r="GL67">
        <v>1</v>
      </c>
      <c r="GM67">
        <v>0</v>
      </c>
      <c r="GN67">
        <v>0</v>
      </c>
      <c r="GO67">
        <v>0</v>
      </c>
      <c r="GP67">
        <v>0</v>
      </c>
      <c r="GQ67">
        <v>0</v>
      </c>
      <c r="GR67">
        <v>0</v>
      </c>
      <c r="GS67">
        <v>0</v>
      </c>
      <c r="GT67">
        <v>0</v>
      </c>
      <c r="GU67">
        <v>0</v>
      </c>
      <c r="GV67">
        <v>0</v>
      </c>
      <c r="GW67">
        <v>0</v>
      </c>
      <c r="GX67">
        <v>0</v>
      </c>
      <c r="GY67">
        <v>0</v>
      </c>
      <c r="GZ67">
        <v>0</v>
      </c>
      <c r="HA67">
        <v>0</v>
      </c>
      <c r="HB67">
        <v>0</v>
      </c>
      <c r="HC67">
        <v>0</v>
      </c>
      <c r="HD67">
        <v>0</v>
      </c>
      <c r="HE67">
        <v>0</v>
      </c>
      <c r="HF67">
        <v>0</v>
      </c>
      <c r="HG67">
        <v>0</v>
      </c>
      <c r="HH67">
        <v>0</v>
      </c>
      <c r="HI67">
        <v>0</v>
      </c>
      <c r="HJ67">
        <v>2</v>
      </c>
      <c r="HK67">
        <v>0</v>
      </c>
      <c r="HL67">
        <v>82</v>
      </c>
      <c r="HM67">
        <v>50</v>
      </c>
      <c r="HN67">
        <v>114</v>
      </c>
      <c r="HO67">
        <v>219</v>
      </c>
      <c r="HP67">
        <v>192</v>
      </c>
      <c r="HQ67">
        <v>17</v>
      </c>
      <c r="HR67">
        <v>32</v>
      </c>
      <c r="HS67">
        <v>92</v>
      </c>
      <c r="HT67">
        <v>11</v>
      </c>
      <c r="HU67">
        <v>181</v>
      </c>
      <c r="HV67">
        <v>192</v>
      </c>
      <c r="HW67">
        <v>176</v>
      </c>
      <c r="HX67">
        <v>1</v>
      </c>
      <c r="HY67">
        <v>0</v>
      </c>
      <c r="HZ67">
        <v>1</v>
      </c>
      <c r="IA67">
        <v>20</v>
      </c>
      <c r="IB67">
        <v>21</v>
      </c>
      <c r="IC67">
        <v>41</v>
      </c>
      <c r="IG67">
        <v>168</v>
      </c>
      <c r="IH67">
        <v>187</v>
      </c>
    </row>
    <row r="68" spans="1:242" x14ac:dyDescent="0.2">
      <c r="A68" t="s">
        <v>231</v>
      </c>
      <c r="B68" t="s">
        <v>265</v>
      </c>
      <c r="C68" t="s">
        <v>677</v>
      </c>
      <c r="D68">
        <v>3</v>
      </c>
      <c r="E68">
        <v>0</v>
      </c>
      <c r="F68">
        <v>0</v>
      </c>
      <c r="G68">
        <v>0</v>
      </c>
      <c r="H68">
        <v>0</v>
      </c>
      <c r="I68">
        <v>0</v>
      </c>
      <c r="J68">
        <v>2</v>
      </c>
      <c r="K68">
        <v>0</v>
      </c>
      <c r="L68">
        <v>34</v>
      </c>
      <c r="M68">
        <v>0</v>
      </c>
      <c r="N68">
        <v>1</v>
      </c>
      <c r="O68">
        <v>1</v>
      </c>
      <c r="P68">
        <v>79</v>
      </c>
      <c r="Q68">
        <v>3</v>
      </c>
      <c r="R68">
        <v>77</v>
      </c>
      <c r="S68">
        <v>20</v>
      </c>
      <c r="T68">
        <v>32</v>
      </c>
      <c r="U68">
        <v>6</v>
      </c>
      <c r="V68">
        <v>9</v>
      </c>
      <c r="W68">
        <v>12</v>
      </c>
      <c r="X68">
        <v>22</v>
      </c>
      <c r="Y68">
        <v>34</v>
      </c>
      <c r="Z68">
        <v>279</v>
      </c>
      <c r="AA68">
        <v>0</v>
      </c>
      <c r="AB68">
        <v>0</v>
      </c>
      <c r="AC68">
        <v>0</v>
      </c>
      <c r="AD68">
        <v>0</v>
      </c>
      <c r="AE68">
        <v>0</v>
      </c>
      <c r="AF68">
        <v>0</v>
      </c>
      <c r="AG68">
        <v>1</v>
      </c>
      <c r="AH68">
        <v>0</v>
      </c>
      <c r="AI68">
        <v>17</v>
      </c>
      <c r="AJ68">
        <v>1</v>
      </c>
      <c r="AK68">
        <v>3</v>
      </c>
      <c r="AL68">
        <v>0</v>
      </c>
      <c r="AM68">
        <v>49</v>
      </c>
      <c r="AN68">
        <v>3</v>
      </c>
      <c r="AO68">
        <v>65</v>
      </c>
      <c r="AP68">
        <v>18</v>
      </c>
      <c r="AQ68">
        <v>7</v>
      </c>
      <c r="AR68">
        <v>4</v>
      </c>
      <c r="AS68">
        <v>5</v>
      </c>
      <c r="AT68">
        <v>19</v>
      </c>
      <c r="AU68">
        <v>173</v>
      </c>
      <c r="AV68">
        <v>0</v>
      </c>
      <c r="AW68">
        <v>0</v>
      </c>
      <c r="AX68">
        <v>0</v>
      </c>
      <c r="AY68">
        <v>0</v>
      </c>
      <c r="AZ68">
        <v>0</v>
      </c>
      <c r="BA68">
        <v>0</v>
      </c>
      <c r="BB68">
        <v>0</v>
      </c>
      <c r="BC68">
        <v>0</v>
      </c>
      <c r="BD68">
        <v>5</v>
      </c>
      <c r="BE68">
        <v>0</v>
      </c>
      <c r="BF68">
        <v>0</v>
      </c>
      <c r="BG68">
        <v>0</v>
      </c>
      <c r="BH68">
        <v>9</v>
      </c>
      <c r="BI68">
        <v>0</v>
      </c>
      <c r="BJ68">
        <v>4</v>
      </c>
      <c r="BK68">
        <v>2</v>
      </c>
      <c r="BL68">
        <v>0</v>
      </c>
      <c r="BM68">
        <v>0</v>
      </c>
      <c r="BN68">
        <v>0</v>
      </c>
      <c r="BO68">
        <v>2</v>
      </c>
      <c r="BP68">
        <v>20</v>
      </c>
      <c r="BQ68">
        <v>0</v>
      </c>
      <c r="BR68">
        <v>0</v>
      </c>
      <c r="BS68">
        <v>0</v>
      </c>
      <c r="BT68">
        <v>0</v>
      </c>
      <c r="BU68">
        <v>0</v>
      </c>
      <c r="BV68">
        <v>0</v>
      </c>
      <c r="BW68">
        <v>1</v>
      </c>
      <c r="BX68">
        <v>0</v>
      </c>
      <c r="BY68">
        <v>22</v>
      </c>
      <c r="BZ68">
        <v>1</v>
      </c>
      <c r="CA68">
        <v>3</v>
      </c>
      <c r="CB68">
        <v>0</v>
      </c>
      <c r="CC68">
        <v>58</v>
      </c>
      <c r="CD68">
        <v>3</v>
      </c>
      <c r="CE68">
        <v>69</v>
      </c>
      <c r="CF68">
        <v>20</v>
      </c>
      <c r="CG68">
        <v>22</v>
      </c>
      <c r="CH68">
        <v>7</v>
      </c>
      <c r="CI68">
        <v>4</v>
      </c>
      <c r="CJ68">
        <v>5</v>
      </c>
      <c r="CK68">
        <v>21</v>
      </c>
      <c r="CL68">
        <v>43</v>
      </c>
      <c r="CM68">
        <v>215</v>
      </c>
      <c r="CN68">
        <v>0</v>
      </c>
      <c r="CO68">
        <v>0</v>
      </c>
      <c r="CP68">
        <v>0</v>
      </c>
      <c r="CQ68">
        <v>0</v>
      </c>
      <c r="CR68">
        <v>0</v>
      </c>
      <c r="CS68">
        <v>0</v>
      </c>
      <c r="CT68">
        <v>0</v>
      </c>
      <c r="CU68">
        <v>0</v>
      </c>
      <c r="CV68">
        <v>20</v>
      </c>
      <c r="CW68">
        <v>1</v>
      </c>
      <c r="CX68">
        <v>3</v>
      </c>
      <c r="CY68">
        <v>0</v>
      </c>
      <c r="CZ68">
        <v>56</v>
      </c>
      <c r="DA68">
        <v>3</v>
      </c>
      <c r="DB68">
        <v>66</v>
      </c>
      <c r="DC68">
        <v>19</v>
      </c>
      <c r="DD68">
        <v>21</v>
      </c>
      <c r="DE68">
        <v>7</v>
      </c>
      <c r="DF68">
        <v>1</v>
      </c>
      <c r="DG68">
        <v>2</v>
      </c>
      <c r="DH68">
        <v>199</v>
      </c>
      <c r="DI68">
        <v>21</v>
      </c>
      <c r="DJ68">
        <v>26</v>
      </c>
      <c r="DK68">
        <v>0</v>
      </c>
      <c r="DL68">
        <v>0</v>
      </c>
      <c r="DM68">
        <v>0</v>
      </c>
      <c r="DN68">
        <v>0</v>
      </c>
      <c r="DO68">
        <v>0</v>
      </c>
      <c r="DP68">
        <v>0</v>
      </c>
      <c r="DQ68">
        <v>1</v>
      </c>
      <c r="DR68">
        <v>0</v>
      </c>
      <c r="DS68">
        <v>2</v>
      </c>
      <c r="DT68">
        <v>0</v>
      </c>
      <c r="DU68">
        <v>0</v>
      </c>
      <c r="DV68">
        <v>0</v>
      </c>
      <c r="DW68">
        <v>2</v>
      </c>
      <c r="DX68">
        <v>0</v>
      </c>
      <c r="DY68">
        <v>3</v>
      </c>
      <c r="DZ68">
        <v>1</v>
      </c>
      <c r="EA68">
        <v>1</v>
      </c>
      <c r="EB68">
        <v>0</v>
      </c>
      <c r="EC68">
        <v>3</v>
      </c>
      <c r="ED68">
        <v>3</v>
      </c>
      <c r="EE68">
        <v>16</v>
      </c>
      <c r="EF68">
        <v>0</v>
      </c>
      <c r="EG68">
        <v>17</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v>0</v>
      </c>
      <c r="GD68">
        <v>0</v>
      </c>
      <c r="GE68">
        <v>0</v>
      </c>
      <c r="GF68">
        <v>0</v>
      </c>
      <c r="GG68">
        <v>0</v>
      </c>
      <c r="GH68">
        <v>0</v>
      </c>
      <c r="GI68">
        <v>0</v>
      </c>
      <c r="GJ68">
        <v>1</v>
      </c>
      <c r="GK68">
        <v>0</v>
      </c>
      <c r="GL68">
        <v>1</v>
      </c>
      <c r="GM68">
        <v>0</v>
      </c>
      <c r="GN68">
        <v>0</v>
      </c>
      <c r="GO68">
        <v>0</v>
      </c>
      <c r="GP68">
        <v>0</v>
      </c>
      <c r="GQ68">
        <v>0</v>
      </c>
      <c r="GR68">
        <v>0</v>
      </c>
      <c r="GS68">
        <v>0</v>
      </c>
      <c r="GT68">
        <v>0</v>
      </c>
      <c r="GU68">
        <v>0</v>
      </c>
      <c r="GV68">
        <v>0</v>
      </c>
      <c r="GW68">
        <v>0</v>
      </c>
      <c r="GX68">
        <v>0</v>
      </c>
      <c r="GY68">
        <v>0</v>
      </c>
      <c r="GZ68">
        <v>0</v>
      </c>
      <c r="HA68">
        <v>0</v>
      </c>
      <c r="HB68">
        <v>0</v>
      </c>
      <c r="HC68">
        <v>0</v>
      </c>
      <c r="HD68">
        <v>0</v>
      </c>
      <c r="HE68">
        <v>0</v>
      </c>
      <c r="HF68">
        <v>0</v>
      </c>
      <c r="HG68">
        <v>0</v>
      </c>
      <c r="HH68">
        <v>0</v>
      </c>
      <c r="HI68">
        <v>0</v>
      </c>
      <c r="HJ68">
        <v>2</v>
      </c>
      <c r="HK68">
        <v>0</v>
      </c>
      <c r="HL68">
        <v>62</v>
      </c>
      <c r="HM68">
        <v>52</v>
      </c>
      <c r="HN68">
        <v>92</v>
      </c>
      <c r="HO68">
        <v>279</v>
      </c>
      <c r="HP68">
        <v>215</v>
      </c>
      <c r="HQ68">
        <v>15</v>
      </c>
      <c r="HR68">
        <v>41</v>
      </c>
      <c r="HS68">
        <v>100</v>
      </c>
      <c r="HT68">
        <v>3</v>
      </c>
      <c r="HU68">
        <v>212</v>
      </c>
      <c r="HV68">
        <v>215</v>
      </c>
      <c r="HW68">
        <v>200</v>
      </c>
      <c r="HX68">
        <v>0</v>
      </c>
      <c r="HY68">
        <v>0</v>
      </c>
      <c r="HZ68">
        <v>0</v>
      </c>
      <c r="IA68">
        <v>20</v>
      </c>
      <c r="IB68">
        <v>17</v>
      </c>
      <c r="IC68">
        <v>37</v>
      </c>
      <c r="IG68">
        <v>227</v>
      </c>
      <c r="IH68">
        <v>257</v>
      </c>
    </row>
    <row r="69" spans="1:242" x14ac:dyDescent="0.2">
      <c r="A69" t="s">
        <v>231</v>
      </c>
      <c r="B69" t="s">
        <v>288</v>
      </c>
      <c r="C69" t="s">
        <v>717</v>
      </c>
      <c r="D69">
        <v>2</v>
      </c>
      <c r="E69">
        <v>0</v>
      </c>
      <c r="F69">
        <v>0</v>
      </c>
      <c r="G69">
        <v>0</v>
      </c>
      <c r="H69">
        <v>0</v>
      </c>
      <c r="I69">
        <v>0</v>
      </c>
      <c r="J69">
        <v>4</v>
      </c>
      <c r="K69">
        <v>1</v>
      </c>
      <c r="L69">
        <v>22</v>
      </c>
      <c r="M69">
        <v>0</v>
      </c>
      <c r="N69">
        <v>0</v>
      </c>
      <c r="O69">
        <v>0</v>
      </c>
      <c r="P69">
        <v>65</v>
      </c>
      <c r="Q69">
        <v>2</v>
      </c>
      <c r="R69">
        <v>78</v>
      </c>
      <c r="S69">
        <v>22</v>
      </c>
      <c r="T69">
        <v>28</v>
      </c>
      <c r="U69">
        <v>3</v>
      </c>
      <c r="V69">
        <v>10</v>
      </c>
      <c r="W69">
        <v>13</v>
      </c>
      <c r="X69">
        <v>18</v>
      </c>
      <c r="Y69">
        <v>37</v>
      </c>
      <c r="Z69">
        <v>250</v>
      </c>
      <c r="AA69">
        <v>0</v>
      </c>
      <c r="AB69">
        <v>0</v>
      </c>
      <c r="AC69">
        <v>0</v>
      </c>
      <c r="AD69">
        <v>0</v>
      </c>
      <c r="AE69">
        <v>0</v>
      </c>
      <c r="AF69">
        <v>0</v>
      </c>
      <c r="AG69">
        <v>1</v>
      </c>
      <c r="AH69">
        <v>0</v>
      </c>
      <c r="AI69">
        <v>18</v>
      </c>
      <c r="AJ69">
        <v>0</v>
      </c>
      <c r="AK69">
        <v>0</v>
      </c>
      <c r="AL69">
        <v>0</v>
      </c>
      <c r="AM69">
        <v>51</v>
      </c>
      <c r="AN69">
        <v>1</v>
      </c>
      <c r="AO69">
        <v>51</v>
      </c>
      <c r="AP69">
        <v>11</v>
      </c>
      <c r="AQ69">
        <v>5</v>
      </c>
      <c r="AR69">
        <v>7</v>
      </c>
      <c r="AS69">
        <v>5</v>
      </c>
      <c r="AT69">
        <v>23</v>
      </c>
      <c r="AU69">
        <v>150</v>
      </c>
      <c r="AV69">
        <v>0</v>
      </c>
      <c r="AW69">
        <v>0</v>
      </c>
      <c r="AX69">
        <v>0</v>
      </c>
      <c r="AY69">
        <v>0</v>
      </c>
      <c r="AZ69">
        <v>0</v>
      </c>
      <c r="BA69">
        <v>0</v>
      </c>
      <c r="BB69">
        <v>0</v>
      </c>
      <c r="BC69">
        <v>0</v>
      </c>
      <c r="BD69">
        <v>6</v>
      </c>
      <c r="BE69">
        <v>0</v>
      </c>
      <c r="BF69">
        <v>0</v>
      </c>
      <c r="BG69">
        <v>0</v>
      </c>
      <c r="BH69">
        <v>8</v>
      </c>
      <c r="BI69">
        <v>0</v>
      </c>
      <c r="BJ69">
        <v>5</v>
      </c>
      <c r="BK69">
        <v>3</v>
      </c>
      <c r="BL69">
        <v>0</v>
      </c>
      <c r="BM69">
        <v>0</v>
      </c>
      <c r="BN69">
        <v>1</v>
      </c>
      <c r="BO69">
        <v>2</v>
      </c>
      <c r="BP69">
        <v>23</v>
      </c>
      <c r="BQ69">
        <v>0</v>
      </c>
      <c r="BR69">
        <v>0</v>
      </c>
      <c r="BS69">
        <v>0</v>
      </c>
      <c r="BT69">
        <v>0</v>
      </c>
      <c r="BU69">
        <v>0</v>
      </c>
      <c r="BV69">
        <v>0</v>
      </c>
      <c r="BW69">
        <v>1</v>
      </c>
      <c r="BX69">
        <v>0</v>
      </c>
      <c r="BY69">
        <v>24</v>
      </c>
      <c r="BZ69">
        <v>0</v>
      </c>
      <c r="CA69">
        <v>0</v>
      </c>
      <c r="CB69">
        <v>0</v>
      </c>
      <c r="CC69">
        <v>59</v>
      </c>
      <c r="CD69">
        <v>1</v>
      </c>
      <c r="CE69">
        <v>56</v>
      </c>
      <c r="CF69">
        <v>14</v>
      </c>
      <c r="CG69">
        <v>34</v>
      </c>
      <c r="CH69">
        <v>5</v>
      </c>
      <c r="CI69">
        <v>7</v>
      </c>
      <c r="CJ69">
        <v>6</v>
      </c>
      <c r="CK69">
        <v>25</v>
      </c>
      <c r="CL69">
        <v>35</v>
      </c>
      <c r="CM69">
        <v>207</v>
      </c>
      <c r="CN69">
        <v>0</v>
      </c>
      <c r="CO69">
        <v>0</v>
      </c>
      <c r="CP69">
        <v>0</v>
      </c>
      <c r="CQ69">
        <v>0</v>
      </c>
      <c r="CR69">
        <v>0</v>
      </c>
      <c r="CS69">
        <v>0</v>
      </c>
      <c r="CT69">
        <v>1</v>
      </c>
      <c r="CU69">
        <v>0</v>
      </c>
      <c r="CV69">
        <v>22</v>
      </c>
      <c r="CW69">
        <v>0</v>
      </c>
      <c r="CX69">
        <v>0</v>
      </c>
      <c r="CY69">
        <v>0</v>
      </c>
      <c r="CZ69">
        <v>52</v>
      </c>
      <c r="DA69">
        <v>1</v>
      </c>
      <c r="DB69">
        <v>56</v>
      </c>
      <c r="DC69">
        <v>13</v>
      </c>
      <c r="DD69">
        <v>32</v>
      </c>
      <c r="DE69">
        <v>4</v>
      </c>
      <c r="DF69">
        <v>2</v>
      </c>
      <c r="DG69">
        <v>5</v>
      </c>
      <c r="DH69">
        <v>188</v>
      </c>
      <c r="DI69">
        <v>25</v>
      </c>
      <c r="DJ69">
        <v>32</v>
      </c>
      <c r="DK69">
        <v>0</v>
      </c>
      <c r="DL69">
        <v>0</v>
      </c>
      <c r="DM69">
        <v>0</v>
      </c>
      <c r="DN69">
        <v>0</v>
      </c>
      <c r="DO69">
        <v>0</v>
      </c>
      <c r="DP69">
        <v>0</v>
      </c>
      <c r="DQ69">
        <v>0</v>
      </c>
      <c r="DR69">
        <v>0</v>
      </c>
      <c r="DS69">
        <v>2</v>
      </c>
      <c r="DT69">
        <v>0</v>
      </c>
      <c r="DU69">
        <v>0</v>
      </c>
      <c r="DV69">
        <v>0</v>
      </c>
      <c r="DW69">
        <v>7</v>
      </c>
      <c r="DX69">
        <v>0</v>
      </c>
      <c r="DY69">
        <v>0</v>
      </c>
      <c r="DZ69">
        <v>1</v>
      </c>
      <c r="EA69">
        <v>2</v>
      </c>
      <c r="EB69">
        <v>1</v>
      </c>
      <c r="EC69">
        <v>5</v>
      </c>
      <c r="ED69">
        <v>1</v>
      </c>
      <c r="EE69">
        <v>19</v>
      </c>
      <c r="EF69">
        <v>0</v>
      </c>
      <c r="EG69">
        <v>3</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0</v>
      </c>
      <c r="GA69">
        <v>0</v>
      </c>
      <c r="GB69">
        <v>0</v>
      </c>
      <c r="GC69">
        <v>0</v>
      </c>
      <c r="GD69">
        <v>0</v>
      </c>
      <c r="GE69">
        <v>0</v>
      </c>
      <c r="GF69">
        <v>0</v>
      </c>
      <c r="GG69">
        <v>0</v>
      </c>
      <c r="GH69">
        <v>1</v>
      </c>
      <c r="GI69">
        <v>0</v>
      </c>
      <c r="GJ69">
        <v>0</v>
      </c>
      <c r="GK69">
        <v>0</v>
      </c>
      <c r="GL69">
        <v>1</v>
      </c>
      <c r="GM69">
        <v>0</v>
      </c>
      <c r="GN69">
        <v>0</v>
      </c>
      <c r="GO69">
        <v>0</v>
      </c>
      <c r="GP69">
        <v>0</v>
      </c>
      <c r="GQ69">
        <v>0</v>
      </c>
      <c r="GR69">
        <v>0</v>
      </c>
      <c r="GS69">
        <v>0</v>
      </c>
      <c r="GT69">
        <v>0</v>
      </c>
      <c r="GU69">
        <v>1</v>
      </c>
      <c r="GV69">
        <v>0</v>
      </c>
      <c r="GW69">
        <v>0</v>
      </c>
      <c r="GX69">
        <v>0</v>
      </c>
      <c r="GY69">
        <v>1</v>
      </c>
      <c r="GZ69">
        <v>0</v>
      </c>
      <c r="HA69">
        <v>0</v>
      </c>
      <c r="HB69">
        <v>0</v>
      </c>
      <c r="HC69">
        <v>0</v>
      </c>
      <c r="HD69">
        <v>0</v>
      </c>
      <c r="HE69">
        <v>0</v>
      </c>
      <c r="HF69">
        <v>0</v>
      </c>
      <c r="HG69">
        <v>2</v>
      </c>
      <c r="HH69">
        <v>0</v>
      </c>
      <c r="HI69">
        <v>0</v>
      </c>
      <c r="HJ69">
        <v>0</v>
      </c>
      <c r="HK69">
        <v>0</v>
      </c>
      <c r="HL69">
        <v>34</v>
      </c>
      <c r="HM69">
        <v>59</v>
      </c>
      <c r="HN69">
        <v>100</v>
      </c>
      <c r="HO69">
        <v>250</v>
      </c>
      <c r="HP69">
        <v>207</v>
      </c>
      <c r="HQ69">
        <v>19</v>
      </c>
      <c r="HR69">
        <v>49</v>
      </c>
      <c r="HS69">
        <v>75</v>
      </c>
      <c r="HT69">
        <v>9</v>
      </c>
      <c r="HU69">
        <v>198</v>
      </c>
      <c r="HV69">
        <v>207</v>
      </c>
      <c r="HW69">
        <v>189</v>
      </c>
      <c r="HX69">
        <v>0</v>
      </c>
      <c r="HY69">
        <v>0</v>
      </c>
      <c r="HZ69">
        <v>0</v>
      </c>
      <c r="IA69">
        <v>51</v>
      </c>
      <c r="IB69">
        <v>22</v>
      </c>
      <c r="IC69">
        <v>73</v>
      </c>
      <c r="IG69">
        <v>205</v>
      </c>
      <c r="IH69">
        <v>268</v>
      </c>
    </row>
    <row r="70" spans="1:242" x14ac:dyDescent="0.2">
      <c r="A70" t="s">
        <v>220</v>
      </c>
      <c r="B70" t="s">
        <v>262</v>
      </c>
      <c r="C70" t="s">
        <v>677</v>
      </c>
      <c r="D70">
        <v>1</v>
      </c>
      <c r="E70">
        <v>0</v>
      </c>
      <c r="F70">
        <v>0</v>
      </c>
      <c r="G70">
        <v>0</v>
      </c>
      <c r="H70">
        <v>0</v>
      </c>
      <c r="I70">
        <v>0</v>
      </c>
      <c r="J70">
        <v>1</v>
      </c>
      <c r="K70">
        <v>0</v>
      </c>
      <c r="L70">
        <v>14</v>
      </c>
      <c r="M70">
        <v>0</v>
      </c>
      <c r="N70">
        <v>0</v>
      </c>
      <c r="O70">
        <v>0</v>
      </c>
      <c r="P70">
        <v>33</v>
      </c>
      <c r="Q70">
        <v>0</v>
      </c>
      <c r="R70">
        <v>56</v>
      </c>
      <c r="S70">
        <v>7</v>
      </c>
      <c r="T70">
        <v>22</v>
      </c>
      <c r="U70">
        <v>3</v>
      </c>
      <c r="V70">
        <v>8</v>
      </c>
      <c r="W70">
        <v>20</v>
      </c>
      <c r="X70">
        <v>11</v>
      </c>
      <c r="Y70">
        <v>25</v>
      </c>
      <c r="Z70">
        <v>165</v>
      </c>
      <c r="AA70">
        <v>1</v>
      </c>
      <c r="AB70">
        <v>0</v>
      </c>
      <c r="AC70">
        <v>0</v>
      </c>
      <c r="AD70">
        <v>0</v>
      </c>
      <c r="AE70">
        <v>0</v>
      </c>
      <c r="AF70">
        <v>0</v>
      </c>
      <c r="AG70">
        <v>1</v>
      </c>
      <c r="AH70">
        <v>0</v>
      </c>
      <c r="AI70">
        <v>8</v>
      </c>
      <c r="AJ70">
        <v>0</v>
      </c>
      <c r="AK70">
        <v>0</v>
      </c>
      <c r="AL70">
        <v>1</v>
      </c>
      <c r="AM70">
        <v>19</v>
      </c>
      <c r="AN70">
        <v>0</v>
      </c>
      <c r="AO70">
        <v>58</v>
      </c>
      <c r="AP70">
        <v>10</v>
      </c>
      <c r="AQ70">
        <v>7</v>
      </c>
      <c r="AR70">
        <v>8</v>
      </c>
      <c r="AS70">
        <v>7</v>
      </c>
      <c r="AT70">
        <v>14</v>
      </c>
      <c r="AU70">
        <v>120</v>
      </c>
      <c r="AV70">
        <v>0</v>
      </c>
      <c r="AW70">
        <v>0</v>
      </c>
      <c r="AX70">
        <v>0</v>
      </c>
      <c r="AY70">
        <v>0</v>
      </c>
      <c r="AZ70">
        <v>0</v>
      </c>
      <c r="BA70">
        <v>0</v>
      </c>
      <c r="BB70">
        <v>0</v>
      </c>
      <c r="BC70">
        <v>0</v>
      </c>
      <c r="BD70">
        <v>1</v>
      </c>
      <c r="BE70">
        <v>0</v>
      </c>
      <c r="BF70">
        <v>0</v>
      </c>
      <c r="BG70">
        <v>0</v>
      </c>
      <c r="BH70">
        <v>2</v>
      </c>
      <c r="BI70">
        <v>0</v>
      </c>
      <c r="BJ70">
        <v>0</v>
      </c>
      <c r="BK70">
        <v>0</v>
      </c>
      <c r="BL70">
        <v>0</v>
      </c>
      <c r="BM70">
        <v>1</v>
      </c>
      <c r="BN70">
        <v>1</v>
      </c>
      <c r="BO70">
        <v>0</v>
      </c>
      <c r="BP70">
        <v>5</v>
      </c>
      <c r="BQ70">
        <v>1</v>
      </c>
      <c r="BR70">
        <v>0</v>
      </c>
      <c r="BS70">
        <v>0</v>
      </c>
      <c r="BT70">
        <v>0</v>
      </c>
      <c r="BU70">
        <v>0</v>
      </c>
      <c r="BV70">
        <v>0</v>
      </c>
      <c r="BW70">
        <v>1</v>
      </c>
      <c r="BX70">
        <v>0</v>
      </c>
      <c r="BY70">
        <v>9</v>
      </c>
      <c r="BZ70">
        <v>0</v>
      </c>
      <c r="CA70">
        <v>0</v>
      </c>
      <c r="CB70">
        <v>1</v>
      </c>
      <c r="CC70">
        <v>21</v>
      </c>
      <c r="CD70">
        <v>0</v>
      </c>
      <c r="CE70">
        <v>58</v>
      </c>
      <c r="CF70">
        <v>10</v>
      </c>
      <c r="CG70">
        <v>19</v>
      </c>
      <c r="CH70">
        <v>7</v>
      </c>
      <c r="CI70">
        <v>9</v>
      </c>
      <c r="CJ70">
        <v>8</v>
      </c>
      <c r="CK70">
        <v>14</v>
      </c>
      <c r="CL70">
        <v>25</v>
      </c>
      <c r="CM70">
        <v>144</v>
      </c>
      <c r="CN70">
        <v>0</v>
      </c>
      <c r="CO70">
        <v>0</v>
      </c>
      <c r="CP70">
        <v>0</v>
      </c>
      <c r="CQ70">
        <v>0</v>
      </c>
      <c r="CR70">
        <v>0</v>
      </c>
      <c r="CS70">
        <v>0</v>
      </c>
      <c r="CT70">
        <v>0</v>
      </c>
      <c r="CU70">
        <v>0</v>
      </c>
      <c r="CV70">
        <v>1</v>
      </c>
      <c r="CW70">
        <v>0</v>
      </c>
      <c r="CX70">
        <v>0</v>
      </c>
      <c r="CY70">
        <v>0</v>
      </c>
      <c r="CZ70">
        <v>13</v>
      </c>
      <c r="DA70">
        <v>0</v>
      </c>
      <c r="DB70">
        <v>40</v>
      </c>
      <c r="DC70">
        <v>7</v>
      </c>
      <c r="DD70">
        <v>19</v>
      </c>
      <c r="DE70">
        <v>3</v>
      </c>
      <c r="DF70">
        <v>7</v>
      </c>
      <c r="DG70">
        <v>3</v>
      </c>
      <c r="DH70">
        <v>93</v>
      </c>
      <c r="DI70">
        <v>10</v>
      </c>
      <c r="DJ70">
        <v>0</v>
      </c>
      <c r="DK70">
        <v>1</v>
      </c>
      <c r="DL70">
        <v>0</v>
      </c>
      <c r="DM70">
        <v>0</v>
      </c>
      <c r="DN70">
        <v>0</v>
      </c>
      <c r="DO70">
        <v>0</v>
      </c>
      <c r="DP70">
        <v>0</v>
      </c>
      <c r="DQ70">
        <v>1</v>
      </c>
      <c r="DR70">
        <v>0</v>
      </c>
      <c r="DS70">
        <v>8</v>
      </c>
      <c r="DT70">
        <v>0</v>
      </c>
      <c r="DU70">
        <v>0</v>
      </c>
      <c r="DV70">
        <v>1</v>
      </c>
      <c r="DW70">
        <v>8</v>
      </c>
      <c r="DX70">
        <v>0</v>
      </c>
      <c r="DY70">
        <v>18</v>
      </c>
      <c r="DZ70">
        <v>3</v>
      </c>
      <c r="EA70">
        <v>0</v>
      </c>
      <c r="EB70">
        <v>4</v>
      </c>
      <c r="EC70">
        <v>2</v>
      </c>
      <c r="ED70">
        <v>5</v>
      </c>
      <c r="EE70">
        <v>51</v>
      </c>
      <c r="EF70">
        <v>4</v>
      </c>
      <c r="EG70">
        <v>25</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1</v>
      </c>
      <c r="FS70">
        <v>0</v>
      </c>
      <c r="FT70">
        <v>0</v>
      </c>
      <c r="FU70">
        <v>0</v>
      </c>
      <c r="FV70">
        <v>0</v>
      </c>
      <c r="FW70">
        <v>0</v>
      </c>
      <c r="FX70">
        <v>1</v>
      </c>
      <c r="FY70">
        <v>0</v>
      </c>
      <c r="FZ70">
        <v>3</v>
      </c>
      <c r="GA70">
        <v>0</v>
      </c>
      <c r="GB70">
        <v>0</v>
      </c>
      <c r="GC70">
        <v>0</v>
      </c>
      <c r="GD70">
        <v>6</v>
      </c>
      <c r="GE70">
        <v>0</v>
      </c>
      <c r="GF70">
        <v>14</v>
      </c>
      <c r="GG70">
        <v>0</v>
      </c>
      <c r="GH70">
        <v>0</v>
      </c>
      <c r="GI70">
        <v>0</v>
      </c>
      <c r="GJ70">
        <v>0</v>
      </c>
      <c r="GK70">
        <v>0</v>
      </c>
      <c r="GL70">
        <v>25</v>
      </c>
      <c r="GM70">
        <v>0</v>
      </c>
      <c r="GN70">
        <v>0</v>
      </c>
      <c r="GO70">
        <v>0</v>
      </c>
      <c r="GP70">
        <v>0</v>
      </c>
      <c r="GQ70">
        <v>0</v>
      </c>
      <c r="GR70">
        <v>0</v>
      </c>
      <c r="GS70">
        <v>0</v>
      </c>
      <c r="GT70">
        <v>0</v>
      </c>
      <c r="GU70">
        <v>3</v>
      </c>
      <c r="GV70">
        <v>0</v>
      </c>
      <c r="GW70">
        <v>0</v>
      </c>
      <c r="GX70">
        <v>0</v>
      </c>
      <c r="GY70">
        <v>1</v>
      </c>
      <c r="GZ70">
        <v>0</v>
      </c>
      <c r="HA70">
        <v>2</v>
      </c>
      <c r="HB70">
        <v>0</v>
      </c>
      <c r="HC70">
        <v>0</v>
      </c>
      <c r="HD70">
        <v>0</v>
      </c>
      <c r="HE70">
        <v>0</v>
      </c>
      <c r="HF70">
        <v>0</v>
      </c>
      <c r="HG70">
        <v>6</v>
      </c>
      <c r="HH70">
        <v>0</v>
      </c>
      <c r="HI70">
        <v>0</v>
      </c>
      <c r="HJ70">
        <v>0</v>
      </c>
      <c r="HK70">
        <v>0</v>
      </c>
      <c r="HL70">
        <v>163</v>
      </c>
      <c r="HM70">
        <v>76</v>
      </c>
      <c r="HN70">
        <v>78</v>
      </c>
      <c r="HO70">
        <v>165</v>
      </c>
      <c r="HP70">
        <v>144</v>
      </c>
      <c r="HQ70">
        <v>23</v>
      </c>
      <c r="HR70">
        <v>0</v>
      </c>
      <c r="HS70">
        <v>76</v>
      </c>
      <c r="HT70">
        <v>14</v>
      </c>
      <c r="HU70">
        <v>130</v>
      </c>
      <c r="HV70">
        <v>144</v>
      </c>
      <c r="HW70">
        <v>118</v>
      </c>
      <c r="HX70">
        <v>0</v>
      </c>
      <c r="HY70">
        <v>1</v>
      </c>
      <c r="HZ70">
        <v>1</v>
      </c>
      <c r="IA70">
        <v>25</v>
      </c>
      <c r="IB70">
        <v>10</v>
      </c>
      <c r="IC70">
        <v>35</v>
      </c>
      <c r="IG70">
        <v>201</v>
      </c>
      <c r="IH70">
        <v>0</v>
      </c>
    </row>
    <row r="71" spans="1:242" x14ac:dyDescent="0.2">
      <c r="A71" t="s">
        <v>220</v>
      </c>
      <c r="B71" t="s">
        <v>263</v>
      </c>
      <c r="C71" t="s">
        <v>677</v>
      </c>
      <c r="D71">
        <v>1</v>
      </c>
      <c r="E71">
        <v>0</v>
      </c>
      <c r="F71">
        <v>0</v>
      </c>
      <c r="G71">
        <v>0</v>
      </c>
      <c r="H71">
        <v>0</v>
      </c>
      <c r="I71">
        <v>0</v>
      </c>
      <c r="J71">
        <v>0</v>
      </c>
      <c r="K71">
        <v>0</v>
      </c>
      <c r="L71">
        <v>9</v>
      </c>
      <c r="M71">
        <v>0</v>
      </c>
      <c r="N71">
        <v>0</v>
      </c>
      <c r="O71">
        <v>2</v>
      </c>
      <c r="P71">
        <v>33</v>
      </c>
      <c r="Q71">
        <v>0</v>
      </c>
      <c r="R71">
        <v>51</v>
      </c>
      <c r="S71">
        <v>7</v>
      </c>
      <c r="T71">
        <v>17</v>
      </c>
      <c r="U71">
        <v>0</v>
      </c>
      <c r="V71">
        <v>2</v>
      </c>
      <c r="W71">
        <v>18</v>
      </c>
      <c r="X71">
        <v>9</v>
      </c>
      <c r="Y71">
        <v>25</v>
      </c>
      <c r="Z71">
        <v>140</v>
      </c>
      <c r="AA71">
        <v>0</v>
      </c>
      <c r="AB71">
        <v>0</v>
      </c>
      <c r="AC71">
        <v>0</v>
      </c>
      <c r="AD71">
        <v>0</v>
      </c>
      <c r="AE71">
        <v>0</v>
      </c>
      <c r="AF71">
        <v>0</v>
      </c>
      <c r="AG71">
        <v>2</v>
      </c>
      <c r="AH71">
        <v>0</v>
      </c>
      <c r="AI71">
        <v>6</v>
      </c>
      <c r="AJ71">
        <v>0</v>
      </c>
      <c r="AK71">
        <v>0</v>
      </c>
      <c r="AL71">
        <v>2</v>
      </c>
      <c r="AM71">
        <v>27</v>
      </c>
      <c r="AN71">
        <v>0</v>
      </c>
      <c r="AO71">
        <v>52</v>
      </c>
      <c r="AP71">
        <v>1</v>
      </c>
      <c r="AQ71">
        <v>1</v>
      </c>
      <c r="AR71">
        <v>5</v>
      </c>
      <c r="AS71">
        <v>26</v>
      </c>
      <c r="AT71">
        <v>9</v>
      </c>
      <c r="AU71">
        <v>122</v>
      </c>
      <c r="AV71">
        <v>0</v>
      </c>
      <c r="AW71">
        <v>0</v>
      </c>
      <c r="AX71">
        <v>0</v>
      </c>
      <c r="AY71">
        <v>0</v>
      </c>
      <c r="AZ71">
        <v>0</v>
      </c>
      <c r="BA71">
        <v>0</v>
      </c>
      <c r="BB71">
        <v>1</v>
      </c>
      <c r="BC71">
        <v>0</v>
      </c>
      <c r="BD71">
        <v>2</v>
      </c>
      <c r="BE71">
        <v>0</v>
      </c>
      <c r="BF71">
        <v>0</v>
      </c>
      <c r="BG71">
        <v>0</v>
      </c>
      <c r="BH71">
        <v>3</v>
      </c>
      <c r="BI71">
        <v>0</v>
      </c>
      <c r="BJ71">
        <v>2</v>
      </c>
      <c r="BK71">
        <v>1</v>
      </c>
      <c r="BL71">
        <v>0</v>
      </c>
      <c r="BM71">
        <v>0</v>
      </c>
      <c r="BN71">
        <v>0</v>
      </c>
      <c r="BO71">
        <v>0</v>
      </c>
      <c r="BP71">
        <v>9</v>
      </c>
      <c r="BQ71">
        <v>0</v>
      </c>
      <c r="BR71">
        <v>0</v>
      </c>
      <c r="BS71">
        <v>0</v>
      </c>
      <c r="BT71">
        <v>0</v>
      </c>
      <c r="BU71">
        <v>0</v>
      </c>
      <c r="BV71">
        <v>0</v>
      </c>
      <c r="BW71">
        <v>3</v>
      </c>
      <c r="BX71">
        <v>0</v>
      </c>
      <c r="BY71">
        <v>8</v>
      </c>
      <c r="BZ71">
        <v>0</v>
      </c>
      <c r="CA71">
        <v>0</v>
      </c>
      <c r="CB71">
        <v>2</v>
      </c>
      <c r="CC71">
        <v>30</v>
      </c>
      <c r="CD71">
        <v>0</v>
      </c>
      <c r="CE71">
        <v>54</v>
      </c>
      <c r="CF71">
        <v>2</v>
      </c>
      <c r="CG71">
        <v>17</v>
      </c>
      <c r="CH71">
        <v>1</v>
      </c>
      <c r="CI71">
        <v>5</v>
      </c>
      <c r="CJ71">
        <v>26</v>
      </c>
      <c r="CK71">
        <v>9</v>
      </c>
      <c r="CL71">
        <v>25</v>
      </c>
      <c r="CM71">
        <v>148</v>
      </c>
      <c r="CN71">
        <v>0</v>
      </c>
      <c r="CO71">
        <v>0</v>
      </c>
      <c r="CP71">
        <v>0</v>
      </c>
      <c r="CQ71">
        <v>0</v>
      </c>
      <c r="CR71">
        <v>0</v>
      </c>
      <c r="CS71">
        <v>0</v>
      </c>
      <c r="CT71">
        <v>0</v>
      </c>
      <c r="CU71">
        <v>0</v>
      </c>
      <c r="CV71">
        <v>3</v>
      </c>
      <c r="CW71">
        <v>0</v>
      </c>
      <c r="CX71">
        <v>0</v>
      </c>
      <c r="CY71">
        <v>1</v>
      </c>
      <c r="CZ71">
        <v>19</v>
      </c>
      <c r="DA71">
        <v>0</v>
      </c>
      <c r="DB71">
        <v>36</v>
      </c>
      <c r="DC71">
        <v>2</v>
      </c>
      <c r="DD71">
        <v>16</v>
      </c>
      <c r="DE71">
        <v>1</v>
      </c>
      <c r="DF71">
        <v>3</v>
      </c>
      <c r="DG71">
        <v>19</v>
      </c>
      <c r="DH71">
        <v>100</v>
      </c>
      <c r="DI71">
        <v>7</v>
      </c>
      <c r="DJ71">
        <v>25</v>
      </c>
      <c r="DK71">
        <v>0</v>
      </c>
      <c r="DL71">
        <v>0</v>
      </c>
      <c r="DM71">
        <v>0</v>
      </c>
      <c r="DN71">
        <v>0</v>
      </c>
      <c r="DO71">
        <v>0</v>
      </c>
      <c r="DP71">
        <v>0</v>
      </c>
      <c r="DQ71">
        <v>3</v>
      </c>
      <c r="DR71">
        <v>0</v>
      </c>
      <c r="DS71">
        <v>5</v>
      </c>
      <c r="DT71">
        <v>0</v>
      </c>
      <c r="DU71">
        <v>0</v>
      </c>
      <c r="DV71">
        <v>1</v>
      </c>
      <c r="DW71">
        <v>11</v>
      </c>
      <c r="DX71">
        <v>0</v>
      </c>
      <c r="DY71">
        <v>18</v>
      </c>
      <c r="DZ71">
        <v>0</v>
      </c>
      <c r="EA71">
        <v>1</v>
      </c>
      <c r="EB71">
        <v>0</v>
      </c>
      <c r="EC71">
        <v>2</v>
      </c>
      <c r="ED71">
        <v>7</v>
      </c>
      <c r="EE71">
        <v>48</v>
      </c>
      <c r="EF71">
        <v>2</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3</v>
      </c>
      <c r="FY71">
        <v>0</v>
      </c>
      <c r="FZ71">
        <v>4</v>
      </c>
      <c r="GA71">
        <v>0</v>
      </c>
      <c r="GB71">
        <v>0</v>
      </c>
      <c r="GC71">
        <v>1</v>
      </c>
      <c r="GD71">
        <v>9</v>
      </c>
      <c r="GE71">
        <v>0</v>
      </c>
      <c r="GF71">
        <v>14</v>
      </c>
      <c r="GG71">
        <v>0</v>
      </c>
      <c r="GH71">
        <v>0</v>
      </c>
      <c r="GI71">
        <v>0</v>
      </c>
      <c r="GJ71">
        <v>0</v>
      </c>
      <c r="GK71">
        <v>0</v>
      </c>
      <c r="GL71">
        <v>31</v>
      </c>
      <c r="GM71">
        <v>0</v>
      </c>
      <c r="GN71">
        <v>0</v>
      </c>
      <c r="GO71">
        <v>0</v>
      </c>
      <c r="GP71">
        <v>0</v>
      </c>
      <c r="GQ71">
        <v>0</v>
      </c>
      <c r="GR71">
        <v>0</v>
      </c>
      <c r="GS71">
        <v>0</v>
      </c>
      <c r="GT71">
        <v>0</v>
      </c>
      <c r="GU71">
        <v>0</v>
      </c>
      <c r="GV71">
        <v>0</v>
      </c>
      <c r="GW71">
        <v>0</v>
      </c>
      <c r="GX71">
        <v>0</v>
      </c>
      <c r="GY71">
        <v>2</v>
      </c>
      <c r="GZ71">
        <v>0</v>
      </c>
      <c r="HA71">
        <v>2</v>
      </c>
      <c r="HB71">
        <v>0</v>
      </c>
      <c r="HC71">
        <v>0</v>
      </c>
      <c r="HD71">
        <v>0</v>
      </c>
      <c r="HE71">
        <v>0</v>
      </c>
      <c r="HF71">
        <v>0</v>
      </c>
      <c r="HG71">
        <v>4</v>
      </c>
      <c r="HH71">
        <v>0</v>
      </c>
      <c r="HI71">
        <v>0</v>
      </c>
      <c r="HJ71">
        <v>0</v>
      </c>
      <c r="HK71">
        <v>0</v>
      </c>
      <c r="HL71">
        <v>155</v>
      </c>
      <c r="HM71">
        <v>68</v>
      </c>
      <c r="HN71">
        <v>76</v>
      </c>
      <c r="HO71">
        <v>140</v>
      </c>
      <c r="HP71">
        <v>148</v>
      </c>
      <c r="HQ71">
        <v>10</v>
      </c>
      <c r="HR71">
        <v>0</v>
      </c>
      <c r="HS71">
        <v>58</v>
      </c>
      <c r="HT71">
        <v>9</v>
      </c>
      <c r="HU71">
        <v>139</v>
      </c>
      <c r="HV71">
        <v>148</v>
      </c>
      <c r="HW71">
        <v>131</v>
      </c>
      <c r="HX71">
        <v>0</v>
      </c>
      <c r="HY71">
        <v>0</v>
      </c>
      <c r="HZ71">
        <v>0</v>
      </c>
      <c r="IA71">
        <v>20</v>
      </c>
      <c r="IB71">
        <v>10</v>
      </c>
      <c r="IC71">
        <v>30</v>
      </c>
      <c r="IG71">
        <v>201</v>
      </c>
      <c r="IH71">
        <v>0</v>
      </c>
    </row>
    <row r="72" spans="1:242" x14ac:dyDescent="0.2">
      <c r="A72" t="s">
        <v>220</v>
      </c>
      <c r="B72" t="s">
        <v>265</v>
      </c>
      <c r="C72" t="s">
        <v>677</v>
      </c>
      <c r="D72">
        <v>4</v>
      </c>
      <c r="E72">
        <v>0</v>
      </c>
      <c r="F72">
        <v>0</v>
      </c>
      <c r="G72">
        <v>0</v>
      </c>
      <c r="H72">
        <v>0</v>
      </c>
      <c r="I72">
        <v>0</v>
      </c>
      <c r="J72">
        <v>0</v>
      </c>
      <c r="K72">
        <v>0</v>
      </c>
      <c r="L72">
        <v>14</v>
      </c>
      <c r="M72">
        <v>0</v>
      </c>
      <c r="N72">
        <v>0</v>
      </c>
      <c r="O72">
        <v>3</v>
      </c>
      <c r="P72">
        <v>30</v>
      </c>
      <c r="Q72">
        <v>0</v>
      </c>
      <c r="R72">
        <v>55</v>
      </c>
      <c r="S72">
        <v>9</v>
      </c>
      <c r="T72">
        <v>18</v>
      </c>
      <c r="U72">
        <v>1</v>
      </c>
      <c r="V72">
        <v>8</v>
      </c>
      <c r="W72">
        <v>31</v>
      </c>
      <c r="X72">
        <v>11</v>
      </c>
      <c r="Y72">
        <v>0</v>
      </c>
      <c r="Z72">
        <v>173</v>
      </c>
      <c r="AA72">
        <v>1</v>
      </c>
      <c r="AB72">
        <v>0</v>
      </c>
      <c r="AC72">
        <v>0</v>
      </c>
      <c r="AD72">
        <v>0</v>
      </c>
      <c r="AE72">
        <v>0</v>
      </c>
      <c r="AF72">
        <v>0</v>
      </c>
      <c r="AG72">
        <v>0</v>
      </c>
      <c r="AH72">
        <v>0</v>
      </c>
      <c r="AI72">
        <v>7</v>
      </c>
      <c r="AJ72">
        <v>0</v>
      </c>
      <c r="AK72">
        <v>0</v>
      </c>
      <c r="AL72">
        <v>1</v>
      </c>
      <c r="AM72">
        <v>24</v>
      </c>
      <c r="AN72">
        <v>0</v>
      </c>
      <c r="AO72">
        <v>42</v>
      </c>
      <c r="AP72">
        <v>2</v>
      </c>
      <c r="AQ72">
        <v>0</v>
      </c>
      <c r="AR72">
        <v>3</v>
      </c>
      <c r="AS72">
        <v>14</v>
      </c>
      <c r="AT72">
        <v>8</v>
      </c>
      <c r="AU72">
        <v>94</v>
      </c>
      <c r="AV72">
        <v>0</v>
      </c>
      <c r="AW72">
        <v>0</v>
      </c>
      <c r="AX72">
        <v>0</v>
      </c>
      <c r="AY72">
        <v>0</v>
      </c>
      <c r="AZ72">
        <v>0</v>
      </c>
      <c r="BA72">
        <v>0</v>
      </c>
      <c r="BB72">
        <v>0</v>
      </c>
      <c r="BC72">
        <v>0</v>
      </c>
      <c r="BD72">
        <v>1</v>
      </c>
      <c r="BE72">
        <v>0</v>
      </c>
      <c r="BF72">
        <v>0</v>
      </c>
      <c r="BG72">
        <v>0</v>
      </c>
      <c r="BH72">
        <v>2</v>
      </c>
      <c r="BI72">
        <v>0</v>
      </c>
      <c r="BJ72">
        <v>2</v>
      </c>
      <c r="BK72">
        <v>0</v>
      </c>
      <c r="BL72">
        <v>0</v>
      </c>
      <c r="BM72">
        <v>1</v>
      </c>
      <c r="BN72">
        <v>0</v>
      </c>
      <c r="BO72">
        <v>0</v>
      </c>
      <c r="BP72">
        <v>6</v>
      </c>
      <c r="BQ72">
        <v>1</v>
      </c>
      <c r="BR72">
        <v>0</v>
      </c>
      <c r="BS72">
        <v>0</v>
      </c>
      <c r="BT72">
        <v>0</v>
      </c>
      <c r="BU72">
        <v>0</v>
      </c>
      <c r="BV72">
        <v>0</v>
      </c>
      <c r="BW72">
        <v>0</v>
      </c>
      <c r="BX72">
        <v>0</v>
      </c>
      <c r="BY72">
        <v>8</v>
      </c>
      <c r="BZ72">
        <v>0</v>
      </c>
      <c r="CA72">
        <v>0</v>
      </c>
      <c r="CB72">
        <v>1</v>
      </c>
      <c r="CC72">
        <v>26</v>
      </c>
      <c r="CD72">
        <v>0</v>
      </c>
      <c r="CE72">
        <v>44</v>
      </c>
      <c r="CF72">
        <v>2</v>
      </c>
      <c r="CG72">
        <v>0</v>
      </c>
      <c r="CH72">
        <v>0</v>
      </c>
      <c r="CI72">
        <v>4</v>
      </c>
      <c r="CJ72">
        <v>14</v>
      </c>
      <c r="CK72">
        <v>8</v>
      </c>
      <c r="CL72">
        <v>0</v>
      </c>
      <c r="CM72">
        <v>100</v>
      </c>
      <c r="CN72">
        <v>0</v>
      </c>
      <c r="CO72">
        <v>0</v>
      </c>
      <c r="CP72">
        <v>0</v>
      </c>
      <c r="CQ72">
        <v>0</v>
      </c>
      <c r="CR72">
        <v>0</v>
      </c>
      <c r="CS72">
        <v>0</v>
      </c>
      <c r="CT72">
        <v>0</v>
      </c>
      <c r="CU72">
        <v>0</v>
      </c>
      <c r="CV72">
        <v>2</v>
      </c>
      <c r="CW72">
        <v>0</v>
      </c>
      <c r="CX72">
        <v>0</v>
      </c>
      <c r="CY72">
        <v>1</v>
      </c>
      <c r="CZ72">
        <v>16</v>
      </c>
      <c r="DA72">
        <v>0</v>
      </c>
      <c r="DB72">
        <v>35</v>
      </c>
      <c r="DC72">
        <v>2</v>
      </c>
      <c r="DD72">
        <v>0</v>
      </c>
      <c r="DE72">
        <v>0</v>
      </c>
      <c r="DF72">
        <v>4</v>
      </c>
      <c r="DG72">
        <v>10</v>
      </c>
      <c r="DH72">
        <v>70</v>
      </c>
      <c r="DI72">
        <v>2</v>
      </c>
      <c r="DJ72">
        <v>0</v>
      </c>
      <c r="DK72">
        <v>1</v>
      </c>
      <c r="DL72">
        <v>0</v>
      </c>
      <c r="DM72">
        <v>0</v>
      </c>
      <c r="DN72">
        <v>0</v>
      </c>
      <c r="DO72">
        <v>0</v>
      </c>
      <c r="DP72">
        <v>0</v>
      </c>
      <c r="DQ72">
        <v>0</v>
      </c>
      <c r="DR72">
        <v>0</v>
      </c>
      <c r="DS72">
        <v>6</v>
      </c>
      <c r="DT72">
        <v>0</v>
      </c>
      <c r="DU72">
        <v>0</v>
      </c>
      <c r="DV72">
        <v>0</v>
      </c>
      <c r="DW72">
        <v>10</v>
      </c>
      <c r="DX72">
        <v>0</v>
      </c>
      <c r="DY72">
        <v>9</v>
      </c>
      <c r="DZ72">
        <v>0</v>
      </c>
      <c r="EA72">
        <v>0</v>
      </c>
      <c r="EB72">
        <v>0</v>
      </c>
      <c r="EC72">
        <v>0</v>
      </c>
      <c r="ED72">
        <v>4</v>
      </c>
      <c r="EE72">
        <v>30</v>
      </c>
      <c r="EF72">
        <v>6</v>
      </c>
      <c r="EG72">
        <v>0</v>
      </c>
      <c r="EH72">
        <v>0</v>
      </c>
      <c r="EI72">
        <v>0</v>
      </c>
      <c r="EJ72">
        <v>0</v>
      </c>
      <c r="EK72">
        <v>0</v>
      </c>
      <c r="EL72">
        <v>0</v>
      </c>
      <c r="EM72">
        <v>0</v>
      </c>
      <c r="EN72">
        <v>0</v>
      </c>
      <c r="EO72">
        <v>0</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0</v>
      </c>
      <c r="FY72">
        <v>0</v>
      </c>
      <c r="FZ72">
        <v>3</v>
      </c>
      <c r="GA72">
        <v>0</v>
      </c>
      <c r="GB72">
        <v>0</v>
      </c>
      <c r="GC72">
        <v>0</v>
      </c>
      <c r="GD72">
        <v>6</v>
      </c>
      <c r="GE72">
        <v>0</v>
      </c>
      <c r="GF72">
        <v>6</v>
      </c>
      <c r="GG72">
        <v>0</v>
      </c>
      <c r="GH72">
        <v>0</v>
      </c>
      <c r="GI72">
        <v>0</v>
      </c>
      <c r="GJ72">
        <v>0</v>
      </c>
      <c r="GK72">
        <v>0</v>
      </c>
      <c r="GL72">
        <v>15</v>
      </c>
      <c r="GM72">
        <v>1</v>
      </c>
      <c r="GN72">
        <v>0</v>
      </c>
      <c r="GO72">
        <v>0</v>
      </c>
      <c r="GP72">
        <v>0</v>
      </c>
      <c r="GQ72">
        <v>0</v>
      </c>
      <c r="GR72">
        <v>0</v>
      </c>
      <c r="GS72">
        <v>0</v>
      </c>
      <c r="GT72">
        <v>0</v>
      </c>
      <c r="GU72">
        <v>2</v>
      </c>
      <c r="GV72">
        <v>0</v>
      </c>
      <c r="GW72">
        <v>0</v>
      </c>
      <c r="GX72">
        <v>0</v>
      </c>
      <c r="GY72">
        <v>1</v>
      </c>
      <c r="GZ72">
        <v>0</v>
      </c>
      <c r="HA72">
        <v>2</v>
      </c>
      <c r="HB72">
        <v>0</v>
      </c>
      <c r="HC72">
        <v>0</v>
      </c>
      <c r="HD72">
        <v>0</v>
      </c>
      <c r="HE72">
        <v>0</v>
      </c>
      <c r="HF72">
        <v>0</v>
      </c>
      <c r="HG72">
        <v>6</v>
      </c>
      <c r="HH72">
        <v>0</v>
      </c>
      <c r="HI72">
        <v>0</v>
      </c>
      <c r="HJ72">
        <v>0</v>
      </c>
      <c r="HK72">
        <v>0</v>
      </c>
      <c r="HL72">
        <v>252</v>
      </c>
      <c r="HM72">
        <v>70</v>
      </c>
      <c r="HN72">
        <v>58</v>
      </c>
      <c r="HO72">
        <v>173</v>
      </c>
      <c r="HP72">
        <v>100</v>
      </c>
      <c r="HQ72">
        <v>22</v>
      </c>
      <c r="HR72">
        <v>0</v>
      </c>
      <c r="HS72">
        <v>109</v>
      </c>
      <c r="HT72">
        <v>9</v>
      </c>
      <c r="HU72">
        <v>91</v>
      </c>
      <c r="HV72">
        <v>100</v>
      </c>
      <c r="HW72">
        <v>85</v>
      </c>
      <c r="HX72">
        <v>0</v>
      </c>
      <c r="HY72">
        <v>0</v>
      </c>
      <c r="HZ72">
        <v>0</v>
      </c>
      <c r="IA72">
        <v>19</v>
      </c>
      <c r="IB72">
        <v>12</v>
      </c>
      <c r="IC72">
        <v>31</v>
      </c>
      <c r="IG72">
        <v>485</v>
      </c>
      <c r="IH72">
        <v>823</v>
      </c>
    </row>
    <row r="73" spans="1:242" x14ac:dyDescent="0.2">
      <c r="A73" t="s">
        <v>220</v>
      </c>
      <c r="B73" t="s">
        <v>288</v>
      </c>
      <c r="C73" t="s">
        <v>717</v>
      </c>
      <c r="D73">
        <v>1</v>
      </c>
      <c r="E73">
        <v>0</v>
      </c>
      <c r="F73">
        <v>0</v>
      </c>
      <c r="G73">
        <v>0</v>
      </c>
      <c r="H73">
        <v>0</v>
      </c>
      <c r="I73">
        <v>0</v>
      </c>
      <c r="J73">
        <v>0</v>
      </c>
      <c r="K73">
        <v>0</v>
      </c>
      <c r="L73">
        <v>8</v>
      </c>
      <c r="M73">
        <v>0</v>
      </c>
      <c r="N73">
        <v>1</v>
      </c>
      <c r="O73">
        <v>0</v>
      </c>
      <c r="P73">
        <v>31</v>
      </c>
      <c r="Q73">
        <v>0</v>
      </c>
      <c r="R73">
        <v>47</v>
      </c>
      <c r="S73">
        <v>9</v>
      </c>
      <c r="T73">
        <v>23</v>
      </c>
      <c r="U73">
        <v>3</v>
      </c>
      <c r="V73">
        <v>4</v>
      </c>
      <c r="W73">
        <v>10</v>
      </c>
      <c r="X73">
        <v>17</v>
      </c>
      <c r="Y73">
        <v>44</v>
      </c>
      <c r="Z73">
        <v>137</v>
      </c>
      <c r="AA73">
        <v>0</v>
      </c>
      <c r="AB73">
        <v>0</v>
      </c>
      <c r="AC73">
        <v>0</v>
      </c>
      <c r="AD73">
        <v>0</v>
      </c>
      <c r="AE73">
        <v>0</v>
      </c>
      <c r="AF73">
        <v>0</v>
      </c>
      <c r="AG73">
        <v>0</v>
      </c>
      <c r="AH73">
        <v>0</v>
      </c>
      <c r="AI73">
        <v>6</v>
      </c>
      <c r="AJ73">
        <v>0</v>
      </c>
      <c r="AK73">
        <v>0</v>
      </c>
      <c r="AL73">
        <v>2</v>
      </c>
      <c r="AM73">
        <v>25</v>
      </c>
      <c r="AN73">
        <v>0</v>
      </c>
      <c r="AO73">
        <v>48</v>
      </c>
      <c r="AP73">
        <v>11</v>
      </c>
      <c r="AQ73">
        <v>2</v>
      </c>
      <c r="AR73">
        <v>4</v>
      </c>
      <c r="AS73">
        <v>11</v>
      </c>
      <c r="AT73">
        <v>15</v>
      </c>
      <c r="AU73">
        <v>109</v>
      </c>
      <c r="AV73">
        <v>0</v>
      </c>
      <c r="AW73">
        <v>0</v>
      </c>
      <c r="AX73">
        <v>0</v>
      </c>
      <c r="AY73">
        <v>0</v>
      </c>
      <c r="AZ73">
        <v>0</v>
      </c>
      <c r="BA73">
        <v>0</v>
      </c>
      <c r="BB73">
        <v>0</v>
      </c>
      <c r="BC73">
        <v>0</v>
      </c>
      <c r="BD73">
        <v>2</v>
      </c>
      <c r="BE73">
        <v>0</v>
      </c>
      <c r="BF73">
        <v>0</v>
      </c>
      <c r="BG73">
        <v>0</v>
      </c>
      <c r="BH73">
        <v>2</v>
      </c>
      <c r="BI73">
        <v>0</v>
      </c>
      <c r="BJ73">
        <v>2</v>
      </c>
      <c r="BK73">
        <v>0</v>
      </c>
      <c r="BL73">
        <v>0</v>
      </c>
      <c r="BM73">
        <v>0</v>
      </c>
      <c r="BN73">
        <v>1</v>
      </c>
      <c r="BO73">
        <v>1</v>
      </c>
      <c r="BP73">
        <v>7</v>
      </c>
      <c r="BQ73">
        <v>0</v>
      </c>
      <c r="BR73">
        <v>0</v>
      </c>
      <c r="BS73">
        <v>0</v>
      </c>
      <c r="BT73">
        <v>0</v>
      </c>
      <c r="BU73">
        <v>0</v>
      </c>
      <c r="BV73">
        <v>0</v>
      </c>
      <c r="BW73">
        <v>0</v>
      </c>
      <c r="BX73">
        <v>0</v>
      </c>
      <c r="BY73">
        <v>8</v>
      </c>
      <c r="BZ73">
        <v>0</v>
      </c>
      <c r="CA73">
        <v>0</v>
      </c>
      <c r="CB73">
        <v>2</v>
      </c>
      <c r="CC73">
        <v>27</v>
      </c>
      <c r="CD73">
        <v>0</v>
      </c>
      <c r="CE73">
        <v>50</v>
      </c>
      <c r="CF73">
        <v>11</v>
      </c>
      <c r="CG73">
        <v>26</v>
      </c>
      <c r="CH73">
        <v>2</v>
      </c>
      <c r="CI73">
        <v>4</v>
      </c>
      <c r="CJ73">
        <v>12</v>
      </c>
      <c r="CK73">
        <v>16</v>
      </c>
      <c r="CL73">
        <v>36</v>
      </c>
      <c r="CM73">
        <v>142</v>
      </c>
      <c r="CN73">
        <v>0</v>
      </c>
      <c r="CO73">
        <v>0</v>
      </c>
      <c r="CP73">
        <v>0</v>
      </c>
      <c r="CQ73">
        <v>0</v>
      </c>
      <c r="CR73">
        <v>0</v>
      </c>
      <c r="CS73">
        <v>0</v>
      </c>
      <c r="CT73">
        <v>0</v>
      </c>
      <c r="CU73">
        <v>0</v>
      </c>
      <c r="CV73">
        <v>1</v>
      </c>
      <c r="CW73">
        <v>0</v>
      </c>
      <c r="CX73">
        <v>0</v>
      </c>
      <c r="CY73">
        <v>2</v>
      </c>
      <c r="CZ73">
        <v>17</v>
      </c>
      <c r="DA73">
        <v>0</v>
      </c>
      <c r="DB73">
        <v>46</v>
      </c>
      <c r="DC73">
        <v>6</v>
      </c>
      <c r="DD73">
        <v>26</v>
      </c>
      <c r="DE73">
        <v>2</v>
      </c>
      <c r="DF73">
        <v>4</v>
      </c>
      <c r="DG73">
        <v>9</v>
      </c>
      <c r="DH73">
        <v>113</v>
      </c>
      <c r="DI73">
        <v>14</v>
      </c>
      <c r="DJ73">
        <v>30</v>
      </c>
      <c r="DK73">
        <v>0</v>
      </c>
      <c r="DL73">
        <v>0</v>
      </c>
      <c r="DM73">
        <v>0</v>
      </c>
      <c r="DN73">
        <v>0</v>
      </c>
      <c r="DO73">
        <v>0</v>
      </c>
      <c r="DP73">
        <v>0</v>
      </c>
      <c r="DQ73">
        <v>0</v>
      </c>
      <c r="DR73">
        <v>0</v>
      </c>
      <c r="DS73">
        <v>7</v>
      </c>
      <c r="DT73">
        <v>0</v>
      </c>
      <c r="DU73">
        <v>0</v>
      </c>
      <c r="DV73">
        <v>0</v>
      </c>
      <c r="DW73">
        <v>9</v>
      </c>
      <c r="DX73">
        <v>0</v>
      </c>
      <c r="DY73">
        <v>4</v>
      </c>
      <c r="DZ73">
        <v>5</v>
      </c>
      <c r="EA73">
        <v>0</v>
      </c>
      <c r="EB73">
        <v>0</v>
      </c>
      <c r="EC73">
        <v>0</v>
      </c>
      <c r="ED73">
        <v>3</v>
      </c>
      <c r="EE73">
        <v>28</v>
      </c>
      <c r="EF73">
        <v>2</v>
      </c>
      <c r="EG73">
        <v>6</v>
      </c>
      <c r="EH73">
        <v>0</v>
      </c>
      <c r="EI73">
        <v>0</v>
      </c>
      <c r="EJ73">
        <v>0</v>
      </c>
      <c r="EK73">
        <v>0</v>
      </c>
      <c r="EL73">
        <v>0</v>
      </c>
      <c r="EM73">
        <v>0</v>
      </c>
      <c r="EN73">
        <v>0</v>
      </c>
      <c r="EO73">
        <v>0</v>
      </c>
      <c r="EP73">
        <v>0</v>
      </c>
      <c r="EQ73">
        <v>0</v>
      </c>
      <c r="ER73">
        <v>0</v>
      </c>
      <c r="ES73">
        <v>0</v>
      </c>
      <c r="ET73">
        <v>1</v>
      </c>
      <c r="EU73">
        <v>0</v>
      </c>
      <c r="EV73">
        <v>0</v>
      </c>
      <c r="EW73">
        <v>0</v>
      </c>
      <c r="EX73">
        <v>0</v>
      </c>
      <c r="EY73">
        <v>1</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0</v>
      </c>
      <c r="FY73">
        <v>0</v>
      </c>
      <c r="FZ73">
        <v>0</v>
      </c>
      <c r="GA73">
        <v>0</v>
      </c>
      <c r="GB73">
        <v>0</v>
      </c>
      <c r="GC73">
        <v>0</v>
      </c>
      <c r="GD73">
        <v>0</v>
      </c>
      <c r="GE73">
        <v>0</v>
      </c>
      <c r="GF73">
        <v>0</v>
      </c>
      <c r="GG73">
        <v>0</v>
      </c>
      <c r="GH73">
        <v>0</v>
      </c>
      <c r="GI73">
        <v>0</v>
      </c>
      <c r="GJ73">
        <v>0</v>
      </c>
      <c r="GK73">
        <v>0</v>
      </c>
      <c r="GL73">
        <v>0</v>
      </c>
      <c r="GM73">
        <v>0</v>
      </c>
      <c r="GN73">
        <v>0</v>
      </c>
      <c r="GO73">
        <v>0</v>
      </c>
      <c r="GP73">
        <v>0</v>
      </c>
      <c r="GQ73">
        <v>0</v>
      </c>
      <c r="GR73">
        <v>0</v>
      </c>
      <c r="GS73">
        <v>0</v>
      </c>
      <c r="GT73">
        <v>0</v>
      </c>
      <c r="GU73">
        <v>0</v>
      </c>
      <c r="GV73">
        <v>0</v>
      </c>
      <c r="GW73">
        <v>0</v>
      </c>
      <c r="GX73">
        <v>0</v>
      </c>
      <c r="GY73">
        <v>0</v>
      </c>
      <c r="GZ73">
        <v>0</v>
      </c>
      <c r="HA73">
        <v>0</v>
      </c>
      <c r="HB73">
        <v>0</v>
      </c>
      <c r="HC73">
        <v>0</v>
      </c>
      <c r="HD73">
        <v>0</v>
      </c>
      <c r="HE73">
        <v>0</v>
      </c>
      <c r="HF73">
        <v>0</v>
      </c>
      <c r="HG73">
        <v>0</v>
      </c>
      <c r="HH73">
        <v>0</v>
      </c>
      <c r="HI73">
        <v>0</v>
      </c>
      <c r="HJ73">
        <v>0</v>
      </c>
      <c r="HK73">
        <v>0</v>
      </c>
      <c r="HL73">
        <v>0</v>
      </c>
      <c r="HM73">
        <v>59</v>
      </c>
      <c r="HN73">
        <v>109</v>
      </c>
      <c r="HO73">
        <v>137</v>
      </c>
      <c r="HP73">
        <v>142</v>
      </c>
      <c r="HQ73">
        <v>25</v>
      </c>
      <c r="HR73">
        <v>0</v>
      </c>
      <c r="HS73">
        <v>79</v>
      </c>
      <c r="HT73">
        <v>7</v>
      </c>
      <c r="HU73">
        <v>135</v>
      </c>
      <c r="HV73">
        <v>142</v>
      </c>
      <c r="HW73">
        <v>114</v>
      </c>
      <c r="HX73">
        <v>0</v>
      </c>
      <c r="HY73">
        <v>0</v>
      </c>
      <c r="HZ73">
        <v>0</v>
      </c>
      <c r="IA73">
        <v>47</v>
      </c>
      <c r="IB73">
        <v>7</v>
      </c>
      <c r="IC73">
        <v>54</v>
      </c>
      <c r="IG73">
        <v>143</v>
      </c>
      <c r="IH73">
        <v>323</v>
      </c>
    </row>
    <row r="74" spans="1:242" x14ac:dyDescent="0.2">
      <c r="A74" t="s">
        <v>221</v>
      </c>
      <c r="B74" t="s">
        <v>262</v>
      </c>
      <c r="C74" t="s">
        <v>677</v>
      </c>
      <c r="D74">
        <v>8</v>
      </c>
      <c r="E74">
        <v>0</v>
      </c>
      <c r="F74">
        <v>0</v>
      </c>
      <c r="G74">
        <v>1</v>
      </c>
      <c r="H74">
        <v>0</v>
      </c>
      <c r="I74">
        <v>0</v>
      </c>
      <c r="J74">
        <v>15</v>
      </c>
      <c r="K74">
        <v>0</v>
      </c>
      <c r="L74">
        <v>84</v>
      </c>
      <c r="M74">
        <v>1</v>
      </c>
      <c r="N74">
        <v>2</v>
      </c>
      <c r="O74">
        <v>4</v>
      </c>
      <c r="P74">
        <v>86</v>
      </c>
      <c r="Q74">
        <v>1</v>
      </c>
      <c r="R74">
        <v>81</v>
      </c>
      <c r="S74">
        <v>20</v>
      </c>
      <c r="T74">
        <v>62</v>
      </c>
      <c r="U74">
        <v>7</v>
      </c>
      <c r="V74">
        <v>22</v>
      </c>
      <c r="W74">
        <v>38</v>
      </c>
      <c r="X74">
        <v>5</v>
      </c>
      <c r="Y74">
        <v>18</v>
      </c>
      <c r="Z74">
        <v>432</v>
      </c>
      <c r="AA74">
        <v>5</v>
      </c>
      <c r="AB74">
        <v>0</v>
      </c>
      <c r="AC74">
        <v>1</v>
      </c>
      <c r="AD74">
        <v>0</v>
      </c>
      <c r="AE74">
        <v>0</v>
      </c>
      <c r="AF74">
        <v>0</v>
      </c>
      <c r="AG74">
        <v>9</v>
      </c>
      <c r="AH74">
        <v>0</v>
      </c>
      <c r="AI74">
        <v>53</v>
      </c>
      <c r="AJ74">
        <v>0</v>
      </c>
      <c r="AK74">
        <v>1</v>
      </c>
      <c r="AL74">
        <v>1</v>
      </c>
      <c r="AM74">
        <v>79</v>
      </c>
      <c r="AN74">
        <v>2</v>
      </c>
      <c r="AO74">
        <v>58</v>
      </c>
      <c r="AP74">
        <v>9</v>
      </c>
      <c r="AQ74">
        <v>9</v>
      </c>
      <c r="AR74">
        <v>15</v>
      </c>
      <c r="AS74">
        <v>13</v>
      </c>
      <c r="AT74">
        <v>28</v>
      </c>
      <c r="AU74">
        <v>255</v>
      </c>
      <c r="AV74">
        <v>1</v>
      </c>
      <c r="AW74">
        <v>0</v>
      </c>
      <c r="AX74">
        <v>0</v>
      </c>
      <c r="AY74">
        <v>0</v>
      </c>
      <c r="AZ74">
        <v>0</v>
      </c>
      <c r="BA74">
        <v>0</v>
      </c>
      <c r="BB74">
        <v>0</v>
      </c>
      <c r="BC74">
        <v>0</v>
      </c>
      <c r="BD74">
        <v>8</v>
      </c>
      <c r="BE74">
        <v>0</v>
      </c>
      <c r="BF74">
        <v>0</v>
      </c>
      <c r="BG74">
        <v>1</v>
      </c>
      <c r="BH74">
        <v>1</v>
      </c>
      <c r="BI74">
        <v>0</v>
      </c>
      <c r="BJ74">
        <v>1</v>
      </c>
      <c r="BK74">
        <v>0</v>
      </c>
      <c r="BL74">
        <v>0</v>
      </c>
      <c r="BM74">
        <v>1</v>
      </c>
      <c r="BN74">
        <v>11</v>
      </c>
      <c r="BO74">
        <v>3</v>
      </c>
      <c r="BP74">
        <v>24</v>
      </c>
      <c r="BQ74">
        <v>6</v>
      </c>
      <c r="BR74">
        <v>0</v>
      </c>
      <c r="BS74">
        <v>1</v>
      </c>
      <c r="BT74">
        <v>0</v>
      </c>
      <c r="BU74">
        <v>0</v>
      </c>
      <c r="BV74">
        <v>0</v>
      </c>
      <c r="BW74">
        <v>9</v>
      </c>
      <c r="BX74">
        <v>0</v>
      </c>
      <c r="BY74">
        <v>61</v>
      </c>
      <c r="BZ74">
        <v>0</v>
      </c>
      <c r="CA74">
        <v>1</v>
      </c>
      <c r="CB74">
        <v>2</v>
      </c>
      <c r="CC74">
        <v>80</v>
      </c>
      <c r="CD74">
        <v>2</v>
      </c>
      <c r="CE74">
        <v>59</v>
      </c>
      <c r="CF74">
        <v>9</v>
      </c>
      <c r="CG74">
        <v>86</v>
      </c>
      <c r="CH74">
        <v>9</v>
      </c>
      <c r="CI74">
        <v>16</v>
      </c>
      <c r="CJ74">
        <v>24</v>
      </c>
      <c r="CK74">
        <v>31</v>
      </c>
      <c r="CL74">
        <v>24</v>
      </c>
      <c r="CM74">
        <v>365</v>
      </c>
      <c r="CN74">
        <v>0</v>
      </c>
      <c r="CO74">
        <v>0</v>
      </c>
      <c r="CP74">
        <v>0</v>
      </c>
      <c r="CQ74">
        <v>0</v>
      </c>
      <c r="CR74">
        <v>0</v>
      </c>
      <c r="CS74">
        <v>0</v>
      </c>
      <c r="CT74">
        <v>2</v>
      </c>
      <c r="CU74">
        <v>0</v>
      </c>
      <c r="CV74">
        <v>8</v>
      </c>
      <c r="CW74">
        <v>0</v>
      </c>
      <c r="CX74">
        <v>0</v>
      </c>
      <c r="CY74">
        <v>1</v>
      </c>
      <c r="CZ74">
        <v>34</v>
      </c>
      <c r="DA74">
        <v>0</v>
      </c>
      <c r="DB74">
        <v>36</v>
      </c>
      <c r="DC74">
        <v>2</v>
      </c>
      <c r="DD74">
        <v>33</v>
      </c>
      <c r="DE74">
        <v>9</v>
      </c>
      <c r="DF74">
        <v>3</v>
      </c>
      <c r="DG74">
        <v>12</v>
      </c>
      <c r="DH74">
        <v>140</v>
      </c>
      <c r="DI74">
        <v>23</v>
      </c>
      <c r="DJ74">
        <v>8</v>
      </c>
      <c r="DK74">
        <v>6</v>
      </c>
      <c r="DL74">
        <v>0</v>
      </c>
      <c r="DM74">
        <v>1</v>
      </c>
      <c r="DN74">
        <v>0</v>
      </c>
      <c r="DO74">
        <v>0</v>
      </c>
      <c r="DP74">
        <v>0</v>
      </c>
      <c r="DQ74">
        <v>7</v>
      </c>
      <c r="DR74">
        <v>0</v>
      </c>
      <c r="DS74">
        <v>53</v>
      </c>
      <c r="DT74">
        <v>0</v>
      </c>
      <c r="DU74">
        <v>1</v>
      </c>
      <c r="DV74">
        <v>1</v>
      </c>
      <c r="DW74">
        <v>46</v>
      </c>
      <c r="DX74">
        <v>2</v>
      </c>
      <c r="DY74">
        <v>23</v>
      </c>
      <c r="DZ74">
        <v>7</v>
      </c>
      <c r="EA74">
        <v>53</v>
      </c>
      <c r="EB74">
        <v>0</v>
      </c>
      <c r="EC74">
        <v>13</v>
      </c>
      <c r="ED74">
        <v>12</v>
      </c>
      <c r="EE74">
        <v>225</v>
      </c>
      <c r="EF74">
        <v>8</v>
      </c>
      <c r="EG74">
        <v>16</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0</v>
      </c>
      <c r="FG74">
        <v>0</v>
      </c>
      <c r="FH74">
        <v>0</v>
      </c>
      <c r="FI74">
        <v>0</v>
      </c>
      <c r="FJ74">
        <v>0</v>
      </c>
      <c r="FK74">
        <v>0</v>
      </c>
      <c r="FL74">
        <v>0</v>
      </c>
      <c r="FM74">
        <v>0</v>
      </c>
      <c r="FN74">
        <v>0</v>
      </c>
      <c r="FO74">
        <v>0</v>
      </c>
      <c r="FP74">
        <v>0</v>
      </c>
      <c r="FQ74">
        <v>0</v>
      </c>
      <c r="FR74">
        <v>4</v>
      </c>
      <c r="FS74">
        <v>0</v>
      </c>
      <c r="FT74">
        <v>1</v>
      </c>
      <c r="FU74">
        <v>0</v>
      </c>
      <c r="FV74">
        <v>0</v>
      </c>
      <c r="FW74">
        <v>0</v>
      </c>
      <c r="FX74">
        <v>6</v>
      </c>
      <c r="FY74">
        <v>0</v>
      </c>
      <c r="FZ74">
        <v>49</v>
      </c>
      <c r="GA74">
        <v>0</v>
      </c>
      <c r="GB74">
        <v>1</v>
      </c>
      <c r="GC74">
        <v>1</v>
      </c>
      <c r="GD74">
        <v>44</v>
      </c>
      <c r="GE74">
        <v>2</v>
      </c>
      <c r="GF74">
        <v>22</v>
      </c>
      <c r="GG74">
        <v>6</v>
      </c>
      <c r="GH74">
        <v>46</v>
      </c>
      <c r="GI74">
        <v>0</v>
      </c>
      <c r="GJ74">
        <v>12</v>
      </c>
      <c r="GK74">
        <v>11</v>
      </c>
      <c r="GL74">
        <v>205</v>
      </c>
      <c r="GM74">
        <v>0</v>
      </c>
      <c r="GN74">
        <v>0</v>
      </c>
      <c r="GO74">
        <v>0</v>
      </c>
      <c r="GP74">
        <v>0</v>
      </c>
      <c r="GQ74">
        <v>0</v>
      </c>
      <c r="GR74">
        <v>0</v>
      </c>
      <c r="GS74">
        <v>0</v>
      </c>
      <c r="GT74">
        <v>0</v>
      </c>
      <c r="GU74">
        <v>0</v>
      </c>
      <c r="GV74">
        <v>0</v>
      </c>
      <c r="GW74">
        <v>0</v>
      </c>
      <c r="GX74">
        <v>0</v>
      </c>
      <c r="GY74">
        <v>0</v>
      </c>
      <c r="GZ74">
        <v>0</v>
      </c>
      <c r="HA74">
        <v>0</v>
      </c>
      <c r="HB74">
        <v>0</v>
      </c>
      <c r="HC74">
        <v>0</v>
      </c>
      <c r="HD74">
        <v>0</v>
      </c>
      <c r="HE74">
        <v>0</v>
      </c>
      <c r="HF74">
        <v>0</v>
      </c>
      <c r="HG74">
        <v>0</v>
      </c>
      <c r="HH74">
        <v>6</v>
      </c>
      <c r="HI74">
        <v>0</v>
      </c>
      <c r="HJ74">
        <v>10</v>
      </c>
      <c r="HK74">
        <v>0</v>
      </c>
      <c r="HL74">
        <v>334</v>
      </c>
      <c r="HM74">
        <v>182</v>
      </c>
      <c r="HN74">
        <v>427</v>
      </c>
      <c r="HO74">
        <v>432</v>
      </c>
      <c r="HP74">
        <v>365</v>
      </c>
      <c r="HQ74">
        <v>28</v>
      </c>
      <c r="HR74">
        <v>0</v>
      </c>
      <c r="HS74">
        <v>466</v>
      </c>
      <c r="HT74">
        <v>36</v>
      </c>
      <c r="HU74">
        <v>329</v>
      </c>
      <c r="HV74">
        <v>365</v>
      </c>
      <c r="HW74">
        <v>345</v>
      </c>
      <c r="HX74">
        <v>0</v>
      </c>
      <c r="HY74">
        <v>1</v>
      </c>
      <c r="HZ74">
        <v>1</v>
      </c>
      <c r="IA74">
        <v>74</v>
      </c>
      <c r="IB74">
        <v>25</v>
      </c>
      <c r="IC74">
        <v>99</v>
      </c>
      <c r="IG74">
        <v>108</v>
      </c>
      <c r="IH74">
        <v>447</v>
      </c>
    </row>
    <row r="75" spans="1:242" x14ac:dyDescent="0.2">
      <c r="A75" t="s">
        <v>221</v>
      </c>
      <c r="B75" t="s">
        <v>263</v>
      </c>
      <c r="C75" t="s">
        <v>677</v>
      </c>
      <c r="D75">
        <v>4</v>
      </c>
      <c r="E75">
        <v>0</v>
      </c>
      <c r="F75">
        <v>1</v>
      </c>
      <c r="G75">
        <v>0</v>
      </c>
      <c r="H75">
        <v>0</v>
      </c>
      <c r="I75">
        <v>1</v>
      </c>
      <c r="J75">
        <v>16</v>
      </c>
      <c r="K75">
        <v>0</v>
      </c>
      <c r="L75">
        <v>120</v>
      </c>
      <c r="M75">
        <v>1</v>
      </c>
      <c r="N75">
        <v>3</v>
      </c>
      <c r="O75">
        <v>0</v>
      </c>
      <c r="P75">
        <v>90</v>
      </c>
      <c r="Q75">
        <v>0</v>
      </c>
      <c r="R75">
        <v>74</v>
      </c>
      <c r="S75">
        <v>19</v>
      </c>
      <c r="T75">
        <v>52</v>
      </c>
      <c r="U75">
        <v>5</v>
      </c>
      <c r="V75">
        <v>18</v>
      </c>
      <c r="W75">
        <v>15</v>
      </c>
      <c r="X75">
        <v>17</v>
      </c>
      <c r="Y75">
        <v>55</v>
      </c>
      <c r="Z75">
        <v>419</v>
      </c>
      <c r="AA75">
        <v>3</v>
      </c>
      <c r="AB75">
        <v>0</v>
      </c>
      <c r="AC75">
        <v>1</v>
      </c>
      <c r="AD75">
        <v>1</v>
      </c>
      <c r="AE75">
        <v>0</v>
      </c>
      <c r="AF75">
        <v>0</v>
      </c>
      <c r="AG75">
        <v>8</v>
      </c>
      <c r="AH75">
        <v>0</v>
      </c>
      <c r="AI75">
        <v>58</v>
      </c>
      <c r="AJ75">
        <v>0</v>
      </c>
      <c r="AK75">
        <v>2</v>
      </c>
      <c r="AL75">
        <v>3</v>
      </c>
      <c r="AM75">
        <v>63</v>
      </c>
      <c r="AN75">
        <v>1</v>
      </c>
      <c r="AO75">
        <v>56</v>
      </c>
      <c r="AP75">
        <v>12</v>
      </c>
      <c r="AQ75">
        <v>8</v>
      </c>
      <c r="AR75">
        <v>8</v>
      </c>
      <c r="AS75">
        <v>12</v>
      </c>
      <c r="AT75">
        <v>16</v>
      </c>
      <c r="AU75">
        <v>236</v>
      </c>
      <c r="AV75">
        <v>1</v>
      </c>
      <c r="AW75">
        <v>0</v>
      </c>
      <c r="AX75">
        <v>0</v>
      </c>
      <c r="AY75">
        <v>0</v>
      </c>
      <c r="AZ75">
        <v>0</v>
      </c>
      <c r="BA75">
        <v>0</v>
      </c>
      <c r="BB75">
        <v>2</v>
      </c>
      <c r="BC75">
        <v>0</v>
      </c>
      <c r="BD75">
        <v>22</v>
      </c>
      <c r="BE75">
        <v>0</v>
      </c>
      <c r="BF75">
        <v>0</v>
      </c>
      <c r="BG75">
        <v>0</v>
      </c>
      <c r="BH75">
        <v>7</v>
      </c>
      <c r="BI75">
        <v>1</v>
      </c>
      <c r="BJ75">
        <v>3</v>
      </c>
      <c r="BK75">
        <v>2</v>
      </c>
      <c r="BL75">
        <v>0</v>
      </c>
      <c r="BM75">
        <v>2</v>
      </c>
      <c r="BN75">
        <v>5</v>
      </c>
      <c r="BO75">
        <v>1</v>
      </c>
      <c r="BP75">
        <v>45</v>
      </c>
      <c r="BQ75">
        <v>4</v>
      </c>
      <c r="BR75">
        <v>0</v>
      </c>
      <c r="BS75">
        <v>1</v>
      </c>
      <c r="BT75">
        <v>1</v>
      </c>
      <c r="BU75">
        <v>0</v>
      </c>
      <c r="BV75">
        <v>0</v>
      </c>
      <c r="BW75">
        <v>10</v>
      </c>
      <c r="BX75">
        <v>0</v>
      </c>
      <c r="BY75">
        <v>80</v>
      </c>
      <c r="BZ75">
        <v>0</v>
      </c>
      <c r="CA75">
        <v>2</v>
      </c>
      <c r="CB75">
        <v>3</v>
      </c>
      <c r="CC75">
        <v>70</v>
      </c>
      <c r="CD75">
        <v>2</v>
      </c>
      <c r="CE75">
        <v>59</v>
      </c>
      <c r="CF75">
        <v>14</v>
      </c>
      <c r="CG75">
        <v>41</v>
      </c>
      <c r="CH75">
        <v>8</v>
      </c>
      <c r="CI75">
        <v>10</v>
      </c>
      <c r="CJ75">
        <v>17</v>
      </c>
      <c r="CK75">
        <v>17</v>
      </c>
      <c r="CL75">
        <v>45</v>
      </c>
      <c r="CM75">
        <v>322</v>
      </c>
      <c r="CN75">
        <v>0</v>
      </c>
      <c r="CO75">
        <v>0</v>
      </c>
      <c r="CP75">
        <v>1</v>
      </c>
      <c r="CQ75">
        <v>0</v>
      </c>
      <c r="CR75">
        <v>0</v>
      </c>
      <c r="CS75">
        <v>0</v>
      </c>
      <c r="CT75">
        <v>0</v>
      </c>
      <c r="CU75">
        <v>0</v>
      </c>
      <c r="CV75">
        <v>6</v>
      </c>
      <c r="CW75">
        <v>0</v>
      </c>
      <c r="CX75">
        <v>0</v>
      </c>
      <c r="CY75">
        <v>1</v>
      </c>
      <c r="CZ75">
        <v>12</v>
      </c>
      <c r="DA75">
        <v>0</v>
      </c>
      <c r="DB75">
        <v>25</v>
      </c>
      <c r="DC75">
        <v>5</v>
      </c>
      <c r="DD75">
        <v>25</v>
      </c>
      <c r="DE75">
        <v>6</v>
      </c>
      <c r="DF75">
        <v>0</v>
      </c>
      <c r="DG75">
        <v>8</v>
      </c>
      <c r="DH75">
        <v>89</v>
      </c>
      <c r="DI75">
        <v>13</v>
      </c>
      <c r="DJ75">
        <v>9</v>
      </c>
      <c r="DK75">
        <v>4</v>
      </c>
      <c r="DL75">
        <v>0</v>
      </c>
      <c r="DM75">
        <v>0</v>
      </c>
      <c r="DN75">
        <v>1</v>
      </c>
      <c r="DO75">
        <v>0</v>
      </c>
      <c r="DP75">
        <v>0</v>
      </c>
      <c r="DQ75">
        <v>10</v>
      </c>
      <c r="DR75">
        <v>0</v>
      </c>
      <c r="DS75">
        <v>74</v>
      </c>
      <c r="DT75">
        <v>0</v>
      </c>
      <c r="DU75">
        <v>2</v>
      </c>
      <c r="DV75">
        <v>2</v>
      </c>
      <c r="DW75">
        <v>58</v>
      </c>
      <c r="DX75">
        <v>2</v>
      </c>
      <c r="DY75">
        <v>34</v>
      </c>
      <c r="DZ75">
        <v>9</v>
      </c>
      <c r="EA75">
        <v>16</v>
      </c>
      <c r="EB75">
        <v>2</v>
      </c>
      <c r="EC75">
        <v>10</v>
      </c>
      <c r="ED75">
        <v>9</v>
      </c>
      <c r="EE75">
        <v>233</v>
      </c>
      <c r="EF75">
        <v>4</v>
      </c>
      <c r="EG75">
        <v>36</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0</v>
      </c>
      <c r="FE75">
        <v>0</v>
      </c>
      <c r="FF75">
        <v>0</v>
      </c>
      <c r="FG75">
        <v>0</v>
      </c>
      <c r="FH75">
        <v>0</v>
      </c>
      <c r="FI75">
        <v>0</v>
      </c>
      <c r="FJ75">
        <v>0</v>
      </c>
      <c r="FK75">
        <v>0</v>
      </c>
      <c r="FL75">
        <v>0</v>
      </c>
      <c r="FM75">
        <v>0</v>
      </c>
      <c r="FN75">
        <v>0</v>
      </c>
      <c r="FO75">
        <v>0</v>
      </c>
      <c r="FP75">
        <v>0</v>
      </c>
      <c r="FQ75">
        <v>0</v>
      </c>
      <c r="FR75">
        <v>1</v>
      </c>
      <c r="FS75">
        <v>0</v>
      </c>
      <c r="FT75">
        <v>0</v>
      </c>
      <c r="FU75">
        <v>1</v>
      </c>
      <c r="FV75">
        <v>0</v>
      </c>
      <c r="FW75">
        <v>0</v>
      </c>
      <c r="FX75">
        <v>8</v>
      </c>
      <c r="FY75">
        <v>0</v>
      </c>
      <c r="FZ75">
        <v>63</v>
      </c>
      <c r="GA75">
        <v>0</v>
      </c>
      <c r="GB75">
        <v>2</v>
      </c>
      <c r="GC75">
        <v>0</v>
      </c>
      <c r="GD75">
        <v>45</v>
      </c>
      <c r="GE75">
        <v>1</v>
      </c>
      <c r="GF75">
        <v>23</v>
      </c>
      <c r="GG75">
        <v>7</v>
      </c>
      <c r="GH75">
        <v>11</v>
      </c>
      <c r="GI75">
        <v>1</v>
      </c>
      <c r="GJ75">
        <v>5</v>
      </c>
      <c r="GK75">
        <v>7</v>
      </c>
      <c r="GL75">
        <v>175</v>
      </c>
      <c r="GM75">
        <v>3</v>
      </c>
      <c r="GN75">
        <v>0</v>
      </c>
      <c r="GO75">
        <v>0</v>
      </c>
      <c r="GP75">
        <v>0</v>
      </c>
      <c r="GQ75">
        <v>0</v>
      </c>
      <c r="GR75">
        <v>0</v>
      </c>
      <c r="GS75">
        <v>1</v>
      </c>
      <c r="GT75">
        <v>0</v>
      </c>
      <c r="GU75">
        <v>7</v>
      </c>
      <c r="GV75">
        <v>0</v>
      </c>
      <c r="GW75">
        <v>0</v>
      </c>
      <c r="GX75">
        <v>0</v>
      </c>
      <c r="GY75">
        <v>2</v>
      </c>
      <c r="GZ75">
        <v>1</v>
      </c>
      <c r="HA75">
        <v>2</v>
      </c>
      <c r="HB75">
        <v>0</v>
      </c>
      <c r="HC75">
        <v>0</v>
      </c>
      <c r="HD75">
        <v>0</v>
      </c>
      <c r="HE75">
        <v>1</v>
      </c>
      <c r="HF75">
        <v>0</v>
      </c>
      <c r="HG75">
        <v>17</v>
      </c>
      <c r="HH75">
        <v>3</v>
      </c>
      <c r="HI75">
        <v>0</v>
      </c>
      <c r="HJ75">
        <v>11</v>
      </c>
      <c r="HK75">
        <v>0</v>
      </c>
      <c r="HL75">
        <v>231</v>
      </c>
      <c r="HM75">
        <v>131</v>
      </c>
      <c r="HN75">
        <v>466</v>
      </c>
      <c r="HO75">
        <v>419</v>
      </c>
      <c r="HP75">
        <v>322</v>
      </c>
      <c r="HQ75">
        <v>22</v>
      </c>
      <c r="HR75">
        <v>0</v>
      </c>
      <c r="HS75">
        <v>541</v>
      </c>
      <c r="HT75">
        <v>61</v>
      </c>
      <c r="HU75">
        <v>261</v>
      </c>
      <c r="HV75">
        <v>322</v>
      </c>
      <c r="HW75">
        <v>264</v>
      </c>
      <c r="HX75">
        <v>0</v>
      </c>
      <c r="HY75">
        <v>9</v>
      </c>
      <c r="HZ75">
        <v>9</v>
      </c>
      <c r="IA75">
        <v>47</v>
      </c>
      <c r="IB75">
        <v>12</v>
      </c>
      <c r="IC75">
        <v>59</v>
      </c>
      <c r="IG75">
        <v>217</v>
      </c>
      <c r="IH75">
        <v>240</v>
      </c>
    </row>
    <row r="76" spans="1:242" x14ac:dyDescent="0.2">
      <c r="A76" t="s">
        <v>221</v>
      </c>
      <c r="B76" t="s">
        <v>265</v>
      </c>
      <c r="C76" t="s">
        <v>677</v>
      </c>
      <c r="D76">
        <v>7</v>
      </c>
      <c r="E76">
        <v>0</v>
      </c>
      <c r="F76">
        <v>0</v>
      </c>
      <c r="G76">
        <v>0</v>
      </c>
      <c r="H76">
        <v>0</v>
      </c>
      <c r="I76">
        <v>1</v>
      </c>
      <c r="J76">
        <v>7</v>
      </c>
      <c r="K76">
        <v>0</v>
      </c>
      <c r="L76">
        <v>68</v>
      </c>
      <c r="M76">
        <v>1</v>
      </c>
      <c r="N76">
        <v>2</v>
      </c>
      <c r="O76">
        <v>1</v>
      </c>
      <c r="P76">
        <v>82</v>
      </c>
      <c r="Q76">
        <v>0</v>
      </c>
      <c r="R76">
        <v>78</v>
      </c>
      <c r="S76">
        <v>17</v>
      </c>
      <c r="T76">
        <v>61</v>
      </c>
      <c r="U76">
        <v>10</v>
      </c>
      <c r="V76">
        <v>24</v>
      </c>
      <c r="W76">
        <v>37</v>
      </c>
      <c r="X76">
        <v>22</v>
      </c>
      <c r="Y76">
        <v>54</v>
      </c>
      <c r="Z76">
        <v>396</v>
      </c>
      <c r="AA76">
        <v>8</v>
      </c>
      <c r="AB76">
        <v>0</v>
      </c>
      <c r="AC76">
        <v>0</v>
      </c>
      <c r="AD76">
        <v>0</v>
      </c>
      <c r="AE76">
        <v>0</v>
      </c>
      <c r="AF76">
        <v>0</v>
      </c>
      <c r="AG76">
        <v>18</v>
      </c>
      <c r="AH76">
        <v>0</v>
      </c>
      <c r="AI76">
        <v>77</v>
      </c>
      <c r="AJ76">
        <v>1</v>
      </c>
      <c r="AK76">
        <v>3</v>
      </c>
      <c r="AL76">
        <v>0</v>
      </c>
      <c r="AM76">
        <v>77</v>
      </c>
      <c r="AN76">
        <v>0</v>
      </c>
      <c r="AO76">
        <v>74</v>
      </c>
      <c r="AP76">
        <v>19</v>
      </c>
      <c r="AQ76">
        <v>6</v>
      </c>
      <c r="AR76">
        <v>13</v>
      </c>
      <c r="AS76">
        <v>6</v>
      </c>
      <c r="AT76">
        <v>17</v>
      </c>
      <c r="AU76">
        <v>302</v>
      </c>
      <c r="AV76">
        <v>1</v>
      </c>
      <c r="AW76">
        <v>0</v>
      </c>
      <c r="AX76">
        <v>0</v>
      </c>
      <c r="AY76">
        <v>0</v>
      </c>
      <c r="AZ76">
        <v>0</v>
      </c>
      <c r="BA76">
        <v>0</v>
      </c>
      <c r="BB76">
        <v>0</v>
      </c>
      <c r="BC76">
        <v>0</v>
      </c>
      <c r="BD76">
        <v>27</v>
      </c>
      <c r="BE76">
        <v>0</v>
      </c>
      <c r="BF76">
        <v>0</v>
      </c>
      <c r="BG76">
        <v>0</v>
      </c>
      <c r="BH76">
        <v>2</v>
      </c>
      <c r="BI76">
        <v>0</v>
      </c>
      <c r="BJ76">
        <v>2</v>
      </c>
      <c r="BK76">
        <v>1</v>
      </c>
      <c r="BL76">
        <v>0</v>
      </c>
      <c r="BM76">
        <v>0</v>
      </c>
      <c r="BN76">
        <v>2</v>
      </c>
      <c r="BO76">
        <v>1</v>
      </c>
      <c r="BP76">
        <v>35</v>
      </c>
      <c r="BQ76">
        <v>9</v>
      </c>
      <c r="BR76">
        <v>0</v>
      </c>
      <c r="BS76">
        <v>0</v>
      </c>
      <c r="BT76">
        <v>0</v>
      </c>
      <c r="BU76">
        <v>0</v>
      </c>
      <c r="BV76">
        <v>0</v>
      </c>
      <c r="BW76">
        <v>18</v>
      </c>
      <c r="BX76">
        <v>0</v>
      </c>
      <c r="BY76">
        <v>104</v>
      </c>
      <c r="BZ76">
        <v>1</v>
      </c>
      <c r="CA76">
        <v>3</v>
      </c>
      <c r="CB76">
        <v>0</v>
      </c>
      <c r="CC76">
        <v>79</v>
      </c>
      <c r="CD76">
        <v>0</v>
      </c>
      <c r="CE76">
        <v>76</v>
      </c>
      <c r="CF76">
        <v>20</v>
      </c>
      <c r="CG76">
        <v>62</v>
      </c>
      <c r="CH76">
        <v>6</v>
      </c>
      <c r="CI76">
        <v>13</v>
      </c>
      <c r="CJ76">
        <v>8</v>
      </c>
      <c r="CK76">
        <v>18</v>
      </c>
      <c r="CL76">
        <v>35</v>
      </c>
      <c r="CM76">
        <v>399</v>
      </c>
      <c r="CN76">
        <v>0</v>
      </c>
      <c r="CO76">
        <v>0</v>
      </c>
      <c r="CP76">
        <v>0</v>
      </c>
      <c r="CQ76">
        <v>0</v>
      </c>
      <c r="CR76">
        <v>0</v>
      </c>
      <c r="CS76">
        <v>0</v>
      </c>
      <c r="CT76">
        <v>0</v>
      </c>
      <c r="CU76">
        <v>0</v>
      </c>
      <c r="CV76">
        <v>11</v>
      </c>
      <c r="CW76">
        <v>0</v>
      </c>
      <c r="CX76">
        <v>1</v>
      </c>
      <c r="CY76">
        <v>0</v>
      </c>
      <c r="CZ76">
        <v>16</v>
      </c>
      <c r="DA76">
        <v>0</v>
      </c>
      <c r="DB76">
        <v>30</v>
      </c>
      <c r="DC76">
        <v>0</v>
      </c>
      <c r="DD76">
        <v>37</v>
      </c>
      <c r="DE76">
        <v>5</v>
      </c>
      <c r="DF76">
        <v>1</v>
      </c>
      <c r="DG76">
        <v>3</v>
      </c>
      <c r="DH76">
        <v>104</v>
      </c>
      <c r="DI76">
        <v>12</v>
      </c>
      <c r="DJ76">
        <v>9</v>
      </c>
      <c r="DK76">
        <v>9</v>
      </c>
      <c r="DL76">
        <v>0</v>
      </c>
      <c r="DM76">
        <v>0</v>
      </c>
      <c r="DN76">
        <v>0</v>
      </c>
      <c r="DO76">
        <v>0</v>
      </c>
      <c r="DP76">
        <v>0</v>
      </c>
      <c r="DQ76">
        <v>14</v>
      </c>
      <c r="DR76">
        <v>0</v>
      </c>
      <c r="DS76">
        <v>93</v>
      </c>
      <c r="DT76">
        <v>1</v>
      </c>
      <c r="DU76">
        <v>2</v>
      </c>
      <c r="DV76">
        <v>0</v>
      </c>
      <c r="DW76">
        <v>63</v>
      </c>
      <c r="DX76">
        <v>0</v>
      </c>
      <c r="DY76">
        <v>46</v>
      </c>
      <c r="DZ76">
        <v>20</v>
      </c>
      <c r="EA76">
        <v>25</v>
      </c>
      <c r="EB76">
        <v>1</v>
      </c>
      <c r="EC76">
        <v>12</v>
      </c>
      <c r="ED76">
        <v>5</v>
      </c>
      <c r="EE76">
        <v>291</v>
      </c>
      <c r="EF76">
        <v>6</v>
      </c>
      <c r="EG76">
        <v>26</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4</v>
      </c>
      <c r="FG76">
        <v>0</v>
      </c>
      <c r="FH76">
        <v>0</v>
      </c>
      <c r="FI76">
        <v>0</v>
      </c>
      <c r="FJ76">
        <v>0</v>
      </c>
      <c r="FK76">
        <v>0</v>
      </c>
      <c r="FL76">
        <v>0</v>
      </c>
      <c r="FM76">
        <v>0</v>
      </c>
      <c r="FN76">
        <v>0</v>
      </c>
      <c r="FO76">
        <v>0</v>
      </c>
      <c r="FP76">
        <v>0</v>
      </c>
      <c r="FQ76">
        <v>4</v>
      </c>
      <c r="FR76">
        <v>7</v>
      </c>
      <c r="FS76">
        <v>0</v>
      </c>
      <c r="FT76">
        <v>0</v>
      </c>
      <c r="FU76">
        <v>0</v>
      </c>
      <c r="FV76">
        <v>0</v>
      </c>
      <c r="FW76">
        <v>0</v>
      </c>
      <c r="FX76">
        <v>17</v>
      </c>
      <c r="FY76">
        <v>0</v>
      </c>
      <c r="FZ76">
        <v>70</v>
      </c>
      <c r="GA76">
        <v>1</v>
      </c>
      <c r="GB76">
        <v>2</v>
      </c>
      <c r="GC76">
        <v>0</v>
      </c>
      <c r="GD76">
        <v>55</v>
      </c>
      <c r="GE76">
        <v>0</v>
      </c>
      <c r="GF76">
        <v>40</v>
      </c>
      <c r="GG76">
        <v>17</v>
      </c>
      <c r="GH76">
        <v>20</v>
      </c>
      <c r="GI76">
        <v>1</v>
      </c>
      <c r="GJ76">
        <v>11</v>
      </c>
      <c r="GK76">
        <v>3</v>
      </c>
      <c r="GL76">
        <v>244</v>
      </c>
      <c r="GM76">
        <v>0</v>
      </c>
      <c r="GN76">
        <v>0</v>
      </c>
      <c r="GO76">
        <v>0</v>
      </c>
      <c r="GP76">
        <v>0</v>
      </c>
      <c r="GQ76">
        <v>0</v>
      </c>
      <c r="GR76">
        <v>0</v>
      </c>
      <c r="GS76">
        <v>1</v>
      </c>
      <c r="GT76">
        <v>0</v>
      </c>
      <c r="GU76">
        <v>2</v>
      </c>
      <c r="GV76">
        <v>0</v>
      </c>
      <c r="GW76">
        <v>0</v>
      </c>
      <c r="GX76">
        <v>0</v>
      </c>
      <c r="GY76">
        <v>0</v>
      </c>
      <c r="GZ76">
        <v>0</v>
      </c>
      <c r="HA76">
        <v>0</v>
      </c>
      <c r="HB76">
        <v>0</v>
      </c>
      <c r="HC76">
        <v>0</v>
      </c>
      <c r="HD76">
        <v>0</v>
      </c>
      <c r="HE76">
        <v>0</v>
      </c>
      <c r="HF76">
        <v>0</v>
      </c>
      <c r="HG76">
        <v>3</v>
      </c>
      <c r="HH76">
        <v>2</v>
      </c>
      <c r="HI76">
        <v>0</v>
      </c>
      <c r="HJ76">
        <v>8</v>
      </c>
      <c r="HK76">
        <v>0</v>
      </c>
      <c r="HL76">
        <v>282</v>
      </c>
      <c r="HM76">
        <v>146</v>
      </c>
      <c r="HN76">
        <v>541</v>
      </c>
      <c r="HO76">
        <v>396</v>
      </c>
      <c r="HP76">
        <v>399</v>
      </c>
      <c r="HQ76">
        <v>46</v>
      </c>
      <c r="HR76">
        <v>0</v>
      </c>
      <c r="HS76">
        <v>492</v>
      </c>
      <c r="HT76">
        <v>68</v>
      </c>
      <c r="HU76">
        <v>331</v>
      </c>
      <c r="HV76">
        <v>399</v>
      </c>
      <c r="HW76">
        <v>348</v>
      </c>
      <c r="HX76">
        <v>0</v>
      </c>
      <c r="HY76">
        <v>7</v>
      </c>
      <c r="HZ76">
        <v>7</v>
      </c>
      <c r="IA76">
        <v>52</v>
      </c>
      <c r="IB76">
        <v>8</v>
      </c>
      <c r="IC76">
        <v>60</v>
      </c>
      <c r="IG76">
        <v>86</v>
      </c>
      <c r="IH76">
        <v>417</v>
      </c>
    </row>
    <row r="77" spans="1:242" x14ac:dyDescent="0.2">
      <c r="A77" t="s">
        <v>221</v>
      </c>
      <c r="B77" t="s">
        <v>288</v>
      </c>
      <c r="C77" t="s">
        <v>717</v>
      </c>
      <c r="D77">
        <v>3</v>
      </c>
      <c r="E77">
        <v>0</v>
      </c>
      <c r="F77">
        <v>0</v>
      </c>
      <c r="G77">
        <v>0</v>
      </c>
      <c r="H77">
        <v>0</v>
      </c>
      <c r="I77">
        <v>1</v>
      </c>
      <c r="J77">
        <v>13</v>
      </c>
      <c r="K77">
        <v>0</v>
      </c>
      <c r="L77">
        <v>54</v>
      </c>
      <c r="M77">
        <v>0</v>
      </c>
      <c r="N77">
        <v>1</v>
      </c>
      <c r="O77">
        <v>1</v>
      </c>
      <c r="P77">
        <v>86</v>
      </c>
      <c r="Q77">
        <v>4</v>
      </c>
      <c r="R77">
        <v>75</v>
      </c>
      <c r="S77">
        <v>17</v>
      </c>
      <c r="T77">
        <v>55</v>
      </c>
      <c r="U77">
        <v>5</v>
      </c>
      <c r="V77">
        <v>16</v>
      </c>
      <c r="W77">
        <v>25</v>
      </c>
      <c r="X77">
        <v>28</v>
      </c>
      <c r="Y77">
        <v>53</v>
      </c>
      <c r="Z77">
        <v>356</v>
      </c>
      <c r="AA77">
        <v>6</v>
      </c>
      <c r="AB77">
        <v>0</v>
      </c>
      <c r="AC77">
        <v>0</v>
      </c>
      <c r="AD77">
        <v>0</v>
      </c>
      <c r="AE77">
        <v>1</v>
      </c>
      <c r="AF77">
        <v>0</v>
      </c>
      <c r="AG77">
        <v>10</v>
      </c>
      <c r="AH77">
        <v>0</v>
      </c>
      <c r="AI77">
        <v>22</v>
      </c>
      <c r="AJ77">
        <v>0</v>
      </c>
      <c r="AK77">
        <v>0</v>
      </c>
      <c r="AL77">
        <v>1</v>
      </c>
      <c r="AM77">
        <v>54</v>
      </c>
      <c r="AN77">
        <v>1</v>
      </c>
      <c r="AO77">
        <v>63</v>
      </c>
      <c r="AP77">
        <v>13</v>
      </c>
      <c r="AQ77">
        <v>7</v>
      </c>
      <c r="AR77">
        <v>15</v>
      </c>
      <c r="AS77">
        <v>7</v>
      </c>
      <c r="AT77">
        <v>15</v>
      </c>
      <c r="AU77">
        <v>200</v>
      </c>
      <c r="AV77">
        <v>1</v>
      </c>
      <c r="AW77">
        <v>0</v>
      </c>
      <c r="AX77">
        <v>0</v>
      </c>
      <c r="AY77">
        <v>0</v>
      </c>
      <c r="AZ77">
        <v>0</v>
      </c>
      <c r="BA77">
        <v>0</v>
      </c>
      <c r="BB77">
        <v>1</v>
      </c>
      <c r="BC77">
        <v>0</v>
      </c>
      <c r="BD77">
        <v>18</v>
      </c>
      <c r="BE77">
        <v>0</v>
      </c>
      <c r="BF77">
        <v>0</v>
      </c>
      <c r="BG77">
        <v>0</v>
      </c>
      <c r="BH77">
        <v>5</v>
      </c>
      <c r="BI77">
        <v>0</v>
      </c>
      <c r="BJ77">
        <v>2</v>
      </c>
      <c r="BK77">
        <v>1</v>
      </c>
      <c r="BL77">
        <v>0</v>
      </c>
      <c r="BM77">
        <v>0</v>
      </c>
      <c r="BN77">
        <v>5</v>
      </c>
      <c r="BO77">
        <v>1</v>
      </c>
      <c r="BP77">
        <v>33</v>
      </c>
      <c r="BQ77">
        <v>7</v>
      </c>
      <c r="BR77">
        <v>0</v>
      </c>
      <c r="BS77">
        <v>0</v>
      </c>
      <c r="BT77">
        <v>0</v>
      </c>
      <c r="BU77">
        <v>1</v>
      </c>
      <c r="BV77">
        <v>0</v>
      </c>
      <c r="BW77">
        <v>11</v>
      </c>
      <c r="BX77">
        <v>0</v>
      </c>
      <c r="BY77">
        <v>40</v>
      </c>
      <c r="BZ77">
        <v>0</v>
      </c>
      <c r="CA77">
        <v>0</v>
      </c>
      <c r="CB77">
        <v>1</v>
      </c>
      <c r="CC77">
        <v>59</v>
      </c>
      <c r="CD77">
        <v>1</v>
      </c>
      <c r="CE77">
        <v>65</v>
      </c>
      <c r="CF77">
        <v>14</v>
      </c>
      <c r="CG77">
        <v>48</v>
      </c>
      <c r="CH77">
        <v>7</v>
      </c>
      <c r="CI77">
        <v>15</v>
      </c>
      <c r="CJ77">
        <v>12</v>
      </c>
      <c r="CK77">
        <v>16</v>
      </c>
      <c r="CL77">
        <v>43</v>
      </c>
      <c r="CM77">
        <v>281</v>
      </c>
      <c r="CN77">
        <v>0</v>
      </c>
      <c r="CO77">
        <v>0</v>
      </c>
      <c r="CP77">
        <v>0</v>
      </c>
      <c r="CQ77">
        <v>0</v>
      </c>
      <c r="CR77">
        <v>0</v>
      </c>
      <c r="CS77">
        <v>0</v>
      </c>
      <c r="CT77">
        <v>0</v>
      </c>
      <c r="CU77">
        <v>0</v>
      </c>
      <c r="CV77">
        <v>3</v>
      </c>
      <c r="CW77">
        <v>0</v>
      </c>
      <c r="CX77">
        <v>0</v>
      </c>
      <c r="CY77">
        <v>0</v>
      </c>
      <c r="CZ77">
        <v>15</v>
      </c>
      <c r="DA77">
        <v>0</v>
      </c>
      <c r="DB77">
        <v>35</v>
      </c>
      <c r="DC77">
        <v>2</v>
      </c>
      <c r="DD77">
        <v>28</v>
      </c>
      <c r="DE77">
        <v>4</v>
      </c>
      <c r="DF77">
        <v>0</v>
      </c>
      <c r="DG77">
        <v>5</v>
      </c>
      <c r="DH77">
        <v>92</v>
      </c>
      <c r="DI77">
        <v>7</v>
      </c>
      <c r="DJ77">
        <v>10</v>
      </c>
      <c r="DK77">
        <v>7</v>
      </c>
      <c r="DL77">
        <v>0</v>
      </c>
      <c r="DM77">
        <v>0</v>
      </c>
      <c r="DN77">
        <v>0</v>
      </c>
      <c r="DO77">
        <v>0</v>
      </c>
      <c r="DP77">
        <v>0</v>
      </c>
      <c r="DQ77">
        <v>6</v>
      </c>
      <c r="DR77">
        <v>0</v>
      </c>
      <c r="DS77">
        <v>37</v>
      </c>
      <c r="DT77">
        <v>0</v>
      </c>
      <c r="DU77">
        <v>0</v>
      </c>
      <c r="DV77">
        <v>1</v>
      </c>
      <c r="DW77">
        <v>44</v>
      </c>
      <c r="DX77">
        <v>1</v>
      </c>
      <c r="DY77">
        <v>30</v>
      </c>
      <c r="DZ77">
        <v>12</v>
      </c>
      <c r="EA77">
        <v>20</v>
      </c>
      <c r="EB77">
        <v>3</v>
      </c>
      <c r="EC77">
        <v>15</v>
      </c>
      <c r="ED77">
        <v>7</v>
      </c>
      <c r="EE77">
        <v>183</v>
      </c>
      <c r="EF77">
        <v>9</v>
      </c>
      <c r="EG77">
        <v>33</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1</v>
      </c>
      <c r="FE77">
        <v>0</v>
      </c>
      <c r="FF77">
        <v>5</v>
      </c>
      <c r="FG77">
        <v>0</v>
      </c>
      <c r="FH77">
        <v>0</v>
      </c>
      <c r="FI77">
        <v>0</v>
      </c>
      <c r="FJ77">
        <v>0</v>
      </c>
      <c r="FK77">
        <v>0</v>
      </c>
      <c r="FL77">
        <v>0</v>
      </c>
      <c r="FM77">
        <v>0</v>
      </c>
      <c r="FN77">
        <v>0</v>
      </c>
      <c r="FO77">
        <v>0</v>
      </c>
      <c r="FP77">
        <v>0</v>
      </c>
      <c r="FQ77">
        <v>6</v>
      </c>
      <c r="FR77">
        <v>6</v>
      </c>
      <c r="FS77">
        <v>0</v>
      </c>
      <c r="FT77">
        <v>0</v>
      </c>
      <c r="FU77">
        <v>0</v>
      </c>
      <c r="FV77">
        <v>1</v>
      </c>
      <c r="FW77">
        <v>0</v>
      </c>
      <c r="FX77">
        <v>5</v>
      </c>
      <c r="FY77">
        <v>0</v>
      </c>
      <c r="FZ77">
        <v>29</v>
      </c>
      <c r="GA77">
        <v>0</v>
      </c>
      <c r="GB77">
        <v>0</v>
      </c>
      <c r="GC77">
        <v>1</v>
      </c>
      <c r="GD77">
        <v>38</v>
      </c>
      <c r="GE77">
        <v>1</v>
      </c>
      <c r="GF77">
        <v>27</v>
      </c>
      <c r="GG77">
        <v>8</v>
      </c>
      <c r="GH77">
        <v>18</v>
      </c>
      <c r="GI77">
        <v>3</v>
      </c>
      <c r="GJ77">
        <v>14</v>
      </c>
      <c r="GK77">
        <v>5</v>
      </c>
      <c r="GL77">
        <v>156</v>
      </c>
      <c r="GM77">
        <v>0</v>
      </c>
      <c r="GN77">
        <v>0</v>
      </c>
      <c r="GO77">
        <v>0</v>
      </c>
      <c r="GP77">
        <v>0</v>
      </c>
      <c r="GQ77">
        <v>0</v>
      </c>
      <c r="GR77">
        <v>0</v>
      </c>
      <c r="GS77">
        <v>0</v>
      </c>
      <c r="GT77">
        <v>0</v>
      </c>
      <c r="GU77">
        <v>0</v>
      </c>
      <c r="GV77">
        <v>0</v>
      </c>
      <c r="GW77">
        <v>0</v>
      </c>
      <c r="GX77">
        <v>0</v>
      </c>
      <c r="GY77">
        <v>1</v>
      </c>
      <c r="GZ77">
        <v>0</v>
      </c>
      <c r="HA77">
        <v>1</v>
      </c>
      <c r="HB77">
        <v>0</v>
      </c>
      <c r="HC77">
        <v>2</v>
      </c>
      <c r="HD77">
        <v>0</v>
      </c>
      <c r="HE77">
        <v>0</v>
      </c>
      <c r="HF77">
        <v>0</v>
      </c>
      <c r="HG77">
        <v>4</v>
      </c>
      <c r="HH77">
        <v>7</v>
      </c>
      <c r="HI77">
        <v>0</v>
      </c>
      <c r="HJ77">
        <v>19</v>
      </c>
      <c r="HK77">
        <v>0</v>
      </c>
      <c r="HL77">
        <v>598</v>
      </c>
      <c r="HM77">
        <v>274</v>
      </c>
      <c r="HN77">
        <v>492</v>
      </c>
      <c r="HO77">
        <v>356</v>
      </c>
      <c r="HP77">
        <v>281</v>
      </c>
      <c r="HQ77">
        <v>28</v>
      </c>
      <c r="HR77">
        <v>0</v>
      </c>
      <c r="HS77">
        <v>539</v>
      </c>
      <c r="HT77">
        <v>17</v>
      </c>
      <c r="HU77">
        <v>264</v>
      </c>
      <c r="HV77">
        <v>281</v>
      </c>
      <c r="HW77">
        <v>248</v>
      </c>
      <c r="HX77">
        <v>0</v>
      </c>
      <c r="HY77">
        <v>0</v>
      </c>
      <c r="HZ77">
        <v>0</v>
      </c>
      <c r="IA77">
        <v>53</v>
      </c>
      <c r="IB77">
        <v>2</v>
      </c>
      <c r="IC77">
        <v>55</v>
      </c>
      <c r="IG77">
        <v>28</v>
      </c>
      <c r="IH77">
        <v>277</v>
      </c>
    </row>
    <row r="78" spans="1:242" x14ac:dyDescent="0.2">
      <c r="A78" t="s">
        <v>264</v>
      </c>
      <c r="B78" t="s">
        <v>262</v>
      </c>
      <c r="C78" t="s">
        <v>677</v>
      </c>
      <c r="D78">
        <v>3</v>
      </c>
      <c r="E78">
        <v>0</v>
      </c>
      <c r="F78">
        <v>0</v>
      </c>
      <c r="G78">
        <v>0</v>
      </c>
      <c r="H78">
        <v>0</v>
      </c>
      <c r="I78">
        <v>0</v>
      </c>
      <c r="J78">
        <v>2</v>
      </c>
      <c r="K78">
        <v>0</v>
      </c>
      <c r="L78">
        <v>47</v>
      </c>
      <c r="M78">
        <v>0</v>
      </c>
      <c r="N78">
        <v>4</v>
      </c>
      <c r="O78">
        <v>10</v>
      </c>
      <c r="P78">
        <v>20</v>
      </c>
      <c r="Q78">
        <v>0</v>
      </c>
      <c r="R78">
        <v>138</v>
      </c>
      <c r="S78">
        <v>12</v>
      </c>
      <c r="T78">
        <v>47</v>
      </c>
      <c r="U78">
        <v>16</v>
      </c>
      <c r="V78">
        <v>3</v>
      </c>
      <c r="W78">
        <v>28</v>
      </c>
      <c r="X78">
        <v>15</v>
      </c>
      <c r="Y78">
        <v>35</v>
      </c>
      <c r="Z78">
        <v>330</v>
      </c>
      <c r="AA78">
        <v>1</v>
      </c>
      <c r="AB78">
        <v>0</v>
      </c>
      <c r="AC78">
        <v>1</v>
      </c>
      <c r="AD78">
        <v>0</v>
      </c>
      <c r="AE78">
        <v>0</v>
      </c>
      <c r="AF78">
        <v>0</v>
      </c>
      <c r="AG78">
        <v>5</v>
      </c>
      <c r="AH78">
        <v>1</v>
      </c>
      <c r="AI78">
        <v>30</v>
      </c>
      <c r="AJ78">
        <v>1</v>
      </c>
      <c r="AK78">
        <v>1</v>
      </c>
      <c r="AL78">
        <v>9</v>
      </c>
      <c r="AM78">
        <v>28</v>
      </c>
      <c r="AN78">
        <v>1</v>
      </c>
      <c r="AO78">
        <v>138</v>
      </c>
      <c r="AP78">
        <v>5</v>
      </c>
      <c r="AQ78">
        <v>12</v>
      </c>
      <c r="AR78">
        <v>2</v>
      </c>
      <c r="AS78">
        <v>32</v>
      </c>
      <c r="AT78">
        <v>15</v>
      </c>
      <c r="AU78">
        <v>267</v>
      </c>
      <c r="AV78">
        <v>1</v>
      </c>
      <c r="AW78">
        <v>0</v>
      </c>
      <c r="AX78">
        <v>0</v>
      </c>
      <c r="AY78">
        <v>0</v>
      </c>
      <c r="AZ78">
        <v>0</v>
      </c>
      <c r="BA78">
        <v>0</v>
      </c>
      <c r="BB78">
        <v>0</v>
      </c>
      <c r="BC78">
        <v>0</v>
      </c>
      <c r="BD78">
        <v>7</v>
      </c>
      <c r="BE78">
        <v>0</v>
      </c>
      <c r="BF78">
        <v>0</v>
      </c>
      <c r="BG78">
        <v>1</v>
      </c>
      <c r="BH78">
        <v>2</v>
      </c>
      <c r="BI78">
        <v>0</v>
      </c>
      <c r="BJ78">
        <v>4</v>
      </c>
      <c r="BK78">
        <v>0</v>
      </c>
      <c r="BL78">
        <v>0</v>
      </c>
      <c r="BM78">
        <v>0</v>
      </c>
      <c r="BN78">
        <v>2</v>
      </c>
      <c r="BO78">
        <v>1</v>
      </c>
      <c r="BP78">
        <v>17</v>
      </c>
      <c r="BQ78">
        <v>2</v>
      </c>
      <c r="BR78">
        <v>0</v>
      </c>
      <c r="BS78">
        <v>1</v>
      </c>
      <c r="BT78">
        <v>0</v>
      </c>
      <c r="BU78">
        <v>0</v>
      </c>
      <c r="BV78">
        <v>0</v>
      </c>
      <c r="BW78">
        <v>5</v>
      </c>
      <c r="BX78">
        <v>1</v>
      </c>
      <c r="BY78">
        <v>37</v>
      </c>
      <c r="BZ78">
        <v>1</v>
      </c>
      <c r="CA78">
        <v>1</v>
      </c>
      <c r="CB78">
        <v>10</v>
      </c>
      <c r="CC78">
        <v>30</v>
      </c>
      <c r="CD78">
        <v>1</v>
      </c>
      <c r="CE78">
        <v>142</v>
      </c>
      <c r="CF78">
        <v>5</v>
      </c>
      <c r="CG78">
        <v>34</v>
      </c>
      <c r="CH78">
        <v>12</v>
      </c>
      <c r="CI78">
        <v>2</v>
      </c>
      <c r="CJ78">
        <v>34</v>
      </c>
      <c r="CK78">
        <v>16</v>
      </c>
      <c r="CL78">
        <v>27</v>
      </c>
      <c r="CM78">
        <v>318</v>
      </c>
      <c r="CN78">
        <v>0</v>
      </c>
      <c r="CO78">
        <v>0</v>
      </c>
      <c r="CP78">
        <v>0</v>
      </c>
      <c r="CQ78">
        <v>0</v>
      </c>
      <c r="CR78">
        <v>0</v>
      </c>
      <c r="CS78">
        <v>0</v>
      </c>
      <c r="CT78">
        <v>0</v>
      </c>
      <c r="CU78">
        <v>1</v>
      </c>
      <c r="CV78">
        <v>23</v>
      </c>
      <c r="CW78">
        <v>1</v>
      </c>
      <c r="CX78">
        <v>1</v>
      </c>
      <c r="CY78">
        <v>7</v>
      </c>
      <c r="CZ78">
        <v>17</v>
      </c>
      <c r="DA78">
        <v>1</v>
      </c>
      <c r="DB78">
        <v>129</v>
      </c>
      <c r="DC78">
        <v>4</v>
      </c>
      <c r="DD78">
        <v>15</v>
      </c>
      <c r="DE78">
        <v>12</v>
      </c>
      <c r="DF78">
        <v>0</v>
      </c>
      <c r="DG78">
        <v>21</v>
      </c>
      <c r="DH78">
        <v>232</v>
      </c>
      <c r="DI78">
        <v>15</v>
      </c>
      <c r="DJ78">
        <v>13</v>
      </c>
      <c r="DK78">
        <v>2</v>
      </c>
      <c r="DL78">
        <v>0</v>
      </c>
      <c r="DM78">
        <v>1</v>
      </c>
      <c r="DN78">
        <v>0</v>
      </c>
      <c r="DO78">
        <v>0</v>
      </c>
      <c r="DP78">
        <v>0</v>
      </c>
      <c r="DQ78">
        <v>5</v>
      </c>
      <c r="DR78">
        <v>0</v>
      </c>
      <c r="DS78">
        <v>14</v>
      </c>
      <c r="DT78">
        <v>0</v>
      </c>
      <c r="DU78">
        <v>0</v>
      </c>
      <c r="DV78">
        <v>3</v>
      </c>
      <c r="DW78">
        <v>13</v>
      </c>
      <c r="DX78">
        <v>0</v>
      </c>
      <c r="DY78">
        <v>13</v>
      </c>
      <c r="DZ78">
        <v>1</v>
      </c>
      <c r="EA78">
        <v>19</v>
      </c>
      <c r="EB78">
        <v>0</v>
      </c>
      <c r="EC78">
        <v>2</v>
      </c>
      <c r="ED78">
        <v>13</v>
      </c>
      <c r="EE78">
        <v>86</v>
      </c>
      <c r="EF78">
        <v>1</v>
      </c>
      <c r="EG78">
        <v>14</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0</v>
      </c>
      <c r="FS78">
        <v>0</v>
      </c>
      <c r="FT78">
        <v>0</v>
      </c>
      <c r="FU78">
        <v>0</v>
      </c>
      <c r="FV78">
        <v>0</v>
      </c>
      <c r="FW78">
        <v>0</v>
      </c>
      <c r="FX78">
        <v>3</v>
      </c>
      <c r="FY78">
        <v>0</v>
      </c>
      <c r="FZ78">
        <v>4</v>
      </c>
      <c r="GA78">
        <v>0</v>
      </c>
      <c r="GB78">
        <v>0</v>
      </c>
      <c r="GC78">
        <v>2</v>
      </c>
      <c r="GD78">
        <v>2</v>
      </c>
      <c r="GE78">
        <v>0</v>
      </c>
      <c r="GF78">
        <v>7</v>
      </c>
      <c r="GG78">
        <v>1</v>
      </c>
      <c r="GH78">
        <v>7</v>
      </c>
      <c r="GI78">
        <v>0</v>
      </c>
      <c r="GJ78">
        <v>2</v>
      </c>
      <c r="GK78">
        <v>3</v>
      </c>
      <c r="GL78">
        <v>31</v>
      </c>
      <c r="GM78">
        <v>0</v>
      </c>
      <c r="GN78">
        <v>0</v>
      </c>
      <c r="GO78">
        <v>0</v>
      </c>
      <c r="GP78">
        <v>0</v>
      </c>
      <c r="GQ78">
        <v>0</v>
      </c>
      <c r="GR78">
        <v>0</v>
      </c>
      <c r="GS78">
        <v>2</v>
      </c>
      <c r="GT78">
        <v>0</v>
      </c>
      <c r="GU78">
        <v>1</v>
      </c>
      <c r="GV78">
        <v>0</v>
      </c>
      <c r="GW78">
        <v>0</v>
      </c>
      <c r="GX78">
        <v>0</v>
      </c>
      <c r="GY78">
        <v>0</v>
      </c>
      <c r="GZ78">
        <v>0</v>
      </c>
      <c r="HA78">
        <v>1</v>
      </c>
      <c r="HB78">
        <v>0</v>
      </c>
      <c r="HC78">
        <v>0</v>
      </c>
      <c r="HD78">
        <v>0</v>
      </c>
      <c r="HE78">
        <v>0</v>
      </c>
      <c r="HF78">
        <v>1</v>
      </c>
      <c r="HG78">
        <v>5</v>
      </c>
      <c r="HH78">
        <v>1</v>
      </c>
      <c r="HI78">
        <v>0</v>
      </c>
      <c r="HJ78">
        <v>0</v>
      </c>
      <c r="HK78">
        <v>0</v>
      </c>
      <c r="HL78">
        <v>1298</v>
      </c>
      <c r="HM78">
        <v>74</v>
      </c>
      <c r="HN78">
        <v>475</v>
      </c>
      <c r="HO78">
        <v>330</v>
      </c>
      <c r="HP78">
        <v>318</v>
      </c>
      <c r="HQ78">
        <v>17</v>
      </c>
      <c r="HR78">
        <v>0</v>
      </c>
      <c r="HS78">
        <v>470</v>
      </c>
      <c r="HT78">
        <v>41</v>
      </c>
      <c r="HU78">
        <v>277</v>
      </c>
      <c r="HV78">
        <v>318</v>
      </c>
      <c r="HW78">
        <v>263</v>
      </c>
      <c r="HX78">
        <v>1</v>
      </c>
      <c r="HY78">
        <v>4</v>
      </c>
      <c r="HZ78">
        <v>5</v>
      </c>
      <c r="IA78">
        <v>82</v>
      </c>
      <c r="IB78">
        <v>3</v>
      </c>
      <c r="IC78">
        <v>85</v>
      </c>
      <c r="IG78">
        <v>29</v>
      </c>
      <c r="IH78">
        <v>0</v>
      </c>
    </row>
    <row r="79" spans="1:242" x14ac:dyDescent="0.2">
      <c r="A79" t="s">
        <v>264</v>
      </c>
      <c r="B79" t="s">
        <v>263</v>
      </c>
      <c r="C79" t="s">
        <v>677</v>
      </c>
      <c r="D79">
        <v>5</v>
      </c>
      <c r="E79">
        <v>0</v>
      </c>
      <c r="F79">
        <v>2</v>
      </c>
      <c r="G79">
        <v>1</v>
      </c>
      <c r="H79">
        <v>0</v>
      </c>
      <c r="I79">
        <v>0</v>
      </c>
      <c r="J79">
        <v>1</v>
      </c>
      <c r="K79">
        <v>0</v>
      </c>
      <c r="L79">
        <v>53</v>
      </c>
      <c r="M79">
        <v>1</v>
      </c>
      <c r="N79">
        <v>6</v>
      </c>
      <c r="O79">
        <v>8</v>
      </c>
      <c r="P79">
        <v>33</v>
      </c>
      <c r="Q79">
        <v>0</v>
      </c>
      <c r="R79">
        <v>122</v>
      </c>
      <c r="S79">
        <v>10</v>
      </c>
      <c r="T79">
        <v>43</v>
      </c>
      <c r="U79">
        <v>8</v>
      </c>
      <c r="V79">
        <v>4</v>
      </c>
      <c r="W79">
        <v>25</v>
      </c>
      <c r="X79">
        <v>10</v>
      </c>
      <c r="Y79">
        <v>21</v>
      </c>
      <c r="Z79">
        <v>322</v>
      </c>
      <c r="AA79">
        <v>4</v>
      </c>
      <c r="AB79">
        <v>0</v>
      </c>
      <c r="AC79">
        <v>0</v>
      </c>
      <c r="AD79">
        <v>2</v>
      </c>
      <c r="AE79">
        <v>0</v>
      </c>
      <c r="AF79">
        <v>0</v>
      </c>
      <c r="AG79">
        <v>2</v>
      </c>
      <c r="AH79">
        <v>0</v>
      </c>
      <c r="AI79">
        <v>31</v>
      </c>
      <c r="AJ79">
        <v>2</v>
      </c>
      <c r="AK79">
        <v>4</v>
      </c>
      <c r="AL79">
        <v>8</v>
      </c>
      <c r="AM79">
        <v>23</v>
      </c>
      <c r="AN79">
        <v>0</v>
      </c>
      <c r="AO79">
        <v>100</v>
      </c>
      <c r="AP79">
        <v>17</v>
      </c>
      <c r="AQ79">
        <v>12</v>
      </c>
      <c r="AR79">
        <v>0</v>
      </c>
      <c r="AS79">
        <v>23</v>
      </c>
      <c r="AT79">
        <v>8</v>
      </c>
      <c r="AU79">
        <v>228</v>
      </c>
      <c r="AV79">
        <v>0</v>
      </c>
      <c r="AW79">
        <v>0</v>
      </c>
      <c r="AX79">
        <v>0</v>
      </c>
      <c r="AY79">
        <v>0</v>
      </c>
      <c r="AZ79">
        <v>0</v>
      </c>
      <c r="BA79">
        <v>0</v>
      </c>
      <c r="BB79">
        <v>0</v>
      </c>
      <c r="BC79">
        <v>0</v>
      </c>
      <c r="BD79">
        <v>11</v>
      </c>
      <c r="BE79">
        <v>0</v>
      </c>
      <c r="BF79">
        <v>0</v>
      </c>
      <c r="BG79">
        <v>1</v>
      </c>
      <c r="BH79">
        <v>5</v>
      </c>
      <c r="BI79">
        <v>0</v>
      </c>
      <c r="BJ79">
        <v>6</v>
      </c>
      <c r="BK79">
        <v>0</v>
      </c>
      <c r="BL79">
        <v>0</v>
      </c>
      <c r="BM79">
        <v>0</v>
      </c>
      <c r="BN79">
        <v>2</v>
      </c>
      <c r="BO79">
        <v>0</v>
      </c>
      <c r="BP79">
        <v>25</v>
      </c>
      <c r="BQ79">
        <v>4</v>
      </c>
      <c r="BR79">
        <v>0</v>
      </c>
      <c r="BS79">
        <v>0</v>
      </c>
      <c r="BT79">
        <v>2</v>
      </c>
      <c r="BU79">
        <v>0</v>
      </c>
      <c r="BV79">
        <v>0</v>
      </c>
      <c r="BW79">
        <v>2</v>
      </c>
      <c r="BX79">
        <v>0</v>
      </c>
      <c r="BY79">
        <v>42</v>
      </c>
      <c r="BZ79">
        <v>2</v>
      </c>
      <c r="CA79">
        <v>4</v>
      </c>
      <c r="CB79">
        <v>9</v>
      </c>
      <c r="CC79">
        <v>28</v>
      </c>
      <c r="CD79">
        <v>0</v>
      </c>
      <c r="CE79">
        <v>106</v>
      </c>
      <c r="CF79">
        <v>17</v>
      </c>
      <c r="CG79">
        <v>45</v>
      </c>
      <c r="CH79">
        <v>12</v>
      </c>
      <c r="CI79">
        <v>0</v>
      </c>
      <c r="CJ79">
        <v>25</v>
      </c>
      <c r="CK79">
        <v>8</v>
      </c>
      <c r="CL79">
        <v>21</v>
      </c>
      <c r="CM79">
        <v>298</v>
      </c>
      <c r="CN79">
        <v>2</v>
      </c>
      <c r="CO79">
        <v>0</v>
      </c>
      <c r="CP79">
        <v>0</v>
      </c>
      <c r="CQ79">
        <v>2</v>
      </c>
      <c r="CR79">
        <v>0</v>
      </c>
      <c r="CS79">
        <v>0</v>
      </c>
      <c r="CT79">
        <v>1</v>
      </c>
      <c r="CU79">
        <v>0</v>
      </c>
      <c r="CV79">
        <v>31</v>
      </c>
      <c r="CW79">
        <v>1</v>
      </c>
      <c r="CX79">
        <v>2</v>
      </c>
      <c r="CY79">
        <v>8</v>
      </c>
      <c r="CZ79">
        <v>19</v>
      </c>
      <c r="DA79">
        <v>0</v>
      </c>
      <c r="DB79">
        <v>98</v>
      </c>
      <c r="DC79">
        <v>12</v>
      </c>
      <c r="DD79">
        <v>25</v>
      </c>
      <c r="DE79">
        <v>11</v>
      </c>
      <c r="DF79">
        <v>0</v>
      </c>
      <c r="DG79">
        <v>21</v>
      </c>
      <c r="DH79">
        <v>233</v>
      </c>
      <c r="DI79">
        <v>6</v>
      </c>
      <c r="DJ79">
        <v>15</v>
      </c>
      <c r="DK79">
        <v>2</v>
      </c>
      <c r="DL79">
        <v>0</v>
      </c>
      <c r="DM79">
        <v>0</v>
      </c>
      <c r="DN79">
        <v>0</v>
      </c>
      <c r="DO79">
        <v>0</v>
      </c>
      <c r="DP79">
        <v>0</v>
      </c>
      <c r="DQ79">
        <v>1</v>
      </c>
      <c r="DR79">
        <v>0</v>
      </c>
      <c r="DS79">
        <v>11</v>
      </c>
      <c r="DT79">
        <v>1</v>
      </c>
      <c r="DU79">
        <v>2</v>
      </c>
      <c r="DV79">
        <v>1</v>
      </c>
      <c r="DW79">
        <v>9</v>
      </c>
      <c r="DX79">
        <v>0</v>
      </c>
      <c r="DY79">
        <v>8</v>
      </c>
      <c r="DZ79">
        <v>5</v>
      </c>
      <c r="EA79">
        <v>20</v>
      </c>
      <c r="EB79">
        <v>1</v>
      </c>
      <c r="EC79">
        <v>0</v>
      </c>
      <c r="ED79">
        <v>4</v>
      </c>
      <c r="EE79">
        <v>65</v>
      </c>
      <c r="EF79">
        <v>2</v>
      </c>
      <c r="EG79">
        <v>6</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1</v>
      </c>
      <c r="FS79">
        <v>0</v>
      </c>
      <c r="FT79">
        <v>0</v>
      </c>
      <c r="FU79">
        <v>0</v>
      </c>
      <c r="FV79">
        <v>0</v>
      </c>
      <c r="FW79">
        <v>0</v>
      </c>
      <c r="FX79">
        <v>1</v>
      </c>
      <c r="FY79">
        <v>0</v>
      </c>
      <c r="FZ79">
        <v>11</v>
      </c>
      <c r="GA79">
        <v>1</v>
      </c>
      <c r="GB79">
        <v>1</v>
      </c>
      <c r="GC79">
        <v>0</v>
      </c>
      <c r="GD79">
        <v>8</v>
      </c>
      <c r="GE79">
        <v>0</v>
      </c>
      <c r="GF79">
        <v>7</v>
      </c>
      <c r="GG79">
        <v>3</v>
      </c>
      <c r="GH79">
        <v>10</v>
      </c>
      <c r="GI79">
        <v>0</v>
      </c>
      <c r="GJ79">
        <v>0</v>
      </c>
      <c r="GK79">
        <v>4</v>
      </c>
      <c r="GL79">
        <v>47</v>
      </c>
      <c r="GM79">
        <v>0</v>
      </c>
      <c r="GN79">
        <v>0</v>
      </c>
      <c r="GO79">
        <v>0</v>
      </c>
      <c r="GP79">
        <v>0</v>
      </c>
      <c r="GQ79">
        <v>0</v>
      </c>
      <c r="GR79">
        <v>0</v>
      </c>
      <c r="GS79">
        <v>0</v>
      </c>
      <c r="GT79">
        <v>0</v>
      </c>
      <c r="GU79">
        <v>0</v>
      </c>
      <c r="GV79">
        <v>0</v>
      </c>
      <c r="GW79">
        <v>0</v>
      </c>
      <c r="GX79">
        <v>0</v>
      </c>
      <c r="GY79">
        <v>0</v>
      </c>
      <c r="GZ79">
        <v>0</v>
      </c>
      <c r="HA79">
        <v>0</v>
      </c>
      <c r="HB79">
        <v>0</v>
      </c>
      <c r="HC79">
        <v>0</v>
      </c>
      <c r="HD79">
        <v>0</v>
      </c>
      <c r="HE79">
        <v>0</v>
      </c>
      <c r="HF79">
        <v>0</v>
      </c>
      <c r="HG79">
        <v>0</v>
      </c>
      <c r="HH79">
        <v>1</v>
      </c>
      <c r="HI79">
        <v>0</v>
      </c>
      <c r="HJ79">
        <v>3</v>
      </c>
      <c r="HK79">
        <v>0</v>
      </c>
      <c r="HL79">
        <v>149</v>
      </c>
      <c r="HM79">
        <v>68</v>
      </c>
      <c r="HN79">
        <v>461</v>
      </c>
      <c r="HO79">
        <v>322</v>
      </c>
      <c r="HP79">
        <v>298</v>
      </c>
      <c r="HQ79">
        <v>33</v>
      </c>
      <c r="HR79">
        <v>0</v>
      </c>
      <c r="HS79">
        <v>452</v>
      </c>
      <c r="HT79">
        <v>29</v>
      </c>
      <c r="HU79">
        <v>269</v>
      </c>
      <c r="HV79">
        <v>298</v>
      </c>
      <c r="HW79">
        <v>280</v>
      </c>
      <c r="HX79">
        <v>3</v>
      </c>
      <c r="HY79">
        <v>0</v>
      </c>
      <c r="HZ79">
        <v>3</v>
      </c>
      <c r="IA79">
        <v>82</v>
      </c>
      <c r="IB79">
        <v>3</v>
      </c>
      <c r="IC79">
        <v>85</v>
      </c>
      <c r="IG79">
        <v>29</v>
      </c>
      <c r="IH79">
        <v>0</v>
      </c>
    </row>
    <row r="80" spans="1:242" x14ac:dyDescent="0.2">
      <c r="A80" t="s">
        <v>264</v>
      </c>
      <c r="B80" t="s">
        <v>265</v>
      </c>
      <c r="C80" t="s">
        <v>677</v>
      </c>
      <c r="D80">
        <v>4</v>
      </c>
      <c r="E80">
        <v>0</v>
      </c>
      <c r="F80">
        <v>0</v>
      </c>
      <c r="G80">
        <v>0</v>
      </c>
      <c r="H80">
        <v>0</v>
      </c>
      <c r="I80">
        <v>0</v>
      </c>
      <c r="J80">
        <v>2</v>
      </c>
      <c r="K80">
        <v>2</v>
      </c>
      <c r="L80">
        <v>42</v>
      </c>
      <c r="M80">
        <v>0</v>
      </c>
      <c r="N80">
        <v>5</v>
      </c>
      <c r="O80">
        <v>13</v>
      </c>
      <c r="P80">
        <v>37</v>
      </c>
      <c r="Q80">
        <v>0</v>
      </c>
      <c r="R80">
        <v>132</v>
      </c>
      <c r="S80">
        <v>13</v>
      </c>
      <c r="T80">
        <v>47</v>
      </c>
      <c r="U80">
        <v>8</v>
      </c>
      <c r="V80">
        <v>7</v>
      </c>
      <c r="W80">
        <v>17</v>
      </c>
      <c r="X80">
        <v>15</v>
      </c>
      <c r="Y80">
        <v>38</v>
      </c>
      <c r="Z80">
        <v>329</v>
      </c>
      <c r="AA80">
        <v>2</v>
      </c>
      <c r="AB80">
        <v>0</v>
      </c>
      <c r="AC80">
        <v>1</v>
      </c>
      <c r="AD80">
        <v>0</v>
      </c>
      <c r="AE80">
        <v>0</v>
      </c>
      <c r="AF80">
        <v>0</v>
      </c>
      <c r="AG80">
        <v>1</v>
      </c>
      <c r="AH80">
        <v>0</v>
      </c>
      <c r="AI80">
        <v>26</v>
      </c>
      <c r="AJ80">
        <v>0</v>
      </c>
      <c r="AK80">
        <v>1</v>
      </c>
      <c r="AL80">
        <v>8</v>
      </c>
      <c r="AM80">
        <v>19</v>
      </c>
      <c r="AN80">
        <v>0</v>
      </c>
      <c r="AO80">
        <v>93</v>
      </c>
      <c r="AP80">
        <v>6</v>
      </c>
      <c r="AQ80">
        <v>11</v>
      </c>
      <c r="AR80">
        <v>5</v>
      </c>
      <c r="AS80">
        <v>15</v>
      </c>
      <c r="AT80">
        <v>7</v>
      </c>
      <c r="AU80">
        <v>188</v>
      </c>
      <c r="AV80">
        <v>1</v>
      </c>
      <c r="AW80">
        <v>0</v>
      </c>
      <c r="AX80">
        <v>0</v>
      </c>
      <c r="AY80">
        <v>0</v>
      </c>
      <c r="AZ80">
        <v>0</v>
      </c>
      <c r="BA80">
        <v>0</v>
      </c>
      <c r="BB80">
        <v>1</v>
      </c>
      <c r="BC80">
        <v>0</v>
      </c>
      <c r="BD80">
        <v>4</v>
      </c>
      <c r="BE80">
        <v>0</v>
      </c>
      <c r="BF80">
        <v>1</v>
      </c>
      <c r="BG80">
        <v>0</v>
      </c>
      <c r="BH80">
        <v>5</v>
      </c>
      <c r="BI80">
        <v>0</v>
      </c>
      <c r="BJ80">
        <v>3</v>
      </c>
      <c r="BK80">
        <v>0</v>
      </c>
      <c r="BL80">
        <v>0</v>
      </c>
      <c r="BM80">
        <v>0</v>
      </c>
      <c r="BN80">
        <v>1</v>
      </c>
      <c r="BO80">
        <v>2</v>
      </c>
      <c r="BP80">
        <v>16</v>
      </c>
      <c r="BQ80">
        <v>3</v>
      </c>
      <c r="BR80">
        <v>0</v>
      </c>
      <c r="BS80">
        <v>1</v>
      </c>
      <c r="BT80">
        <v>0</v>
      </c>
      <c r="BU80">
        <v>0</v>
      </c>
      <c r="BV80">
        <v>0</v>
      </c>
      <c r="BW80">
        <v>2</v>
      </c>
      <c r="BX80">
        <v>0</v>
      </c>
      <c r="BY80">
        <v>30</v>
      </c>
      <c r="BZ80">
        <v>0</v>
      </c>
      <c r="CA80">
        <v>2</v>
      </c>
      <c r="CB80">
        <v>8</v>
      </c>
      <c r="CC80">
        <v>24</v>
      </c>
      <c r="CD80">
        <v>0</v>
      </c>
      <c r="CE80">
        <v>96</v>
      </c>
      <c r="CF80">
        <v>6</v>
      </c>
      <c r="CG80">
        <v>33</v>
      </c>
      <c r="CH80">
        <v>11</v>
      </c>
      <c r="CI80">
        <v>5</v>
      </c>
      <c r="CJ80">
        <v>16</v>
      </c>
      <c r="CK80">
        <v>9</v>
      </c>
      <c r="CL80">
        <v>25</v>
      </c>
      <c r="CM80">
        <v>237</v>
      </c>
      <c r="CN80">
        <v>0</v>
      </c>
      <c r="CO80">
        <v>0</v>
      </c>
      <c r="CP80">
        <v>0</v>
      </c>
      <c r="CQ80">
        <v>0</v>
      </c>
      <c r="CR80">
        <v>0</v>
      </c>
      <c r="CS80">
        <v>0</v>
      </c>
      <c r="CT80">
        <v>0</v>
      </c>
      <c r="CU80">
        <v>0</v>
      </c>
      <c r="CV80">
        <v>15</v>
      </c>
      <c r="CW80">
        <v>0</v>
      </c>
      <c r="CX80">
        <v>1</v>
      </c>
      <c r="CY80">
        <v>5</v>
      </c>
      <c r="CZ80">
        <v>14</v>
      </c>
      <c r="DA80">
        <v>0</v>
      </c>
      <c r="DB80">
        <v>91</v>
      </c>
      <c r="DC80">
        <v>5</v>
      </c>
      <c r="DD80">
        <v>20</v>
      </c>
      <c r="DE80">
        <v>10</v>
      </c>
      <c r="DF80">
        <v>2</v>
      </c>
      <c r="DG80">
        <v>11</v>
      </c>
      <c r="DH80">
        <v>174</v>
      </c>
      <c r="DI80">
        <v>5</v>
      </c>
      <c r="DJ80">
        <v>25</v>
      </c>
      <c r="DK80">
        <v>3</v>
      </c>
      <c r="DL80">
        <v>0</v>
      </c>
      <c r="DM80">
        <v>1</v>
      </c>
      <c r="DN80">
        <v>0</v>
      </c>
      <c r="DO80">
        <v>0</v>
      </c>
      <c r="DP80">
        <v>0</v>
      </c>
      <c r="DQ80">
        <v>2</v>
      </c>
      <c r="DR80">
        <v>0</v>
      </c>
      <c r="DS80">
        <v>15</v>
      </c>
      <c r="DT80">
        <v>0</v>
      </c>
      <c r="DU80">
        <v>1</v>
      </c>
      <c r="DV80">
        <v>3</v>
      </c>
      <c r="DW80">
        <v>10</v>
      </c>
      <c r="DX80">
        <v>0</v>
      </c>
      <c r="DY80">
        <v>5</v>
      </c>
      <c r="DZ80">
        <v>1</v>
      </c>
      <c r="EA80">
        <v>13</v>
      </c>
      <c r="EB80">
        <v>1</v>
      </c>
      <c r="EC80">
        <v>3</v>
      </c>
      <c r="ED80">
        <v>4</v>
      </c>
      <c r="EE80">
        <v>62</v>
      </c>
      <c r="EF80">
        <v>4</v>
      </c>
      <c r="EG80">
        <v>0</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1</v>
      </c>
      <c r="FQ80">
        <v>1</v>
      </c>
      <c r="FR80">
        <v>2</v>
      </c>
      <c r="FS80">
        <v>0</v>
      </c>
      <c r="FT80">
        <v>1</v>
      </c>
      <c r="FU80">
        <v>0</v>
      </c>
      <c r="FV80">
        <v>0</v>
      </c>
      <c r="FW80">
        <v>0</v>
      </c>
      <c r="FX80">
        <v>1</v>
      </c>
      <c r="FY80">
        <v>0</v>
      </c>
      <c r="FZ80">
        <v>12</v>
      </c>
      <c r="GA80">
        <v>0</v>
      </c>
      <c r="GB80">
        <v>1</v>
      </c>
      <c r="GC80">
        <v>2</v>
      </c>
      <c r="GD80">
        <v>7</v>
      </c>
      <c r="GE80">
        <v>0</v>
      </c>
      <c r="GF80">
        <v>5</v>
      </c>
      <c r="GG80">
        <v>1</v>
      </c>
      <c r="GH80">
        <v>6</v>
      </c>
      <c r="GI80">
        <v>1</v>
      </c>
      <c r="GJ80">
        <v>1</v>
      </c>
      <c r="GK80">
        <v>4</v>
      </c>
      <c r="GL80">
        <v>44</v>
      </c>
      <c r="GM80">
        <v>0</v>
      </c>
      <c r="GN80">
        <v>0</v>
      </c>
      <c r="GO80">
        <v>0</v>
      </c>
      <c r="GP80">
        <v>0</v>
      </c>
      <c r="GQ80">
        <v>0</v>
      </c>
      <c r="GR80">
        <v>0</v>
      </c>
      <c r="GS80">
        <v>0</v>
      </c>
      <c r="GT80">
        <v>0</v>
      </c>
      <c r="GU80">
        <v>0</v>
      </c>
      <c r="GV80">
        <v>0</v>
      </c>
      <c r="GW80">
        <v>0</v>
      </c>
      <c r="GX80">
        <v>0</v>
      </c>
      <c r="GY80">
        <v>0</v>
      </c>
      <c r="GZ80">
        <v>0</v>
      </c>
      <c r="HA80">
        <v>0</v>
      </c>
      <c r="HB80">
        <v>0</v>
      </c>
      <c r="HC80">
        <v>0</v>
      </c>
      <c r="HD80">
        <v>0</v>
      </c>
      <c r="HE80">
        <v>0</v>
      </c>
      <c r="HF80">
        <v>0</v>
      </c>
      <c r="HG80">
        <v>0</v>
      </c>
      <c r="HH80">
        <v>2</v>
      </c>
      <c r="HI80">
        <v>0</v>
      </c>
      <c r="HJ80">
        <v>0</v>
      </c>
      <c r="HK80">
        <v>0</v>
      </c>
      <c r="HL80">
        <v>121</v>
      </c>
      <c r="HM80">
        <v>73</v>
      </c>
      <c r="HN80">
        <v>446</v>
      </c>
      <c r="HO80">
        <v>329</v>
      </c>
      <c r="HP80">
        <v>237</v>
      </c>
      <c r="HQ80">
        <v>21</v>
      </c>
      <c r="HR80">
        <v>0</v>
      </c>
      <c r="HS80">
        <v>517</v>
      </c>
      <c r="HT80">
        <v>28</v>
      </c>
      <c r="HU80">
        <v>209</v>
      </c>
      <c r="HV80">
        <v>237</v>
      </c>
      <c r="HW80">
        <v>218</v>
      </c>
      <c r="HX80">
        <v>1</v>
      </c>
      <c r="HY80">
        <v>0</v>
      </c>
      <c r="HZ80">
        <v>1</v>
      </c>
      <c r="IA80">
        <v>33</v>
      </c>
      <c r="IB80">
        <v>17</v>
      </c>
      <c r="IC80">
        <v>50</v>
      </c>
      <c r="IG80">
        <v>75</v>
      </c>
      <c r="IH80">
        <v>67</v>
      </c>
    </row>
    <row r="81" spans="1:242" x14ac:dyDescent="0.2">
      <c r="A81" t="s">
        <v>264</v>
      </c>
      <c r="B81" t="s">
        <v>288</v>
      </c>
      <c r="C81" t="s">
        <v>717</v>
      </c>
      <c r="D81">
        <v>4</v>
      </c>
      <c r="E81">
        <v>1</v>
      </c>
      <c r="F81">
        <v>3</v>
      </c>
      <c r="G81">
        <v>0</v>
      </c>
      <c r="H81">
        <v>0</v>
      </c>
      <c r="I81">
        <v>0</v>
      </c>
      <c r="J81">
        <v>1</v>
      </c>
      <c r="K81">
        <v>0</v>
      </c>
      <c r="L81">
        <v>40</v>
      </c>
      <c r="M81">
        <v>0</v>
      </c>
      <c r="N81">
        <v>6</v>
      </c>
      <c r="O81">
        <v>8</v>
      </c>
      <c r="P81">
        <v>48</v>
      </c>
      <c r="Q81">
        <v>0</v>
      </c>
      <c r="R81">
        <v>158</v>
      </c>
      <c r="S81">
        <v>13</v>
      </c>
      <c r="T81">
        <v>67</v>
      </c>
      <c r="U81">
        <v>7</v>
      </c>
      <c r="V81">
        <v>3</v>
      </c>
      <c r="W81">
        <v>25</v>
      </c>
      <c r="X81">
        <v>18</v>
      </c>
      <c r="Y81">
        <v>47</v>
      </c>
      <c r="Z81">
        <v>384</v>
      </c>
      <c r="AA81">
        <v>0</v>
      </c>
      <c r="AB81">
        <v>0</v>
      </c>
      <c r="AC81">
        <v>0</v>
      </c>
      <c r="AD81">
        <v>0</v>
      </c>
      <c r="AE81">
        <v>0</v>
      </c>
      <c r="AF81">
        <v>0</v>
      </c>
      <c r="AG81">
        <v>0</v>
      </c>
      <c r="AH81">
        <v>1</v>
      </c>
      <c r="AI81">
        <v>25</v>
      </c>
      <c r="AJ81">
        <v>0</v>
      </c>
      <c r="AK81">
        <v>6</v>
      </c>
      <c r="AL81">
        <v>9</v>
      </c>
      <c r="AM81">
        <v>29</v>
      </c>
      <c r="AN81">
        <v>0</v>
      </c>
      <c r="AO81">
        <v>134</v>
      </c>
      <c r="AP81">
        <v>8</v>
      </c>
      <c r="AQ81">
        <v>3</v>
      </c>
      <c r="AR81">
        <v>2</v>
      </c>
      <c r="AS81">
        <v>17</v>
      </c>
      <c r="AT81">
        <v>19</v>
      </c>
      <c r="AU81">
        <v>234</v>
      </c>
      <c r="AV81">
        <v>0</v>
      </c>
      <c r="AW81">
        <v>0</v>
      </c>
      <c r="AX81">
        <v>0</v>
      </c>
      <c r="AY81">
        <v>0</v>
      </c>
      <c r="AZ81">
        <v>0</v>
      </c>
      <c r="BA81">
        <v>0</v>
      </c>
      <c r="BB81">
        <v>0</v>
      </c>
      <c r="BC81">
        <v>0</v>
      </c>
      <c r="BD81">
        <v>2</v>
      </c>
      <c r="BE81">
        <v>0</v>
      </c>
      <c r="BF81">
        <v>1</v>
      </c>
      <c r="BG81">
        <v>0</v>
      </c>
      <c r="BH81">
        <v>9</v>
      </c>
      <c r="BI81">
        <v>0</v>
      </c>
      <c r="BJ81">
        <v>6</v>
      </c>
      <c r="BK81">
        <v>0</v>
      </c>
      <c r="BL81">
        <v>0</v>
      </c>
      <c r="BM81">
        <v>0</v>
      </c>
      <c r="BN81">
        <v>2</v>
      </c>
      <c r="BO81">
        <v>0</v>
      </c>
      <c r="BP81">
        <v>20</v>
      </c>
      <c r="BQ81">
        <v>0</v>
      </c>
      <c r="BR81">
        <v>0</v>
      </c>
      <c r="BS81">
        <v>0</v>
      </c>
      <c r="BT81">
        <v>0</v>
      </c>
      <c r="BU81">
        <v>0</v>
      </c>
      <c r="BV81">
        <v>0</v>
      </c>
      <c r="BW81">
        <v>0</v>
      </c>
      <c r="BX81">
        <v>1</v>
      </c>
      <c r="BY81">
        <v>27</v>
      </c>
      <c r="BZ81">
        <v>0</v>
      </c>
      <c r="CA81">
        <v>7</v>
      </c>
      <c r="CB81">
        <v>9</v>
      </c>
      <c r="CC81">
        <v>38</v>
      </c>
      <c r="CD81">
        <v>0</v>
      </c>
      <c r="CE81">
        <v>140</v>
      </c>
      <c r="CF81">
        <v>8</v>
      </c>
      <c r="CG81">
        <v>57</v>
      </c>
      <c r="CH81">
        <v>3</v>
      </c>
      <c r="CI81">
        <v>2</v>
      </c>
      <c r="CJ81">
        <v>19</v>
      </c>
      <c r="CK81">
        <v>19</v>
      </c>
      <c r="CL81">
        <v>34</v>
      </c>
      <c r="CM81">
        <v>311</v>
      </c>
      <c r="CN81">
        <v>0</v>
      </c>
      <c r="CO81">
        <v>0</v>
      </c>
      <c r="CP81">
        <v>0</v>
      </c>
      <c r="CQ81">
        <v>0</v>
      </c>
      <c r="CR81">
        <v>0</v>
      </c>
      <c r="CS81">
        <v>0</v>
      </c>
      <c r="CT81">
        <v>0</v>
      </c>
      <c r="CU81">
        <v>0</v>
      </c>
      <c r="CV81">
        <v>14</v>
      </c>
      <c r="CW81">
        <v>0</v>
      </c>
      <c r="CX81">
        <v>4</v>
      </c>
      <c r="CY81">
        <v>7</v>
      </c>
      <c r="CZ81">
        <v>33</v>
      </c>
      <c r="DA81">
        <v>0</v>
      </c>
      <c r="DB81">
        <v>131</v>
      </c>
      <c r="DC81">
        <v>5</v>
      </c>
      <c r="DD81">
        <v>42</v>
      </c>
      <c r="DE81">
        <v>3</v>
      </c>
      <c r="DF81">
        <v>0</v>
      </c>
      <c r="DG81">
        <v>16</v>
      </c>
      <c r="DH81">
        <v>255</v>
      </c>
      <c r="DI81">
        <v>17</v>
      </c>
      <c r="DJ81">
        <v>28</v>
      </c>
      <c r="DK81">
        <v>0</v>
      </c>
      <c r="DL81">
        <v>0</v>
      </c>
      <c r="DM81">
        <v>0</v>
      </c>
      <c r="DN81">
        <v>0</v>
      </c>
      <c r="DO81">
        <v>0</v>
      </c>
      <c r="DP81">
        <v>0</v>
      </c>
      <c r="DQ81">
        <v>0</v>
      </c>
      <c r="DR81">
        <v>1</v>
      </c>
      <c r="DS81">
        <v>13</v>
      </c>
      <c r="DT81">
        <v>0</v>
      </c>
      <c r="DU81">
        <v>3</v>
      </c>
      <c r="DV81">
        <v>2</v>
      </c>
      <c r="DW81">
        <v>5</v>
      </c>
      <c r="DX81">
        <v>0</v>
      </c>
      <c r="DY81">
        <v>9</v>
      </c>
      <c r="DZ81">
        <v>3</v>
      </c>
      <c r="EA81">
        <v>15</v>
      </c>
      <c r="EB81">
        <v>0</v>
      </c>
      <c r="EC81">
        <v>2</v>
      </c>
      <c r="ED81">
        <v>3</v>
      </c>
      <c r="EE81">
        <v>56</v>
      </c>
      <c r="EF81">
        <v>2</v>
      </c>
      <c r="EG81">
        <v>6</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0</v>
      </c>
      <c r="FS81">
        <v>0</v>
      </c>
      <c r="FT81">
        <v>0</v>
      </c>
      <c r="FU81">
        <v>0</v>
      </c>
      <c r="FV81">
        <v>0</v>
      </c>
      <c r="FW81">
        <v>0</v>
      </c>
      <c r="FX81">
        <v>0</v>
      </c>
      <c r="FY81">
        <v>1</v>
      </c>
      <c r="FZ81">
        <v>11</v>
      </c>
      <c r="GA81">
        <v>0</v>
      </c>
      <c r="GB81">
        <v>3</v>
      </c>
      <c r="GC81">
        <v>1</v>
      </c>
      <c r="GD81">
        <v>3</v>
      </c>
      <c r="GE81">
        <v>0</v>
      </c>
      <c r="GF81">
        <v>8</v>
      </c>
      <c r="GG81">
        <v>3</v>
      </c>
      <c r="GH81">
        <v>9</v>
      </c>
      <c r="GI81">
        <v>0</v>
      </c>
      <c r="GJ81">
        <v>1</v>
      </c>
      <c r="GK81">
        <v>1</v>
      </c>
      <c r="GL81">
        <v>41</v>
      </c>
      <c r="GM81">
        <v>0</v>
      </c>
      <c r="GN81">
        <v>0</v>
      </c>
      <c r="GO81">
        <v>0</v>
      </c>
      <c r="GP81">
        <v>0</v>
      </c>
      <c r="GQ81">
        <v>0</v>
      </c>
      <c r="GR81">
        <v>0</v>
      </c>
      <c r="GS81">
        <v>0</v>
      </c>
      <c r="GT81">
        <v>0</v>
      </c>
      <c r="GU81">
        <v>0</v>
      </c>
      <c r="GV81">
        <v>0</v>
      </c>
      <c r="GW81">
        <v>0</v>
      </c>
      <c r="GX81">
        <v>0</v>
      </c>
      <c r="GY81">
        <v>0</v>
      </c>
      <c r="GZ81">
        <v>0</v>
      </c>
      <c r="HA81">
        <v>0</v>
      </c>
      <c r="HB81">
        <v>0</v>
      </c>
      <c r="HC81">
        <v>0</v>
      </c>
      <c r="HD81">
        <v>0</v>
      </c>
      <c r="HE81">
        <v>0</v>
      </c>
      <c r="HF81">
        <v>0</v>
      </c>
      <c r="HG81">
        <v>0</v>
      </c>
      <c r="HH81">
        <v>2</v>
      </c>
      <c r="HI81">
        <v>0</v>
      </c>
      <c r="HJ81">
        <v>3</v>
      </c>
      <c r="HK81">
        <v>0</v>
      </c>
      <c r="HL81">
        <v>0</v>
      </c>
      <c r="HM81">
        <v>0</v>
      </c>
      <c r="HN81">
        <v>485</v>
      </c>
      <c r="HO81">
        <v>384</v>
      </c>
      <c r="HP81">
        <v>311</v>
      </c>
      <c r="HQ81">
        <v>10</v>
      </c>
      <c r="HR81">
        <v>0</v>
      </c>
      <c r="HS81">
        <v>548</v>
      </c>
      <c r="HT81">
        <v>24</v>
      </c>
      <c r="HU81">
        <v>287</v>
      </c>
      <c r="HV81">
        <v>311</v>
      </c>
      <c r="HW81">
        <v>296</v>
      </c>
      <c r="HX81">
        <v>2</v>
      </c>
      <c r="HY81">
        <v>1</v>
      </c>
      <c r="HZ81">
        <v>3</v>
      </c>
      <c r="IA81">
        <v>48</v>
      </c>
      <c r="IB81">
        <v>17</v>
      </c>
      <c r="IC81">
        <v>65</v>
      </c>
      <c r="IG81">
        <v>76</v>
      </c>
      <c r="IH81">
        <v>111</v>
      </c>
    </row>
    <row r="82" spans="1:242" x14ac:dyDescent="0.2">
      <c r="A82" t="s">
        <v>235</v>
      </c>
      <c r="B82" t="s">
        <v>262</v>
      </c>
      <c r="C82" t="s">
        <v>677</v>
      </c>
      <c r="D82">
        <v>0</v>
      </c>
      <c r="E82">
        <v>0</v>
      </c>
      <c r="F82">
        <v>0</v>
      </c>
      <c r="G82">
        <v>0</v>
      </c>
      <c r="H82">
        <v>0</v>
      </c>
      <c r="I82">
        <v>0</v>
      </c>
      <c r="J82">
        <v>1</v>
      </c>
      <c r="K82">
        <v>0</v>
      </c>
      <c r="L82">
        <v>12</v>
      </c>
      <c r="M82">
        <v>0</v>
      </c>
      <c r="N82">
        <v>0</v>
      </c>
      <c r="O82">
        <v>0</v>
      </c>
      <c r="P82">
        <v>38</v>
      </c>
      <c r="Q82">
        <v>1</v>
      </c>
      <c r="R82">
        <v>48</v>
      </c>
      <c r="S82">
        <v>5</v>
      </c>
      <c r="T82">
        <v>6</v>
      </c>
      <c r="U82">
        <v>0</v>
      </c>
      <c r="V82">
        <v>13</v>
      </c>
      <c r="W82">
        <v>2</v>
      </c>
      <c r="X82">
        <v>3</v>
      </c>
      <c r="Y82">
        <v>64</v>
      </c>
      <c r="Z82">
        <v>126</v>
      </c>
      <c r="AA82">
        <v>1</v>
      </c>
      <c r="AB82">
        <v>0</v>
      </c>
      <c r="AC82">
        <v>0</v>
      </c>
      <c r="AD82">
        <v>0</v>
      </c>
      <c r="AE82">
        <v>0</v>
      </c>
      <c r="AF82">
        <v>0</v>
      </c>
      <c r="AG82">
        <v>0</v>
      </c>
      <c r="AH82">
        <v>0</v>
      </c>
      <c r="AI82">
        <v>9</v>
      </c>
      <c r="AJ82">
        <v>0</v>
      </c>
      <c r="AK82">
        <v>0</v>
      </c>
      <c r="AL82">
        <v>0</v>
      </c>
      <c r="AM82">
        <v>39</v>
      </c>
      <c r="AN82">
        <v>1</v>
      </c>
      <c r="AO82">
        <v>30</v>
      </c>
      <c r="AP82">
        <v>5</v>
      </c>
      <c r="AQ82">
        <v>0</v>
      </c>
      <c r="AR82">
        <v>7</v>
      </c>
      <c r="AS82">
        <v>4</v>
      </c>
      <c r="AT82">
        <v>2</v>
      </c>
      <c r="AU82">
        <v>96</v>
      </c>
      <c r="AV82">
        <v>0</v>
      </c>
      <c r="AW82">
        <v>0</v>
      </c>
      <c r="AX82">
        <v>0</v>
      </c>
      <c r="AY82">
        <v>0</v>
      </c>
      <c r="AZ82">
        <v>0</v>
      </c>
      <c r="BA82">
        <v>0</v>
      </c>
      <c r="BB82">
        <v>0</v>
      </c>
      <c r="BC82">
        <v>0</v>
      </c>
      <c r="BD82">
        <v>4</v>
      </c>
      <c r="BE82">
        <v>0</v>
      </c>
      <c r="BF82">
        <v>0</v>
      </c>
      <c r="BG82">
        <v>0</v>
      </c>
      <c r="BH82">
        <v>2</v>
      </c>
      <c r="BI82">
        <v>0</v>
      </c>
      <c r="BJ82">
        <v>7</v>
      </c>
      <c r="BK82">
        <v>0</v>
      </c>
      <c r="BL82">
        <v>0</v>
      </c>
      <c r="BM82">
        <v>1</v>
      </c>
      <c r="BN82">
        <v>0</v>
      </c>
      <c r="BO82">
        <v>0</v>
      </c>
      <c r="BP82">
        <v>14</v>
      </c>
      <c r="BQ82">
        <v>1</v>
      </c>
      <c r="BR82">
        <v>0</v>
      </c>
      <c r="BS82">
        <v>0</v>
      </c>
      <c r="BT82">
        <v>0</v>
      </c>
      <c r="BU82">
        <v>0</v>
      </c>
      <c r="BV82">
        <v>0</v>
      </c>
      <c r="BW82">
        <v>0</v>
      </c>
      <c r="BX82">
        <v>0</v>
      </c>
      <c r="BY82">
        <v>13</v>
      </c>
      <c r="BZ82">
        <v>0</v>
      </c>
      <c r="CA82">
        <v>0</v>
      </c>
      <c r="CB82">
        <v>0</v>
      </c>
      <c r="CC82">
        <v>41</v>
      </c>
      <c r="CD82">
        <v>1</v>
      </c>
      <c r="CE82">
        <v>37</v>
      </c>
      <c r="CF82">
        <v>5</v>
      </c>
      <c r="CG82">
        <v>7</v>
      </c>
      <c r="CH82">
        <v>0</v>
      </c>
      <c r="CI82">
        <v>8</v>
      </c>
      <c r="CJ82">
        <v>4</v>
      </c>
      <c r="CK82">
        <v>2</v>
      </c>
      <c r="CL82">
        <v>58</v>
      </c>
      <c r="CM82">
        <v>117</v>
      </c>
      <c r="CN82">
        <v>0</v>
      </c>
      <c r="CO82">
        <v>0</v>
      </c>
      <c r="CP82">
        <v>0</v>
      </c>
      <c r="CQ82">
        <v>0</v>
      </c>
      <c r="CR82">
        <v>0</v>
      </c>
      <c r="CS82">
        <v>0</v>
      </c>
      <c r="CT82">
        <v>0</v>
      </c>
      <c r="CU82">
        <v>0</v>
      </c>
      <c r="CV82">
        <v>7</v>
      </c>
      <c r="CW82">
        <v>0</v>
      </c>
      <c r="CX82">
        <v>0</v>
      </c>
      <c r="CY82">
        <v>0</v>
      </c>
      <c r="CZ82">
        <v>29</v>
      </c>
      <c r="DA82">
        <v>1</v>
      </c>
      <c r="DB82">
        <v>32</v>
      </c>
      <c r="DC82">
        <v>4</v>
      </c>
      <c r="DD82">
        <v>6</v>
      </c>
      <c r="DE82">
        <v>0</v>
      </c>
      <c r="DF82">
        <v>4</v>
      </c>
      <c r="DG82">
        <v>1</v>
      </c>
      <c r="DH82">
        <v>84</v>
      </c>
      <c r="DI82">
        <v>2</v>
      </c>
      <c r="DJ82">
        <v>48</v>
      </c>
      <c r="DK82">
        <v>1</v>
      </c>
      <c r="DL82">
        <v>0</v>
      </c>
      <c r="DM82">
        <v>0</v>
      </c>
      <c r="DN82">
        <v>0</v>
      </c>
      <c r="DO82">
        <v>0</v>
      </c>
      <c r="DP82">
        <v>0</v>
      </c>
      <c r="DQ82">
        <v>0</v>
      </c>
      <c r="DR82">
        <v>0</v>
      </c>
      <c r="DS82">
        <v>6</v>
      </c>
      <c r="DT82">
        <v>0</v>
      </c>
      <c r="DU82">
        <v>0</v>
      </c>
      <c r="DV82">
        <v>0</v>
      </c>
      <c r="DW82">
        <v>12</v>
      </c>
      <c r="DX82">
        <v>0</v>
      </c>
      <c r="DY82">
        <v>5</v>
      </c>
      <c r="DZ82">
        <v>1</v>
      </c>
      <c r="EA82">
        <v>1</v>
      </c>
      <c r="EB82">
        <v>0</v>
      </c>
      <c r="EC82">
        <v>4</v>
      </c>
      <c r="ED82">
        <v>3</v>
      </c>
      <c r="EE82">
        <v>33</v>
      </c>
      <c r="EF82">
        <v>0</v>
      </c>
      <c r="EG82">
        <v>10</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1</v>
      </c>
      <c r="FS82">
        <v>0</v>
      </c>
      <c r="FT82">
        <v>0</v>
      </c>
      <c r="FU82">
        <v>0</v>
      </c>
      <c r="FV82">
        <v>0</v>
      </c>
      <c r="FW82">
        <v>0</v>
      </c>
      <c r="FX82">
        <v>0</v>
      </c>
      <c r="FY82">
        <v>0</v>
      </c>
      <c r="FZ82">
        <v>0</v>
      </c>
      <c r="GA82">
        <v>0</v>
      </c>
      <c r="GB82">
        <v>0</v>
      </c>
      <c r="GC82">
        <v>0</v>
      </c>
      <c r="GD82">
        <v>3</v>
      </c>
      <c r="GE82">
        <v>0</v>
      </c>
      <c r="GF82">
        <v>2</v>
      </c>
      <c r="GG82">
        <v>0</v>
      </c>
      <c r="GH82">
        <v>0</v>
      </c>
      <c r="GI82">
        <v>0</v>
      </c>
      <c r="GJ82">
        <v>0</v>
      </c>
      <c r="GK82">
        <v>0</v>
      </c>
      <c r="GL82">
        <v>6</v>
      </c>
      <c r="GM82">
        <v>0</v>
      </c>
      <c r="GN82">
        <v>0</v>
      </c>
      <c r="GO82">
        <v>0</v>
      </c>
      <c r="GP82">
        <v>0</v>
      </c>
      <c r="GQ82">
        <v>0</v>
      </c>
      <c r="GR82">
        <v>0</v>
      </c>
      <c r="GS82">
        <v>0</v>
      </c>
      <c r="GT82">
        <v>0</v>
      </c>
      <c r="GU82">
        <v>2</v>
      </c>
      <c r="GV82">
        <v>0</v>
      </c>
      <c r="GW82">
        <v>0</v>
      </c>
      <c r="GX82">
        <v>0</v>
      </c>
      <c r="GY82">
        <v>2</v>
      </c>
      <c r="GZ82">
        <v>0</v>
      </c>
      <c r="HA82">
        <v>1</v>
      </c>
      <c r="HB82">
        <v>0</v>
      </c>
      <c r="HC82">
        <v>0</v>
      </c>
      <c r="HD82">
        <v>0</v>
      </c>
      <c r="HE82">
        <v>0</v>
      </c>
      <c r="HF82">
        <v>0</v>
      </c>
      <c r="HG82">
        <v>5</v>
      </c>
      <c r="HH82">
        <v>0</v>
      </c>
      <c r="HI82">
        <v>0</v>
      </c>
      <c r="HJ82">
        <v>0</v>
      </c>
      <c r="HK82">
        <v>0</v>
      </c>
      <c r="HL82">
        <v>178</v>
      </c>
      <c r="HM82">
        <v>108</v>
      </c>
      <c r="HN82">
        <v>112</v>
      </c>
      <c r="HO82">
        <v>126</v>
      </c>
      <c r="HP82">
        <v>117</v>
      </c>
      <c r="HQ82">
        <v>3</v>
      </c>
      <c r="HR82">
        <v>0</v>
      </c>
      <c r="HS82">
        <v>118</v>
      </c>
      <c r="HT82">
        <v>6</v>
      </c>
      <c r="HU82">
        <v>111</v>
      </c>
      <c r="HV82">
        <v>117</v>
      </c>
      <c r="HW82">
        <v>90</v>
      </c>
      <c r="HX82">
        <v>0</v>
      </c>
      <c r="HY82">
        <v>0</v>
      </c>
      <c r="HZ82">
        <v>0</v>
      </c>
      <c r="IA82">
        <v>25</v>
      </c>
      <c r="IB82">
        <v>4</v>
      </c>
      <c r="IC82">
        <v>29</v>
      </c>
      <c r="IG82">
        <v>37</v>
      </c>
      <c r="IH82">
        <v>0</v>
      </c>
    </row>
    <row r="83" spans="1:242" x14ac:dyDescent="0.2">
      <c r="A83" t="s">
        <v>235</v>
      </c>
      <c r="B83" t="s">
        <v>263</v>
      </c>
      <c r="C83" t="s">
        <v>677</v>
      </c>
      <c r="D83">
        <v>0</v>
      </c>
      <c r="E83">
        <v>0</v>
      </c>
      <c r="F83">
        <v>0</v>
      </c>
      <c r="G83">
        <v>0</v>
      </c>
      <c r="H83">
        <v>0</v>
      </c>
      <c r="I83">
        <v>0</v>
      </c>
      <c r="J83">
        <v>0</v>
      </c>
      <c r="K83">
        <v>0</v>
      </c>
      <c r="L83">
        <v>10</v>
      </c>
      <c r="M83">
        <v>0</v>
      </c>
      <c r="N83">
        <v>0</v>
      </c>
      <c r="O83">
        <v>0</v>
      </c>
      <c r="P83">
        <v>38</v>
      </c>
      <c r="Q83">
        <v>0</v>
      </c>
      <c r="R83">
        <v>48</v>
      </c>
      <c r="S83">
        <v>4</v>
      </c>
      <c r="T83">
        <v>3</v>
      </c>
      <c r="U83">
        <v>1</v>
      </c>
      <c r="V83">
        <v>11</v>
      </c>
      <c r="W83">
        <v>3</v>
      </c>
      <c r="X83">
        <v>5</v>
      </c>
      <c r="Y83">
        <v>47</v>
      </c>
      <c r="Z83">
        <v>118</v>
      </c>
      <c r="AA83">
        <v>0</v>
      </c>
      <c r="AB83">
        <v>0</v>
      </c>
      <c r="AC83">
        <v>0</v>
      </c>
      <c r="AD83">
        <v>0</v>
      </c>
      <c r="AE83">
        <v>0</v>
      </c>
      <c r="AF83">
        <v>0</v>
      </c>
      <c r="AG83">
        <v>0</v>
      </c>
      <c r="AH83">
        <v>0</v>
      </c>
      <c r="AI83">
        <v>9</v>
      </c>
      <c r="AJ83">
        <v>0</v>
      </c>
      <c r="AK83">
        <v>0</v>
      </c>
      <c r="AL83">
        <v>0</v>
      </c>
      <c r="AM83">
        <v>32</v>
      </c>
      <c r="AN83">
        <v>0</v>
      </c>
      <c r="AO83">
        <v>52</v>
      </c>
      <c r="AP83">
        <v>5</v>
      </c>
      <c r="AQ83">
        <v>0</v>
      </c>
      <c r="AR83">
        <v>9</v>
      </c>
      <c r="AS83">
        <v>1</v>
      </c>
      <c r="AT83">
        <v>4</v>
      </c>
      <c r="AU83">
        <v>108</v>
      </c>
      <c r="AV83">
        <v>0</v>
      </c>
      <c r="AW83">
        <v>0</v>
      </c>
      <c r="AX83">
        <v>0</v>
      </c>
      <c r="AY83">
        <v>0</v>
      </c>
      <c r="AZ83">
        <v>0</v>
      </c>
      <c r="BA83">
        <v>0</v>
      </c>
      <c r="BB83">
        <v>0</v>
      </c>
      <c r="BC83">
        <v>0</v>
      </c>
      <c r="BD83">
        <v>4</v>
      </c>
      <c r="BE83">
        <v>0</v>
      </c>
      <c r="BF83">
        <v>0</v>
      </c>
      <c r="BG83">
        <v>0</v>
      </c>
      <c r="BH83">
        <v>3</v>
      </c>
      <c r="BI83">
        <v>0</v>
      </c>
      <c r="BJ83">
        <v>5</v>
      </c>
      <c r="BK83">
        <v>0</v>
      </c>
      <c r="BL83">
        <v>0</v>
      </c>
      <c r="BM83">
        <v>3</v>
      </c>
      <c r="BN83">
        <v>0</v>
      </c>
      <c r="BO83">
        <v>0</v>
      </c>
      <c r="BP83">
        <v>15</v>
      </c>
      <c r="BQ83">
        <v>0</v>
      </c>
      <c r="BR83">
        <v>0</v>
      </c>
      <c r="BS83">
        <v>0</v>
      </c>
      <c r="BT83">
        <v>0</v>
      </c>
      <c r="BU83">
        <v>0</v>
      </c>
      <c r="BV83">
        <v>0</v>
      </c>
      <c r="BW83">
        <v>0</v>
      </c>
      <c r="BX83">
        <v>0</v>
      </c>
      <c r="BY83">
        <v>13</v>
      </c>
      <c r="BZ83">
        <v>0</v>
      </c>
      <c r="CA83">
        <v>0</v>
      </c>
      <c r="CB83">
        <v>0</v>
      </c>
      <c r="CC83">
        <v>35</v>
      </c>
      <c r="CD83">
        <v>0</v>
      </c>
      <c r="CE83">
        <v>57</v>
      </c>
      <c r="CF83">
        <v>5</v>
      </c>
      <c r="CG83">
        <v>4</v>
      </c>
      <c r="CH83">
        <v>0</v>
      </c>
      <c r="CI83">
        <v>12</v>
      </c>
      <c r="CJ83">
        <v>1</v>
      </c>
      <c r="CK83">
        <v>4</v>
      </c>
      <c r="CL83">
        <v>48</v>
      </c>
      <c r="CM83">
        <v>127</v>
      </c>
      <c r="CN83">
        <v>0</v>
      </c>
      <c r="CO83">
        <v>0</v>
      </c>
      <c r="CP83">
        <v>0</v>
      </c>
      <c r="CQ83">
        <v>0</v>
      </c>
      <c r="CR83">
        <v>0</v>
      </c>
      <c r="CS83">
        <v>0</v>
      </c>
      <c r="CT83">
        <v>0</v>
      </c>
      <c r="CU83">
        <v>0</v>
      </c>
      <c r="CV83">
        <v>4</v>
      </c>
      <c r="CW83">
        <v>0</v>
      </c>
      <c r="CX83">
        <v>0</v>
      </c>
      <c r="CY83">
        <v>0</v>
      </c>
      <c r="CZ83">
        <v>27</v>
      </c>
      <c r="DA83">
        <v>0</v>
      </c>
      <c r="DB83">
        <v>51</v>
      </c>
      <c r="DC83">
        <v>3</v>
      </c>
      <c r="DD83">
        <v>2</v>
      </c>
      <c r="DE83">
        <v>0</v>
      </c>
      <c r="DF83">
        <v>4</v>
      </c>
      <c r="DG83">
        <v>0</v>
      </c>
      <c r="DH83">
        <v>91</v>
      </c>
      <c r="DI83">
        <v>3</v>
      </c>
      <c r="DJ83">
        <v>35</v>
      </c>
      <c r="DK83">
        <v>0</v>
      </c>
      <c r="DL83">
        <v>0</v>
      </c>
      <c r="DM83">
        <v>0</v>
      </c>
      <c r="DN83">
        <v>0</v>
      </c>
      <c r="DO83">
        <v>0</v>
      </c>
      <c r="DP83">
        <v>0</v>
      </c>
      <c r="DQ83">
        <v>0</v>
      </c>
      <c r="DR83">
        <v>0</v>
      </c>
      <c r="DS83">
        <v>9</v>
      </c>
      <c r="DT83">
        <v>0</v>
      </c>
      <c r="DU83">
        <v>0</v>
      </c>
      <c r="DV83">
        <v>0</v>
      </c>
      <c r="DW83">
        <v>8</v>
      </c>
      <c r="DX83">
        <v>0</v>
      </c>
      <c r="DY83">
        <v>6</v>
      </c>
      <c r="DZ83">
        <v>2</v>
      </c>
      <c r="EA83">
        <v>2</v>
      </c>
      <c r="EB83">
        <v>0</v>
      </c>
      <c r="EC83">
        <v>8</v>
      </c>
      <c r="ED83">
        <v>1</v>
      </c>
      <c r="EE83">
        <v>36</v>
      </c>
      <c r="EF83">
        <v>1</v>
      </c>
      <c r="EG83">
        <v>13</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1</v>
      </c>
      <c r="GA83">
        <v>0</v>
      </c>
      <c r="GB83">
        <v>0</v>
      </c>
      <c r="GC83">
        <v>0</v>
      </c>
      <c r="GD83">
        <v>0</v>
      </c>
      <c r="GE83">
        <v>0</v>
      </c>
      <c r="GF83">
        <v>1</v>
      </c>
      <c r="GG83">
        <v>0</v>
      </c>
      <c r="GH83">
        <v>0</v>
      </c>
      <c r="GI83">
        <v>0</v>
      </c>
      <c r="GJ83">
        <v>0</v>
      </c>
      <c r="GK83">
        <v>0</v>
      </c>
      <c r="GL83">
        <v>2</v>
      </c>
      <c r="GM83">
        <v>0</v>
      </c>
      <c r="GN83">
        <v>0</v>
      </c>
      <c r="GO83">
        <v>0</v>
      </c>
      <c r="GP83">
        <v>0</v>
      </c>
      <c r="GQ83">
        <v>0</v>
      </c>
      <c r="GR83">
        <v>0</v>
      </c>
      <c r="GS83">
        <v>0</v>
      </c>
      <c r="GT83">
        <v>0</v>
      </c>
      <c r="GU83">
        <v>2</v>
      </c>
      <c r="GV83">
        <v>0</v>
      </c>
      <c r="GW83">
        <v>0</v>
      </c>
      <c r="GX83">
        <v>0</v>
      </c>
      <c r="GY83">
        <v>1</v>
      </c>
      <c r="GZ83">
        <v>0</v>
      </c>
      <c r="HA83">
        <v>0</v>
      </c>
      <c r="HB83">
        <v>0</v>
      </c>
      <c r="HC83">
        <v>0</v>
      </c>
      <c r="HD83">
        <v>0</v>
      </c>
      <c r="HE83">
        <v>0</v>
      </c>
      <c r="HF83">
        <v>0</v>
      </c>
      <c r="HG83">
        <v>3</v>
      </c>
      <c r="HH83">
        <v>0</v>
      </c>
      <c r="HI83">
        <v>0</v>
      </c>
      <c r="HJ83">
        <v>0</v>
      </c>
      <c r="HK83">
        <v>0</v>
      </c>
      <c r="HL83">
        <v>0</v>
      </c>
      <c r="HM83">
        <v>66</v>
      </c>
      <c r="HN83">
        <v>118</v>
      </c>
      <c r="HO83">
        <v>118</v>
      </c>
      <c r="HP83">
        <v>127</v>
      </c>
      <c r="HQ83">
        <v>9</v>
      </c>
      <c r="HR83">
        <v>0</v>
      </c>
      <c r="HS83">
        <v>100</v>
      </c>
      <c r="HT83">
        <v>3</v>
      </c>
      <c r="HU83">
        <v>124</v>
      </c>
      <c r="HV83">
        <v>127</v>
      </c>
      <c r="HW83">
        <v>93</v>
      </c>
      <c r="HX83">
        <v>1</v>
      </c>
      <c r="HY83">
        <v>0</v>
      </c>
      <c r="HZ83">
        <v>1</v>
      </c>
      <c r="IA83">
        <v>24</v>
      </c>
      <c r="IB83">
        <v>4</v>
      </c>
      <c r="IC83">
        <v>28</v>
      </c>
      <c r="IG83">
        <v>44</v>
      </c>
      <c r="IH83">
        <v>0</v>
      </c>
    </row>
    <row r="84" spans="1:242" x14ac:dyDescent="0.2">
      <c r="A84" t="s">
        <v>235</v>
      </c>
      <c r="B84" t="s">
        <v>265</v>
      </c>
      <c r="C84" t="s">
        <v>677</v>
      </c>
      <c r="D84">
        <v>0</v>
      </c>
      <c r="E84">
        <v>0</v>
      </c>
      <c r="F84">
        <v>0</v>
      </c>
      <c r="G84">
        <v>0</v>
      </c>
      <c r="H84">
        <v>0</v>
      </c>
      <c r="I84">
        <v>0</v>
      </c>
      <c r="J84">
        <v>0</v>
      </c>
      <c r="K84">
        <v>0</v>
      </c>
      <c r="L84">
        <v>13</v>
      </c>
      <c r="M84">
        <v>0</v>
      </c>
      <c r="N84">
        <v>0</v>
      </c>
      <c r="O84">
        <v>0</v>
      </c>
      <c r="P84">
        <v>37</v>
      </c>
      <c r="Q84">
        <v>0</v>
      </c>
      <c r="R84">
        <v>44</v>
      </c>
      <c r="S84">
        <v>5</v>
      </c>
      <c r="T84">
        <v>9</v>
      </c>
      <c r="U84">
        <v>4</v>
      </c>
      <c r="V84">
        <v>12</v>
      </c>
      <c r="W84">
        <v>4</v>
      </c>
      <c r="X84">
        <v>0</v>
      </c>
      <c r="Y84">
        <v>71</v>
      </c>
      <c r="Z84">
        <v>128</v>
      </c>
      <c r="AA84">
        <v>0</v>
      </c>
      <c r="AB84">
        <v>0</v>
      </c>
      <c r="AC84">
        <v>0</v>
      </c>
      <c r="AD84">
        <v>0</v>
      </c>
      <c r="AE84">
        <v>0</v>
      </c>
      <c r="AF84">
        <v>0</v>
      </c>
      <c r="AG84">
        <v>0</v>
      </c>
      <c r="AH84">
        <v>0</v>
      </c>
      <c r="AI84">
        <v>9</v>
      </c>
      <c r="AJ84">
        <v>0</v>
      </c>
      <c r="AK84">
        <v>0</v>
      </c>
      <c r="AL84">
        <v>0</v>
      </c>
      <c r="AM84">
        <v>35</v>
      </c>
      <c r="AN84">
        <v>0</v>
      </c>
      <c r="AO84">
        <v>43</v>
      </c>
      <c r="AP84">
        <v>2</v>
      </c>
      <c r="AQ84">
        <v>3</v>
      </c>
      <c r="AR84">
        <v>9</v>
      </c>
      <c r="AS84">
        <v>0</v>
      </c>
      <c r="AT84">
        <v>7</v>
      </c>
      <c r="AU84">
        <v>101</v>
      </c>
      <c r="AV84">
        <v>0</v>
      </c>
      <c r="AW84">
        <v>0</v>
      </c>
      <c r="AX84">
        <v>0</v>
      </c>
      <c r="AY84">
        <v>0</v>
      </c>
      <c r="AZ84">
        <v>0</v>
      </c>
      <c r="BA84">
        <v>0</v>
      </c>
      <c r="BB84">
        <v>0</v>
      </c>
      <c r="BC84">
        <v>0</v>
      </c>
      <c r="BD84">
        <v>2</v>
      </c>
      <c r="BE84">
        <v>0</v>
      </c>
      <c r="BF84">
        <v>0</v>
      </c>
      <c r="BG84">
        <v>0</v>
      </c>
      <c r="BH84">
        <v>2</v>
      </c>
      <c r="BI84">
        <v>0</v>
      </c>
      <c r="BJ84">
        <v>1</v>
      </c>
      <c r="BK84">
        <v>0</v>
      </c>
      <c r="BL84">
        <v>0</v>
      </c>
      <c r="BM84">
        <v>1</v>
      </c>
      <c r="BN84">
        <v>1</v>
      </c>
      <c r="BO84">
        <v>1</v>
      </c>
      <c r="BP84">
        <v>7</v>
      </c>
      <c r="BQ84">
        <v>0</v>
      </c>
      <c r="BR84">
        <v>0</v>
      </c>
      <c r="BS84">
        <v>0</v>
      </c>
      <c r="BT84">
        <v>0</v>
      </c>
      <c r="BU84">
        <v>0</v>
      </c>
      <c r="BV84">
        <v>0</v>
      </c>
      <c r="BW84">
        <v>0</v>
      </c>
      <c r="BX84">
        <v>0</v>
      </c>
      <c r="BY84">
        <v>11</v>
      </c>
      <c r="BZ84">
        <v>0</v>
      </c>
      <c r="CA84">
        <v>0</v>
      </c>
      <c r="CB84">
        <v>0</v>
      </c>
      <c r="CC84">
        <v>37</v>
      </c>
      <c r="CD84">
        <v>0</v>
      </c>
      <c r="CE84">
        <v>44</v>
      </c>
      <c r="CF84">
        <v>2</v>
      </c>
      <c r="CG84">
        <v>6</v>
      </c>
      <c r="CH84">
        <v>3</v>
      </c>
      <c r="CI84">
        <v>10</v>
      </c>
      <c r="CJ84">
        <v>1</v>
      </c>
      <c r="CK84">
        <v>8</v>
      </c>
      <c r="CL84">
        <v>62</v>
      </c>
      <c r="CM84">
        <v>114</v>
      </c>
      <c r="CN84">
        <v>0</v>
      </c>
      <c r="CO84">
        <v>0</v>
      </c>
      <c r="CP84">
        <v>0</v>
      </c>
      <c r="CQ84">
        <v>0</v>
      </c>
      <c r="CR84">
        <v>0</v>
      </c>
      <c r="CS84">
        <v>0</v>
      </c>
      <c r="CT84">
        <v>0</v>
      </c>
      <c r="CU84">
        <v>0</v>
      </c>
      <c r="CV84">
        <v>4</v>
      </c>
      <c r="CW84">
        <v>0</v>
      </c>
      <c r="CX84">
        <v>0</v>
      </c>
      <c r="CY84">
        <v>0</v>
      </c>
      <c r="CZ84">
        <v>23</v>
      </c>
      <c r="DA84">
        <v>0</v>
      </c>
      <c r="DB84">
        <v>42</v>
      </c>
      <c r="DC84">
        <v>2</v>
      </c>
      <c r="DD84">
        <v>4</v>
      </c>
      <c r="DE84">
        <v>2</v>
      </c>
      <c r="DF84">
        <v>8</v>
      </c>
      <c r="DG84">
        <v>1</v>
      </c>
      <c r="DH84">
        <v>86</v>
      </c>
      <c r="DI84">
        <v>8</v>
      </c>
      <c r="DJ84">
        <v>50</v>
      </c>
      <c r="DK84">
        <v>0</v>
      </c>
      <c r="DL84">
        <v>0</v>
      </c>
      <c r="DM84">
        <v>0</v>
      </c>
      <c r="DN84">
        <v>0</v>
      </c>
      <c r="DO84">
        <v>0</v>
      </c>
      <c r="DP84">
        <v>0</v>
      </c>
      <c r="DQ84">
        <v>0</v>
      </c>
      <c r="DR84">
        <v>0</v>
      </c>
      <c r="DS84">
        <v>7</v>
      </c>
      <c r="DT84">
        <v>0</v>
      </c>
      <c r="DU84">
        <v>0</v>
      </c>
      <c r="DV84">
        <v>0</v>
      </c>
      <c r="DW84">
        <v>14</v>
      </c>
      <c r="DX84">
        <v>0</v>
      </c>
      <c r="DY84">
        <v>2</v>
      </c>
      <c r="DZ84">
        <v>0</v>
      </c>
      <c r="EA84">
        <v>2</v>
      </c>
      <c r="EB84">
        <v>1</v>
      </c>
      <c r="EC84">
        <v>2</v>
      </c>
      <c r="ED84">
        <v>0</v>
      </c>
      <c r="EE84">
        <v>28</v>
      </c>
      <c r="EF84">
        <v>0</v>
      </c>
      <c r="EG84">
        <v>12</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0</v>
      </c>
      <c r="GA84">
        <v>0</v>
      </c>
      <c r="GB84">
        <v>0</v>
      </c>
      <c r="GC84">
        <v>0</v>
      </c>
      <c r="GD84">
        <v>2</v>
      </c>
      <c r="GE84">
        <v>0</v>
      </c>
      <c r="GF84">
        <v>0</v>
      </c>
      <c r="GG84">
        <v>0</v>
      </c>
      <c r="GH84">
        <v>0</v>
      </c>
      <c r="GI84">
        <v>0</v>
      </c>
      <c r="GJ84">
        <v>0</v>
      </c>
      <c r="GK84">
        <v>0</v>
      </c>
      <c r="GL84">
        <v>2</v>
      </c>
      <c r="GM84">
        <v>0</v>
      </c>
      <c r="GN84">
        <v>0</v>
      </c>
      <c r="GO84">
        <v>0</v>
      </c>
      <c r="GP84">
        <v>0</v>
      </c>
      <c r="GQ84">
        <v>0</v>
      </c>
      <c r="GR84">
        <v>0</v>
      </c>
      <c r="GS84">
        <v>0</v>
      </c>
      <c r="GT84">
        <v>0</v>
      </c>
      <c r="GU84">
        <v>3</v>
      </c>
      <c r="GV84">
        <v>0</v>
      </c>
      <c r="GW84">
        <v>0</v>
      </c>
      <c r="GX84">
        <v>0</v>
      </c>
      <c r="GY84">
        <v>4</v>
      </c>
      <c r="GZ84">
        <v>0</v>
      </c>
      <c r="HA84">
        <v>0</v>
      </c>
      <c r="HB84">
        <v>0</v>
      </c>
      <c r="HC84">
        <v>0</v>
      </c>
      <c r="HD84">
        <v>0</v>
      </c>
      <c r="HE84">
        <v>0</v>
      </c>
      <c r="HF84">
        <v>0</v>
      </c>
      <c r="HG84">
        <v>7</v>
      </c>
      <c r="HH84">
        <v>0</v>
      </c>
      <c r="HI84">
        <v>0</v>
      </c>
      <c r="HJ84">
        <v>0</v>
      </c>
      <c r="HK84">
        <v>0</v>
      </c>
      <c r="HL84">
        <v>0</v>
      </c>
      <c r="HM84">
        <v>63</v>
      </c>
      <c r="HN84">
        <v>100</v>
      </c>
      <c r="HO84">
        <v>128</v>
      </c>
      <c r="HP84">
        <v>114</v>
      </c>
      <c r="HQ84">
        <v>8</v>
      </c>
      <c r="HR84">
        <v>0</v>
      </c>
      <c r="HS84">
        <v>106</v>
      </c>
      <c r="HT84">
        <v>4</v>
      </c>
      <c r="HU84">
        <v>110</v>
      </c>
      <c r="HV84">
        <v>114</v>
      </c>
      <c r="HW84">
        <v>88</v>
      </c>
      <c r="HX84">
        <v>1</v>
      </c>
      <c r="HY84">
        <v>0</v>
      </c>
      <c r="HZ84">
        <v>1</v>
      </c>
      <c r="IA84">
        <v>15</v>
      </c>
      <c r="IB84">
        <v>1</v>
      </c>
      <c r="IC84">
        <v>16</v>
      </c>
      <c r="IG84">
        <v>19</v>
      </c>
      <c r="IH84">
        <v>0</v>
      </c>
    </row>
    <row r="85" spans="1:242" x14ac:dyDescent="0.2">
      <c r="A85" t="s">
        <v>235</v>
      </c>
      <c r="B85" t="s">
        <v>288</v>
      </c>
      <c r="C85" t="s">
        <v>717</v>
      </c>
      <c r="D85">
        <v>0</v>
      </c>
      <c r="E85">
        <v>0</v>
      </c>
      <c r="F85">
        <v>0</v>
      </c>
      <c r="G85">
        <v>0</v>
      </c>
      <c r="H85">
        <v>0</v>
      </c>
      <c r="I85">
        <v>0</v>
      </c>
      <c r="J85">
        <v>2</v>
      </c>
      <c r="K85">
        <v>0</v>
      </c>
      <c r="L85">
        <v>11</v>
      </c>
      <c r="M85">
        <v>0</v>
      </c>
      <c r="N85">
        <v>0</v>
      </c>
      <c r="O85">
        <v>0</v>
      </c>
      <c r="P85">
        <v>39</v>
      </c>
      <c r="Q85">
        <v>1</v>
      </c>
      <c r="R85">
        <v>39</v>
      </c>
      <c r="S85">
        <v>3</v>
      </c>
      <c r="T85">
        <v>15</v>
      </c>
      <c r="U85">
        <v>1</v>
      </c>
      <c r="V85">
        <v>8</v>
      </c>
      <c r="W85">
        <v>1</v>
      </c>
      <c r="X85">
        <v>7</v>
      </c>
      <c r="Y85">
        <v>44</v>
      </c>
      <c r="Z85">
        <v>120</v>
      </c>
      <c r="AA85">
        <v>1</v>
      </c>
      <c r="AB85">
        <v>0</v>
      </c>
      <c r="AC85">
        <v>0</v>
      </c>
      <c r="AD85">
        <v>0</v>
      </c>
      <c r="AE85">
        <v>0</v>
      </c>
      <c r="AF85">
        <v>0</v>
      </c>
      <c r="AG85">
        <v>0</v>
      </c>
      <c r="AH85">
        <v>0</v>
      </c>
      <c r="AI85">
        <v>2</v>
      </c>
      <c r="AJ85">
        <v>0</v>
      </c>
      <c r="AK85">
        <v>0</v>
      </c>
      <c r="AL85">
        <v>0</v>
      </c>
      <c r="AM85">
        <v>27</v>
      </c>
      <c r="AN85">
        <v>0</v>
      </c>
      <c r="AO85">
        <v>33</v>
      </c>
      <c r="AP85">
        <v>3</v>
      </c>
      <c r="AQ85">
        <v>1</v>
      </c>
      <c r="AR85">
        <v>6</v>
      </c>
      <c r="AS85">
        <v>3</v>
      </c>
      <c r="AT85">
        <v>5</v>
      </c>
      <c r="AU85">
        <v>76</v>
      </c>
      <c r="AV85">
        <v>0</v>
      </c>
      <c r="AW85">
        <v>0</v>
      </c>
      <c r="AX85">
        <v>0</v>
      </c>
      <c r="AY85">
        <v>0</v>
      </c>
      <c r="AZ85">
        <v>0</v>
      </c>
      <c r="BA85">
        <v>0</v>
      </c>
      <c r="BB85">
        <v>0</v>
      </c>
      <c r="BC85">
        <v>0</v>
      </c>
      <c r="BD85">
        <v>4</v>
      </c>
      <c r="BE85">
        <v>0</v>
      </c>
      <c r="BF85">
        <v>0</v>
      </c>
      <c r="BG85">
        <v>0</v>
      </c>
      <c r="BH85">
        <v>3</v>
      </c>
      <c r="BI85">
        <v>0</v>
      </c>
      <c r="BJ85">
        <v>0</v>
      </c>
      <c r="BK85">
        <v>0</v>
      </c>
      <c r="BL85">
        <v>0</v>
      </c>
      <c r="BM85">
        <v>0</v>
      </c>
      <c r="BN85">
        <v>1</v>
      </c>
      <c r="BO85">
        <v>0</v>
      </c>
      <c r="BP85">
        <v>8</v>
      </c>
      <c r="BQ85">
        <v>1</v>
      </c>
      <c r="BR85">
        <v>0</v>
      </c>
      <c r="BS85">
        <v>0</v>
      </c>
      <c r="BT85">
        <v>0</v>
      </c>
      <c r="BU85">
        <v>0</v>
      </c>
      <c r="BV85">
        <v>0</v>
      </c>
      <c r="BW85">
        <v>0</v>
      </c>
      <c r="BX85">
        <v>0</v>
      </c>
      <c r="BY85">
        <v>6</v>
      </c>
      <c r="BZ85">
        <v>0</v>
      </c>
      <c r="CA85">
        <v>0</v>
      </c>
      <c r="CB85">
        <v>0</v>
      </c>
      <c r="CC85">
        <v>30</v>
      </c>
      <c r="CD85">
        <v>0</v>
      </c>
      <c r="CE85">
        <v>33</v>
      </c>
      <c r="CF85">
        <v>3</v>
      </c>
      <c r="CG85">
        <v>11</v>
      </c>
      <c r="CH85">
        <v>1</v>
      </c>
      <c r="CI85">
        <v>6</v>
      </c>
      <c r="CJ85">
        <v>4</v>
      </c>
      <c r="CK85">
        <v>5</v>
      </c>
      <c r="CL85">
        <v>46</v>
      </c>
      <c r="CM85">
        <v>95</v>
      </c>
      <c r="CN85">
        <v>0</v>
      </c>
      <c r="CO85">
        <v>0</v>
      </c>
      <c r="CP85">
        <v>0</v>
      </c>
      <c r="CQ85">
        <v>0</v>
      </c>
      <c r="CR85">
        <v>0</v>
      </c>
      <c r="CS85">
        <v>0</v>
      </c>
      <c r="CT85">
        <v>0</v>
      </c>
      <c r="CU85">
        <v>0</v>
      </c>
      <c r="CV85">
        <v>3</v>
      </c>
      <c r="CW85">
        <v>0</v>
      </c>
      <c r="CX85">
        <v>0</v>
      </c>
      <c r="CY85">
        <v>0</v>
      </c>
      <c r="CZ85">
        <v>26</v>
      </c>
      <c r="DA85">
        <v>0</v>
      </c>
      <c r="DB85">
        <v>28</v>
      </c>
      <c r="DC85">
        <v>2</v>
      </c>
      <c r="DD85">
        <v>7</v>
      </c>
      <c r="DE85">
        <v>1</v>
      </c>
      <c r="DF85">
        <v>6</v>
      </c>
      <c r="DG85">
        <v>2</v>
      </c>
      <c r="DH85">
        <v>75</v>
      </c>
      <c r="DI85">
        <v>4</v>
      </c>
      <c r="DJ85">
        <v>30</v>
      </c>
      <c r="DK85">
        <v>1</v>
      </c>
      <c r="DL85">
        <v>0</v>
      </c>
      <c r="DM85">
        <v>0</v>
      </c>
      <c r="DN85">
        <v>0</v>
      </c>
      <c r="DO85">
        <v>0</v>
      </c>
      <c r="DP85">
        <v>0</v>
      </c>
      <c r="DQ85">
        <v>0</v>
      </c>
      <c r="DR85">
        <v>0</v>
      </c>
      <c r="DS85">
        <v>3</v>
      </c>
      <c r="DT85">
        <v>0</v>
      </c>
      <c r="DU85">
        <v>0</v>
      </c>
      <c r="DV85">
        <v>0</v>
      </c>
      <c r="DW85">
        <v>4</v>
      </c>
      <c r="DX85">
        <v>0</v>
      </c>
      <c r="DY85">
        <v>5</v>
      </c>
      <c r="DZ85">
        <v>1</v>
      </c>
      <c r="EA85">
        <v>4</v>
      </c>
      <c r="EB85">
        <v>0</v>
      </c>
      <c r="EC85">
        <v>0</v>
      </c>
      <c r="ED85">
        <v>2</v>
      </c>
      <c r="EE85">
        <v>20</v>
      </c>
      <c r="EF85">
        <v>1</v>
      </c>
      <c r="EG85">
        <v>16</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0</v>
      </c>
      <c r="FG85">
        <v>0</v>
      </c>
      <c r="FH85">
        <v>0</v>
      </c>
      <c r="FI85">
        <v>0</v>
      </c>
      <c r="FJ85">
        <v>0</v>
      </c>
      <c r="FK85">
        <v>0</v>
      </c>
      <c r="FL85">
        <v>0</v>
      </c>
      <c r="FM85">
        <v>0</v>
      </c>
      <c r="FN85">
        <v>0</v>
      </c>
      <c r="FO85">
        <v>0</v>
      </c>
      <c r="FP85">
        <v>0</v>
      </c>
      <c r="FQ85">
        <v>0</v>
      </c>
      <c r="FR85">
        <v>0</v>
      </c>
      <c r="FS85">
        <v>0</v>
      </c>
      <c r="FT85">
        <v>0</v>
      </c>
      <c r="FU85">
        <v>0</v>
      </c>
      <c r="FV85">
        <v>0</v>
      </c>
      <c r="FW85">
        <v>0</v>
      </c>
      <c r="FX85">
        <v>0</v>
      </c>
      <c r="FY85">
        <v>0</v>
      </c>
      <c r="FZ85">
        <v>0</v>
      </c>
      <c r="GA85">
        <v>0</v>
      </c>
      <c r="GB85">
        <v>0</v>
      </c>
      <c r="GC85">
        <v>0</v>
      </c>
      <c r="GD85">
        <v>1</v>
      </c>
      <c r="GE85">
        <v>0</v>
      </c>
      <c r="GF85">
        <v>2</v>
      </c>
      <c r="GG85">
        <v>0</v>
      </c>
      <c r="GH85">
        <v>0</v>
      </c>
      <c r="GI85">
        <v>0</v>
      </c>
      <c r="GJ85">
        <v>0</v>
      </c>
      <c r="GK85">
        <v>0</v>
      </c>
      <c r="GL85">
        <v>3</v>
      </c>
      <c r="GM85">
        <v>0</v>
      </c>
      <c r="GN85">
        <v>0</v>
      </c>
      <c r="GO85">
        <v>0</v>
      </c>
      <c r="GP85">
        <v>0</v>
      </c>
      <c r="GQ85">
        <v>0</v>
      </c>
      <c r="GR85">
        <v>0</v>
      </c>
      <c r="GS85">
        <v>0</v>
      </c>
      <c r="GT85">
        <v>0</v>
      </c>
      <c r="GU85">
        <v>1</v>
      </c>
      <c r="GV85">
        <v>0</v>
      </c>
      <c r="GW85">
        <v>0</v>
      </c>
      <c r="GX85">
        <v>0</v>
      </c>
      <c r="GY85">
        <v>0</v>
      </c>
      <c r="GZ85">
        <v>0</v>
      </c>
      <c r="HA85">
        <v>0</v>
      </c>
      <c r="HB85">
        <v>0</v>
      </c>
      <c r="HC85">
        <v>0</v>
      </c>
      <c r="HD85">
        <v>0</v>
      </c>
      <c r="HE85">
        <v>0</v>
      </c>
      <c r="HF85">
        <v>0</v>
      </c>
      <c r="HG85">
        <v>1</v>
      </c>
      <c r="HH85">
        <v>0</v>
      </c>
      <c r="HI85">
        <v>0</v>
      </c>
      <c r="HJ85">
        <v>0</v>
      </c>
      <c r="HK85">
        <v>0</v>
      </c>
      <c r="HL85">
        <v>839</v>
      </c>
      <c r="HM85">
        <v>64</v>
      </c>
      <c r="HN85">
        <v>106</v>
      </c>
      <c r="HO85">
        <v>120</v>
      </c>
      <c r="HP85">
        <v>95</v>
      </c>
      <c r="HQ85">
        <v>3</v>
      </c>
      <c r="HR85">
        <v>0</v>
      </c>
      <c r="HS85">
        <v>128</v>
      </c>
      <c r="HT85">
        <v>6</v>
      </c>
      <c r="HU85">
        <v>89</v>
      </c>
      <c r="HV85">
        <v>95</v>
      </c>
      <c r="HW85">
        <v>78</v>
      </c>
      <c r="HX85">
        <v>0</v>
      </c>
      <c r="HY85">
        <v>0</v>
      </c>
      <c r="HZ85">
        <v>0</v>
      </c>
      <c r="IA85">
        <v>42</v>
      </c>
      <c r="IB85">
        <v>1</v>
      </c>
      <c r="IC85">
        <v>43</v>
      </c>
      <c r="IG85">
        <v>23</v>
      </c>
      <c r="IH85">
        <v>0</v>
      </c>
    </row>
    <row r="86" spans="1:242" x14ac:dyDescent="0.2">
      <c r="A86" t="s">
        <v>222</v>
      </c>
      <c r="B86" t="s">
        <v>262</v>
      </c>
      <c r="C86" t="s">
        <v>677</v>
      </c>
      <c r="D86">
        <v>9</v>
      </c>
      <c r="E86">
        <v>0</v>
      </c>
      <c r="F86">
        <v>0</v>
      </c>
      <c r="G86">
        <v>0</v>
      </c>
      <c r="H86">
        <v>0</v>
      </c>
      <c r="I86">
        <v>0</v>
      </c>
      <c r="J86">
        <v>2</v>
      </c>
      <c r="K86">
        <v>1</v>
      </c>
      <c r="L86">
        <v>66</v>
      </c>
      <c r="M86">
        <v>1</v>
      </c>
      <c r="N86">
        <v>2</v>
      </c>
      <c r="O86">
        <v>17</v>
      </c>
      <c r="P86">
        <v>84</v>
      </c>
      <c r="Q86">
        <v>4</v>
      </c>
      <c r="R86">
        <v>196</v>
      </c>
      <c r="S86">
        <v>18</v>
      </c>
      <c r="T86">
        <v>68</v>
      </c>
      <c r="U86">
        <v>30</v>
      </c>
      <c r="V86">
        <v>5</v>
      </c>
      <c r="W86">
        <v>42</v>
      </c>
      <c r="X86">
        <v>22</v>
      </c>
      <c r="Y86">
        <v>47</v>
      </c>
      <c r="Z86">
        <v>545</v>
      </c>
      <c r="AA86">
        <v>4</v>
      </c>
      <c r="AB86">
        <v>0</v>
      </c>
      <c r="AC86">
        <v>0</v>
      </c>
      <c r="AD86">
        <v>0</v>
      </c>
      <c r="AE86">
        <v>0</v>
      </c>
      <c r="AF86">
        <v>0</v>
      </c>
      <c r="AG86">
        <v>1</v>
      </c>
      <c r="AH86">
        <v>0</v>
      </c>
      <c r="AI86">
        <v>29</v>
      </c>
      <c r="AJ86">
        <v>2</v>
      </c>
      <c r="AK86">
        <v>4</v>
      </c>
      <c r="AL86">
        <v>10</v>
      </c>
      <c r="AM86">
        <v>91</v>
      </c>
      <c r="AN86">
        <v>5</v>
      </c>
      <c r="AO86">
        <v>180</v>
      </c>
      <c r="AP86">
        <v>11</v>
      </c>
      <c r="AQ86">
        <v>28</v>
      </c>
      <c r="AR86">
        <v>3</v>
      </c>
      <c r="AS86">
        <v>45</v>
      </c>
      <c r="AT86">
        <v>20</v>
      </c>
      <c r="AU86">
        <v>413</v>
      </c>
      <c r="AV86">
        <v>0</v>
      </c>
      <c r="AW86">
        <v>0</v>
      </c>
      <c r="AX86">
        <v>0</v>
      </c>
      <c r="AY86">
        <v>0</v>
      </c>
      <c r="AZ86">
        <v>0</v>
      </c>
      <c r="BA86">
        <v>0</v>
      </c>
      <c r="BB86">
        <v>0</v>
      </c>
      <c r="BC86">
        <v>0</v>
      </c>
      <c r="BD86">
        <v>18</v>
      </c>
      <c r="BE86">
        <v>0</v>
      </c>
      <c r="BF86">
        <v>1</v>
      </c>
      <c r="BG86">
        <v>1</v>
      </c>
      <c r="BH86">
        <v>4</v>
      </c>
      <c r="BI86">
        <v>0</v>
      </c>
      <c r="BJ86">
        <v>27</v>
      </c>
      <c r="BK86">
        <v>2</v>
      </c>
      <c r="BL86">
        <v>2</v>
      </c>
      <c r="BM86">
        <v>0</v>
      </c>
      <c r="BN86">
        <v>4</v>
      </c>
      <c r="BO86">
        <v>2</v>
      </c>
      <c r="BP86">
        <v>59</v>
      </c>
      <c r="BQ86">
        <v>4</v>
      </c>
      <c r="BR86">
        <v>0</v>
      </c>
      <c r="BS86">
        <v>0</v>
      </c>
      <c r="BT86">
        <v>0</v>
      </c>
      <c r="BU86">
        <v>0</v>
      </c>
      <c r="BV86">
        <v>0</v>
      </c>
      <c r="BW86">
        <v>1</v>
      </c>
      <c r="BX86">
        <v>0</v>
      </c>
      <c r="BY86">
        <v>47</v>
      </c>
      <c r="BZ86">
        <v>2</v>
      </c>
      <c r="CA86">
        <v>5</v>
      </c>
      <c r="CB86">
        <v>11</v>
      </c>
      <c r="CC86">
        <v>95</v>
      </c>
      <c r="CD86">
        <v>5</v>
      </c>
      <c r="CE86">
        <v>207</v>
      </c>
      <c r="CF86">
        <v>13</v>
      </c>
      <c r="CG86">
        <v>42</v>
      </c>
      <c r="CH86">
        <v>30</v>
      </c>
      <c r="CI86">
        <v>3</v>
      </c>
      <c r="CJ86">
        <v>49</v>
      </c>
      <c r="CK86">
        <v>22</v>
      </c>
      <c r="CL86">
        <v>53</v>
      </c>
      <c r="CM86">
        <v>514</v>
      </c>
      <c r="CN86">
        <v>1</v>
      </c>
      <c r="CO86">
        <v>0</v>
      </c>
      <c r="CP86">
        <v>0</v>
      </c>
      <c r="CQ86">
        <v>0</v>
      </c>
      <c r="CR86">
        <v>0</v>
      </c>
      <c r="CS86">
        <v>0</v>
      </c>
      <c r="CT86">
        <v>0</v>
      </c>
      <c r="CU86">
        <v>0</v>
      </c>
      <c r="CV86">
        <v>36</v>
      </c>
      <c r="CW86">
        <v>1</v>
      </c>
      <c r="CX86">
        <v>4</v>
      </c>
      <c r="CY86">
        <v>9</v>
      </c>
      <c r="CZ86">
        <v>78</v>
      </c>
      <c r="DA86">
        <v>3</v>
      </c>
      <c r="DB86">
        <v>193</v>
      </c>
      <c r="DC86">
        <v>8</v>
      </c>
      <c r="DD86">
        <v>34</v>
      </c>
      <c r="DE86">
        <v>27</v>
      </c>
      <c r="DF86">
        <v>2</v>
      </c>
      <c r="DG86">
        <v>48</v>
      </c>
      <c r="DH86">
        <v>444</v>
      </c>
      <c r="DI86">
        <v>21</v>
      </c>
      <c r="DJ86">
        <v>33</v>
      </c>
      <c r="DK86">
        <v>3</v>
      </c>
      <c r="DL86">
        <v>0</v>
      </c>
      <c r="DM86">
        <v>0</v>
      </c>
      <c r="DN86">
        <v>0</v>
      </c>
      <c r="DO86">
        <v>0</v>
      </c>
      <c r="DP86">
        <v>0</v>
      </c>
      <c r="DQ86">
        <v>1</v>
      </c>
      <c r="DR86">
        <v>0</v>
      </c>
      <c r="DS86">
        <v>11</v>
      </c>
      <c r="DT86">
        <v>1</v>
      </c>
      <c r="DU86">
        <v>1</v>
      </c>
      <c r="DV86">
        <v>2</v>
      </c>
      <c r="DW86">
        <v>17</v>
      </c>
      <c r="DX86">
        <v>2</v>
      </c>
      <c r="DY86">
        <v>14</v>
      </c>
      <c r="DZ86">
        <v>5</v>
      </c>
      <c r="EA86">
        <v>8</v>
      </c>
      <c r="EB86">
        <v>3</v>
      </c>
      <c r="EC86">
        <v>1</v>
      </c>
      <c r="ED86">
        <v>1</v>
      </c>
      <c r="EE86">
        <v>70</v>
      </c>
      <c r="EF86">
        <v>1</v>
      </c>
      <c r="EG86">
        <v>20</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2</v>
      </c>
      <c r="FS86">
        <v>0</v>
      </c>
      <c r="FT86">
        <v>0</v>
      </c>
      <c r="FU86">
        <v>0</v>
      </c>
      <c r="FV86">
        <v>0</v>
      </c>
      <c r="FW86">
        <v>0</v>
      </c>
      <c r="FX86">
        <v>0</v>
      </c>
      <c r="FY86">
        <v>0</v>
      </c>
      <c r="FZ86">
        <v>10</v>
      </c>
      <c r="GA86">
        <v>1</v>
      </c>
      <c r="GB86">
        <v>0</v>
      </c>
      <c r="GC86">
        <v>2</v>
      </c>
      <c r="GD86">
        <v>16</v>
      </c>
      <c r="GE86">
        <v>2</v>
      </c>
      <c r="GF86">
        <v>14</v>
      </c>
      <c r="GG86">
        <v>4</v>
      </c>
      <c r="GH86">
        <v>7</v>
      </c>
      <c r="GI86">
        <v>3</v>
      </c>
      <c r="GJ86">
        <v>0</v>
      </c>
      <c r="GK86">
        <v>1</v>
      </c>
      <c r="GL86">
        <v>62</v>
      </c>
      <c r="GM86">
        <v>0</v>
      </c>
      <c r="GN86">
        <v>0</v>
      </c>
      <c r="GO86">
        <v>0</v>
      </c>
      <c r="GP86">
        <v>0</v>
      </c>
      <c r="GQ86">
        <v>0</v>
      </c>
      <c r="GR86">
        <v>0</v>
      </c>
      <c r="GS86">
        <v>0</v>
      </c>
      <c r="GT86">
        <v>0</v>
      </c>
      <c r="GU86">
        <v>1</v>
      </c>
      <c r="GV86">
        <v>0</v>
      </c>
      <c r="GW86">
        <v>1</v>
      </c>
      <c r="GX86">
        <v>0</v>
      </c>
      <c r="GY86">
        <v>1</v>
      </c>
      <c r="GZ86">
        <v>0</v>
      </c>
      <c r="HA86">
        <v>0</v>
      </c>
      <c r="HB86">
        <v>0</v>
      </c>
      <c r="HC86">
        <v>0</v>
      </c>
      <c r="HD86">
        <v>0</v>
      </c>
      <c r="HE86">
        <v>1</v>
      </c>
      <c r="HF86">
        <v>0</v>
      </c>
      <c r="HG86">
        <v>4</v>
      </c>
      <c r="HH86">
        <v>1</v>
      </c>
      <c r="HI86">
        <v>0</v>
      </c>
      <c r="HJ86">
        <v>2</v>
      </c>
      <c r="HK86">
        <v>1</v>
      </c>
      <c r="HL86">
        <v>735.8</v>
      </c>
      <c r="HM86">
        <v>60.795698924731177</v>
      </c>
      <c r="HN86">
        <v>646</v>
      </c>
      <c r="HO86">
        <v>545</v>
      </c>
      <c r="HP86">
        <v>514</v>
      </c>
      <c r="HQ86">
        <v>10</v>
      </c>
      <c r="HR86">
        <v>0</v>
      </c>
      <c r="HS86">
        <v>667</v>
      </c>
      <c r="HT86">
        <v>15</v>
      </c>
      <c r="HU86">
        <v>499</v>
      </c>
      <c r="HV86">
        <v>514</v>
      </c>
      <c r="HW86">
        <v>506</v>
      </c>
      <c r="HX86">
        <v>0</v>
      </c>
      <c r="HY86">
        <v>1</v>
      </c>
      <c r="HZ86">
        <v>1</v>
      </c>
      <c r="IA86">
        <v>24</v>
      </c>
      <c r="IB86">
        <v>29</v>
      </c>
      <c r="IC86">
        <v>53</v>
      </c>
      <c r="IG86">
        <v>342</v>
      </c>
      <c r="IH86">
        <v>17</v>
      </c>
    </row>
    <row r="87" spans="1:242" x14ac:dyDescent="0.2">
      <c r="A87" t="s">
        <v>222</v>
      </c>
      <c r="B87" t="s">
        <v>263</v>
      </c>
      <c r="C87" t="s">
        <v>677</v>
      </c>
      <c r="D87">
        <v>9</v>
      </c>
      <c r="E87">
        <v>0</v>
      </c>
      <c r="F87">
        <v>1</v>
      </c>
      <c r="G87">
        <v>0</v>
      </c>
      <c r="H87">
        <v>0</v>
      </c>
      <c r="I87">
        <v>0</v>
      </c>
      <c r="J87">
        <v>3</v>
      </c>
      <c r="K87">
        <v>0</v>
      </c>
      <c r="L87">
        <v>74</v>
      </c>
      <c r="M87">
        <v>1</v>
      </c>
      <c r="N87">
        <v>3</v>
      </c>
      <c r="O87">
        <v>7</v>
      </c>
      <c r="P87">
        <v>65</v>
      </c>
      <c r="Q87">
        <v>0</v>
      </c>
      <c r="R87">
        <v>178</v>
      </c>
      <c r="S87">
        <v>21</v>
      </c>
      <c r="T87">
        <v>41</v>
      </c>
      <c r="U87">
        <v>21</v>
      </c>
      <c r="V87">
        <v>6</v>
      </c>
      <c r="W87">
        <v>34</v>
      </c>
      <c r="X87">
        <v>21</v>
      </c>
      <c r="Y87">
        <v>31</v>
      </c>
      <c r="Z87">
        <v>464</v>
      </c>
      <c r="AA87">
        <v>5</v>
      </c>
      <c r="AB87">
        <v>0</v>
      </c>
      <c r="AC87">
        <v>1</v>
      </c>
      <c r="AD87">
        <v>0</v>
      </c>
      <c r="AE87">
        <v>0</v>
      </c>
      <c r="AF87">
        <v>0</v>
      </c>
      <c r="AG87">
        <v>2</v>
      </c>
      <c r="AH87">
        <v>0</v>
      </c>
      <c r="AI87">
        <v>31</v>
      </c>
      <c r="AJ87">
        <v>0</v>
      </c>
      <c r="AK87">
        <v>2</v>
      </c>
      <c r="AL87">
        <v>10</v>
      </c>
      <c r="AM87">
        <v>55</v>
      </c>
      <c r="AN87">
        <v>2</v>
      </c>
      <c r="AO87">
        <v>144</v>
      </c>
      <c r="AP87">
        <v>14</v>
      </c>
      <c r="AQ87">
        <v>23</v>
      </c>
      <c r="AR87">
        <v>6</v>
      </c>
      <c r="AS87">
        <v>28</v>
      </c>
      <c r="AT87">
        <v>17</v>
      </c>
      <c r="AU87">
        <v>323</v>
      </c>
      <c r="AV87">
        <v>1</v>
      </c>
      <c r="AW87">
        <v>0</v>
      </c>
      <c r="AX87">
        <v>0</v>
      </c>
      <c r="AY87">
        <v>0</v>
      </c>
      <c r="AZ87">
        <v>0</v>
      </c>
      <c r="BA87">
        <v>0</v>
      </c>
      <c r="BB87">
        <v>0</v>
      </c>
      <c r="BC87">
        <v>0</v>
      </c>
      <c r="BD87">
        <v>26</v>
      </c>
      <c r="BE87">
        <v>0</v>
      </c>
      <c r="BF87">
        <v>0</v>
      </c>
      <c r="BG87">
        <v>4</v>
      </c>
      <c r="BH87">
        <v>6</v>
      </c>
      <c r="BI87">
        <v>0</v>
      </c>
      <c r="BJ87">
        <v>31</v>
      </c>
      <c r="BK87">
        <v>0</v>
      </c>
      <c r="BL87">
        <v>1</v>
      </c>
      <c r="BM87">
        <v>1</v>
      </c>
      <c r="BN87">
        <v>5</v>
      </c>
      <c r="BO87">
        <v>2</v>
      </c>
      <c r="BP87">
        <v>75</v>
      </c>
      <c r="BQ87">
        <v>6</v>
      </c>
      <c r="BR87">
        <v>0</v>
      </c>
      <c r="BS87">
        <v>1</v>
      </c>
      <c r="BT87">
        <v>0</v>
      </c>
      <c r="BU87">
        <v>0</v>
      </c>
      <c r="BV87">
        <v>0</v>
      </c>
      <c r="BW87">
        <v>2</v>
      </c>
      <c r="BX87">
        <v>0</v>
      </c>
      <c r="BY87">
        <v>57</v>
      </c>
      <c r="BZ87">
        <v>0</v>
      </c>
      <c r="CA87">
        <v>2</v>
      </c>
      <c r="CB87">
        <v>14</v>
      </c>
      <c r="CC87">
        <v>61</v>
      </c>
      <c r="CD87">
        <v>2</v>
      </c>
      <c r="CE87">
        <v>175</v>
      </c>
      <c r="CF87">
        <v>14</v>
      </c>
      <c r="CG87">
        <v>47</v>
      </c>
      <c r="CH87">
        <v>24</v>
      </c>
      <c r="CI87">
        <v>7</v>
      </c>
      <c r="CJ87">
        <v>33</v>
      </c>
      <c r="CK87">
        <v>19</v>
      </c>
      <c r="CL87">
        <v>27</v>
      </c>
      <c r="CM87">
        <v>445</v>
      </c>
      <c r="CN87">
        <v>1</v>
      </c>
      <c r="CO87">
        <v>0</v>
      </c>
      <c r="CP87">
        <v>0</v>
      </c>
      <c r="CQ87">
        <v>0</v>
      </c>
      <c r="CR87">
        <v>0</v>
      </c>
      <c r="CS87">
        <v>0</v>
      </c>
      <c r="CT87">
        <v>0</v>
      </c>
      <c r="CU87">
        <v>0</v>
      </c>
      <c r="CV87">
        <v>42</v>
      </c>
      <c r="CW87">
        <v>0</v>
      </c>
      <c r="CX87">
        <v>0</v>
      </c>
      <c r="CY87">
        <v>10</v>
      </c>
      <c r="CZ87">
        <v>50</v>
      </c>
      <c r="DA87">
        <v>2</v>
      </c>
      <c r="DB87">
        <v>163</v>
      </c>
      <c r="DC87">
        <v>11</v>
      </c>
      <c r="DD87">
        <v>27</v>
      </c>
      <c r="DE87">
        <v>23</v>
      </c>
      <c r="DF87">
        <v>2</v>
      </c>
      <c r="DG87">
        <v>31</v>
      </c>
      <c r="DH87">
        <v>362</v>
      </c>
      <c r="DI87">
        <v>16</v>
      </c>
      <c r="DJ87">
        <v>20</v>
      </c>
      <c r="DK87">
        <v>5</v>
      </c>
      <c r="DL87">
        <v>0</v>
      </c>
      <c r="DM87">
        <v>1</v>
      </c>
      <c r="DN87">
        <v>0</v>
      </c>
      <c r="DO87">
        <v>0</v>
      </c>
      <c r="DP87">
        <v>0</v>
      </c>
      <c r="DQ87">
        <v>2</v>
      </c>
      <c r="DR87">
        <v>0</v>
      </c>
      <c r="DS87">
        <v>15</v>
      </c>
      <c r="DT87">
        <v>0</v>
      </c>
      <c r="DU87">
        <v>2</v>
      </c>
      <c r="DV87">
        <v>4</v>
      </c>
      <c r="DW87">
        <v>11</v>
      </c>
      <c r="DX87">
        <v>0</v>
      </c>
      <c r="DY87">
        <v>12</v>
      </c>
      <c r="DZ87">
        <v>3</v>
      </c>
      <c r="EA87">
        <v>20</v>
      </c>
      <c r="EB87">
        <v>1</v>
      </c>
      <c r="EC87">
        <v>5</v>
      </c>
      <c r="ED87">
        <v>2</v>
      </c>
      <c r="EE87">
        <v>83</v>
      </c>
      <c r="EF87">
        <v>3</v>
      </c>
      <c r="EG87">
        <v>7</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3</v>
      </c>
      <c r="FS87">
        <v>0</v>
      </c>
      <c r="FT87">
        <v>1</v>
      </c>
      <c r="FU87">
        <v>0</v>
      </c>
      <c r="FV87">
        <v>0</v>
      </c>
      <c r="FW87">
        <v>0</v>
      </c>
      <c r="FX87">
        <v>2</v>
      </c>
      <c r="FY87">
        <v>0</v>
      </c>
      <c r="FZ87">
        <v>15</v>
      </c>
      <c r="GA87">
        <v>0</v>
      </c>
      <c r="GB87">
        <v>2</v>
      </c>
      <c r="GC87">
        <v>4</v>
      </c>
      <c r="GD87">
        <v>9</v>
      </c>
      <c r="GE87">
        <v>0</v>
      </c>
      <c r="GF87">
        <v>10</v>
      </c>
      <c r="GG87">
        <v>2</v>
      </c>
      <c r="GH87">
        <v>17</v>
      </c>
      <c r="GI87">
        <v>1</v>
      </c>
      <c r="GJ87">
        <v>3</v>
      </c>
      <c r="GK87">
        <v>2</v>
      </c>
      <c r="GL87">
        <v>71</v>
      </c>
      <c r="GM87">
        <v>0</v>
      </c>
      <c r="GN87">
        <v>0</v>
      </c>
      <c r="GO87">
        <v>0</v>
      </c>
      <c r="GP87">
        <v>0</v>
      </c>
      <c r="GQ87">
        <v>0</v>
      </c>
      <c r="GR87">
        <v>0</v>
      </c>
      <c r="GS87">
        <v>0</v>
      </c>
      <c r="GT87">
        <v>0</v>
      </c>
      <c r="GU87">
        <v>0</v>
      </c>
      <c r="GV87">
        <v>0</v>
      </c>
      <c r="GW87">
        <v>0</v>
      </c>
      <c r="GX87">
        <v>0</v>
      </c>
      <c r="GY87">
        <v>1</v>
      </c>
      <c r="GZ87">
        <v>0</v>
      </c>
      <c r="HA87">
        <v>0</v>
      </c>
      <c r="HB87">
        <v>1</v>
      </c>
      <c r="HC87">
        <v>0</v>
      </c>
      <c r="HD87">
        <v>0</v>
      </c>
      <c r="HE87">
        <v>1</v>
      </c>
      <c r="HF87">
        <v>0</v>
      </c>
      <c r="HG87">
        <v>3</v>
      </c>
      <c r="HH87">
        <v>1</v>
      </c>
      <c r="HI87">
        <v>0</v>
      </c>
      <c r="HJ87">
        <v>0</v>
      </c>
      <c r="HK87">
        <v>1</v>
      </c>
      <c r="HL87">
        <v>115.1111111111111</v>
      </c>
      <c r="HM87">
        <v>69.151515151515142</v>
      </c>
      <c r="HN87">
        <v>667</v>
      </c>
      <c r="HO87">
        <v>464</v>
      </c>
      <c r="HP87">
        <v>445</v>
      </c>
      <c r="HQ87">
        <v>5</v>
      </c>
      <c r="HR87">
        <v>0</v>
      </c>
      <c r="HS87">
        <v>681</v>
      </c>
      <c r="HT87">
        <v>13</v>
      </c>
      <c r="HU87">
        <v>432</v>
      </c>
      <c r="HV87">
        <v>445</v>
      </c>
      <c r="HW87">
        <v>433</v>
      </c>
      <c r="HX87">
        <v>0</v>
      </c>
      <c r="HY87">
        <v>0</v>
      </c>
      <c r="HZ87">
        <v>0</v>
      </c>
      <c r="IA87">
        <v>49</v>
      </c>
      <c r="IB87">
        <v>72</v>
      </c>
      <c r="IC87">
        <v>121</v>
      </c>
      <c r="IG87">
        <v>381</v>
      </c>
      <c r="IH87">
        <v>22</v>
      </c>
    </row>
    <row r="88" spans="1:242" x14ac:dyDescent="0.2">
      <c r="A88" t="s">
        <v>222</v>
      </c>
      <c r="B88" t="s">
        <v>265</v>
      </c>
      <c r="C88" t="s">
        <v>677</v>
      </c>
      <c r="D88">
        <v>5</v>
      </c>
      <c r="E88">
        <v>0</v>
      </c>
      <c r="F88">
        <v>2</v>
      </c>
      <c r="G88">
        <v>0</v>
      </c>
      <c r="H88">
        <v>0</v>
      </c>
      <c r="I88">
        <v>0</v>
      </c>
      <c r="J88">
        <v>1</v>
      </c>
      <c r="K88">
        <v>1</v>
      </c>
      <c r="L88">
        <v>72</v>
      </c>
      <c r="M88">
        <v>0</v>
      </c>
      <c r="N88">
        <v>5</v>
      </c>
      <c r="O88">
        <v>16</v>
      </c>
      <c r="P88">
        <v>131</v>
      </c>
      <c r="Q88">
        <v>2</v>
      </c>
      <c r="R88">
        <v>158</v>
      </c>
      <c r="S88">
        <v>25</v>
      </c>
      <c r="T88">
        <v>62</v>
      </c>
      <c r="U88">
        <v>50</v>
      </c>
      <c r="V88">
        <v>11</v>
      </c>
      <c r="W88">
        <v>57</v>
      </c>
      <c r="X88">
        <v>23</v>
      </c>
      <c r="Y88">
        <v>54</v>
      </c>
      <c r="Z88">
        <v>598</v>
      </c>
      <c r="AA88">
        <v>6</v>
      </c>
      <c r="AB88">
        <v>0</v>
      </c>
      <c r="AC88">
        <v>0</v>
      </c>
      <c r="AD88">
        <v>0</v>
      </c>
      <c r="AE88">
        <v>0</v>
      </c>
      <c r="AF88">
        <v>0</v>
      </c>
      <c r="AG88">
        <v>1</v>
      </c>
      <c r="AH88">
        <v>1</v>
      </c>
      <c r="AI88">
        <v>40</v>
      </c>
      <c r="AJ88">
        <v>2</v>
      </c>
      <c r="AK88">
        <v>2</v>
      </c>
      <c r="AL88">
        <v>7</v>
      </c>
      <c r="AM88">
        <v>67</v>
      </c>
      <c r="AN88">
        <v>4</v>
      </c>
      <c r="AO88">
        <v>135</v>
      </c>
      <c r="AP88">
        <v>21</v>
      </c>
      <c r="AQ88">
        <v>21</v>
      </c>
      <c r="AR88">
        <v>7</v>
      </c>
      <c r="AS88">
        <v>43</v>
      </c>
      <c r="AT88">
        <v>25</v>
      </c>
      <c r="AU88">
        <v>357</v>
      </c>
      <c r="AV88">
        <v>1</v>
      </c>
      <c r="AW88">
        <v>0</v>
      </c>
      <c r="AX88">
        <v>0</v>
      </c>
      <c r="AY88">
        <v>0</v>
      </c>
      <c r="AZ88">
        <v>0</v>
      </c>
      <c r="BA88">
        <v>0</v>
      </c>
      <c r="BB88">
        <v>0</v>
      </c>
      <c r="BC88">
        <v>0</v>
      </c>
      <c r="BD88">
        <v>23</v>
      </c>
      <c r="BE88">
        <v>0</v>
      </c>
      <c r="BF88">
        <v>0</v>
      </c>
      <c r="BG88">
        <v>4</v>
      </c>
      <c r="BH88">
        <v>11</v>
      </c>
      <c r="BI88">
        <v>0</v>
      </c>
      <c r="BJ88">
        <v>34</v>
      </c>
      <c r="BK88">
        <v>0</v>
      </c>
      <c r="BL88">
        <v>1</v>
      </c>
      <c r="BM88">
        <v>0</v>
      </c>
      <c r="BN88">
        <v>6</v>
      </c>
      <c r="BO88">
        <v>1</v>
      </c>
      <c r="BP88">
        <v>80</v>
      </c>
      <c r="BQ88">
        <v>7</v>
      </c>
      <c r="BR88">
        <v>0</v>
      </c>
      <c r="BS88">
        <v>0</v>
      </c>
      <c r="BT88">
        <v>0</v>
      </c>
      <c r="BU88">
        <v>0</v>
      </c>
      <c r="BV88">
        <v>0</v>
      </c>
      <c r="BW88">
        <v>1</v>
      </c>
      <c r="BX88">
        <v>1</v>
      </c>
      <c r="BY88">
        <v>63</v>
      </c>
      <c r="BZ88">
        <v>2</v>
      </c>
      <c r="CA88">
        <v>2</v>
      </c>
      <c r="CB88">
        <v>11</v>
      </c>
      <c r="CC88">
        <v>78</v>
      </c>
      <c r="CD88">
        <v>4</v>
      </c>
      <c r="CE88">
        <v>169</v>
      </c>
      <c r="CF88">
        <v>21</v>
      </c>
      <c r="CG88">
        <v>47</v>
      </c>
      <c r="CH88">
        <v>22</v>
      </c>
      <c r="CI88">
        <v>7</v>
      </c>
      <c r="CJ88">
        <v>49</v>
      </c>
      <c r="CK88">
        <v>26</v>
      </c>
      <c r="CL88">
        <v>39</v>
      </c>
      <c r="CM88">
        <v>484</v>
      </c>
      <c r="CN88">
        <v>2</v>
      </c>
      <c r="CO88">
        <v>0</v>
      </c>
      <c r="CP88">
        <v>0</v>
      </c>
      <c r="CQ88">
        <v>0</v>
      </c>
      <c r="CR88">
        <v>0</v>
      </c>
      <c r="CS88">
        <v>0</v>
      </c>
      <c r="CT88">
        <v>0</v>
      </c>
      <c r="CU88">
        <v>1</v>
      </c>
      <c r="CV88">
        <v>42</v>
      </c>
      <c r="CW88">
        <v>2</v>
      </c>
      <c r="CX88">
        <v>2</v>
      </c>
      <c r="CY88">
        <v>10</v>
      </c>
      <c r="CZ88">
        <v>69</v>
      </c>
      <c r="DA88">
        <v>3</v>
      </c>
      <c r="DB88">
        <v>159</v>
      </c>
      <c r="DC88">
        <v>18</v>
      </c>
      <c r="DD88">
        <v>44</v>
      </c>
      <c r="DE88">
        <v>21</v>
      </c>
      <c r="DF88">
        <v>3</v>
      </c>
      <c r="DG88">
        <v>47</v>
      </c>
      <c r="DH88">
        <v>423</v>
      </c>
      <c r="DI88">
        <v>24</v>
      </c>
      <c r="DJ88">
        <v>18</v>
      </c>
      <c r="DK88">
        <v>5</v>
      </c>
      <c r="DL88">
        <v>0</v>
      </c>
      <c r="DM88">
        <v>0</v>
      </c>
      <c r="DN88">
        <v>0</v>
      </c>
      <c r="DO88">
        <v>0</v>
      </c>
      <c r="DP88">
        <v>0</v>
      </c>
      <c r="DQ88">
        <v>1</v>
      </c>
      <c r="DR88">
        <v>0</v>
      </c>
      <c r="DS88">
        <v>21</v>
      </c>
      <c r="DT88">
        <v>0</v>
      </c>
      <c r="DU88">
        <v>0</v>
      </c>
      <c r="DV88">
        <v>1</v>
      </c>
      <c r="DW88">
        <v>9</v>
      </c>
      <c r="DX88">
        <v>1</v>
      </c>
      <c r="DY88">
        <v>10</v>
      </c>
      <c r="DZ88">
        <v>3</v>
      </c>
      <c r="EA88">
        <v>3</v>
      </c>
      <c r="EB88">
        <v>1</v>
      </c>
      <c r="EC88">
        <v>4</v>
      </c>
      <c r="ED88">
        <v>2</v>
      </c>
      <c r="EE88">
        <v>61</v>
      </c>
      <c r="EF88">
        <v>2</v>
      </c>
      <c r="EG88">
        <v>21</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2</v>
      </c>
      <c r="FS88">
        <v>0</v>
      </c>
      <c r="FT88">
        <v>0</v>
      </c>
      <c r="FU88">
        <v>0</v>
      </c>
      <c r="FV88">
        <v>0</v>
      </c>
      <c r="FW88">
        <v>0</v>
      </c>
      <c r="FX88">
        <v>1</v>
      </c>
      <c r="FY88">
        <v>0</v>
      </c>
      <c r="FZ88">
        <v>19</v>
      </c>
      <c r="GA88">
        <v>0</v>
      </c>
      <c r="GB88">
        <v>0</v>
      </c>
      <c r="GC88">
        <v>1</v>
      </c>
      <c r="GD88">
        <v>9</v>
      </c>
      <c r="GE88">
        <v>1</v>
      </c>
      <c r="GF88">
        <v>9</v>
      </c>
      <c r="GG88">
        <v>3</v>
      </c>
      <c r="GH88">
        <v>3</v>
      </c>
      <c r="GI88">
        <v>1</v>
      </c>
      <c r="GJ88">
        <v>3</v>
      </c>
      <c r="GK88">
        <v>2</v>
      </c>
      <c r="GL88">
        <v>54</v>
      </c>
      <c r="GM88">
        <v>2</v>
      </c>
      <c r="GN88">
        <v>0</v>
      </c>
      <c r="GO88">
        <v>0</v>
      </c>
      <c r="GP88">
        <v>0</v>
      </c>
      <c r="GQ88">
        <v>0</v>
      </c>
      <c r="GR88">
        <v>0</v>
      </c>
      <c r="GS88">
        <v>0</v>
      </c>
      <c r="GT88">
        <v>0</v>
      </c>
      <c r="GU88">
        <v>1</v>
      </c>
      <c r="GV88">
        <v>0</v>
      </c>
      <c r="GW88">
        <v>0</v>
      </c>
      <c r="GX88">
        <v>0</v>
      </c>
      <c r="GY88">
        <v>0</v>
      </c>
      <c r="GZ88">
        <v>0</v>
      </c>
      <c r="HA88">
        <v>0</v>
      </c>
      <c r="HB88">
        <v>0</v>
      </c>
      <c r="HC88">
        <v>0</v>
      </c>
      <c r="HD88">
        <v>0</v>
      </c>
      <c r="HE88">
        <v>1</v>
      </c>
      <c r="HF88">
        <v>0</v>
      </c>
      <c r="HG88">
        <v>4</v>
      </c>
      <c r="HH88">
        <v>1</v>
      </c>
      <c r="HI88">
        <v>0</v>
      </c>
      <c r="HJ88">
        <v>0</v>
      </c>
      <c r="HK88">
        <v>0</v>
      </c>
      <c r="HL88">
        <v>97.111111111111114</v>
      </c>
      <c r="HM88">
        <v>55.081784386617095</v>
      </c>
      <c r="HN88">
        <v>681</v>
      </c>
      <c r="HO88">
        <v>598</v>
      </c>
      <c r="HP88">
        <v>484</v>
      </c>
      <c r="HQ88">
        <v>18</v>
      </c>
      <c r="HR88">
        <v>0</v>
      </c>
      <c r="HS88">
        <v>777</v>
      </c>
      <c r="HT88">
        <v>18</v>
      </c>
      <c r="HU88">
        <v>466</v>
      </c>
      <c r="HV88">
        <v>484</v>
      </c>
      <c r="HW88">
        <v>477</v>
      </c>
      <c r="HX88">
        <v>0</v>
      </c>
      <c r="HY88">
        <v>2</v>
      </c>
      <c r="HZ88">
        <v>2</v>
      </c>
      <c r="IA88">
        <v>55</v>
      </c>
      <c r="IB88">
        <v>47</v>
      </c>
      <c r="IC88">
        <v>102</v>
      </c>
      <c r="IG88">
        <v>215</v>
      </c>
      <c r="IH88">
        <v>37</v>
      </c>
    </row>
    <row r="89" spans="1:242" ht="17.25" customHeight="1" x14ac:dyDescent="0.2">
      <c r="A89" t="s">
        <v>222</v>
      </c>
      <c r="B89" t="s">
        <v>288</v>
      </c>
      <c r="C89" t="s">
        <v>717</v>
      </c>
      <c r="D89">
        <v>7</v>
      </c>
      <c r="E89">
        <v>0</v>
      </c>
      <c r="F89">
        <v>1</v>
      </c>
      <c r="G89">
        <v>0</v>
      </c>
      <c r="H89">
        <v>0</v>
      </c>
      <c r="I89">
        <v>0</v>
      </c>
      <c r="J89">
        <v>5</v>
      </c>
      <c r="K89">
        <v>0</v>
      </c>
      <c r="L89">
        <v>56</v>
      </c>
      <c r="M89">
        <v>1</v>
      </c>
      <c r="N89">
        <v>2</v>
      </c>
      <c r="O89">
        <v>17</v>
      </c>
      <c r="P89">
        <v>79</v>
      </c>
      <c r="Q89">
        <v>5</v>
      </c>
      <c r="R89">
        <v>210</v>
      </c>
      <c r="S89">
        <v>31</v>
      </c>
      <c r="T89">
        <v>57</v>
      </c>
      <c r="U89">
        <v>13</v>
      </c>
      <c r="V89">
        <v>8</v>
      </c>
      <c r="W89">
        <v>62</v>
      </c>
      <c r="X89">
        <v>26</v>
      </c>
      <c r="Y89">
        <v>46</v>
      </c>
      <c r="Z89">
        <v>554</v>
      </c>
      <c r="AA89">
        <v>6</v>
      </c>
      <c r="AB89">
        <v>0</v>
      </c>
      <c r="AC89">
        <v>2</v>
      </c>
      <c r="AD89">
        <v>0</v>
      </c>
      <c r="AE89">
        <v>0</v>
      </c>
      <c r="AF89">
        <v>0</v>
      </c>
      <c r="AG89">
        <v>1</v>
      </c>
      <c r="AH89">
        <v>0</v>
      </c>
      <c r="AI89">
        <v>29</v>
      </c>
      <c r="AJ89">
        <v>0</v>
      </c>
      <c r="AK89">
        <v>6</v>
      </c>
      <c r="AL89">
        <v>16</v>
      </c>
      <c r="AM89">
        <v>102</v>
      </c>
      <c r="AN89">
        <v>1</v>
      </c>
      <c r="AO89">
        <v>129</v>
      </c>
      <c r="AP89">
        <v>22</v>
      </c>
      <c r="AQ89">
        <v>42</v>
      </c>
      <c r="AR89">
        <v>4</v>
      </c>
      <c r="AS89">
        <v>34</v>
      </c>
      <c r="AT89">
        <v>20</v>
      </c>
      <c r="AU89">
        <v>394</v>
      </c>
      <c r="AV89">
        <v>0</v>
      </c>
      <c r="AW89">
        <v>0</v>
      </c>
      <c r="AX89">
        <v>0</v>
      </c>
      <c r="AY89">
        <v>0</v>
      </c>
      <c r="AZ89">
        <v>0</v>
      </c>
      <c r="BA89">
        <v>0</v>
      </c>
      <c r="BB89">
        <v>0</v>
      </c>
      <c r="BC89">
        <v>0</v>
      </c>
      <c r="BD89">
        <v>16</v>
      </c>
      <c r="BE89">
        <v>0</v>
      </c>
      <c r="BF89">
        <v>0</v>
      </c>
      <c r="BG89">
        <v>4</v>
      </c>
      <c r="BH89">
        <v>11</v>
      </c>
      <c r="BI89">
        <v>0</v>
      </c>
      <c r="BJ89">
        <v>31</v>
      </c>
      <c r="BK89">
        <v>3</v>
      </c>
      <c r="BL89">
        <v>3</v>
      </c>
      <c r="BM89">
        <v>1</v>
      </c>
      <c r="BN89">
        <v>11</v>
      </c>
      <c r="BO89">
        <v>2</v>
      </c>
      <c r="BP89">
        <v>80</v>
      </c>
      <c r="BQ89">
        <v>6</v>
      </c>
      <c r="BR89">
        <v>0</v>
      </c>
      <c r="BS89">
        <v>2</v>
      </c>
      <c r="BT89">
        <v>0</v>
      </c>
      <c r="BU89">
        <v>0</v>
      </c>
      <c r="BV89">
        <v>0</v>
      </c>
      <c r="BW89">
        <v>1</v>
      </c>
      <c r="BX89">
        <v>0</v>
      </c>
      <c r="BY89">
        <v>45</v>
      </c>
      <c r="BZ89">
        <v>0</v>
      </c>
      <c r="CA89">
        <v>6</v>
      </c>
      <c r="CB89">
        <v>20</v>
      </c>
      <c r="CC89">
        <v>113</v>
      </c>
      <c r="CD89">
        <v>1</v>
      </c>
      <c r="CE89">
        <v>160</v>
      </c>
      <c r="CF89">
        <v>25</v>
      </c>
      <c r="CG89">
        <v>52</v>
      </c>
      <c r="CH89">
        <v>45</v>
      </c>
      <c r="CI89">
        <v>5</v>
      </c>
      <c r="CJ89">
        <v>45</v>
      </c>
      <c r="CK89">
        <v>22</v>
      </c>
      <c r="CL89">
        <v>55</v>
      </c>
      <c r="CM89">
        <v>526</v>
      </c>
      <c r="CN89">
        <v>2</v>
      </c>
      <c r="CO89">
        <v>0</v>
      </c>
      <c r="CP89">
        <v>1</v>
      </c>
      <c r="CQ89">
        <v>0</v>
      </c>
      <c r="CR89">
        <v>0</v>
      </c>
      <c r="CS89">
        <v>0</v>
      </c>
      <c r="CT89">
        <v>0</v>
      </c>
      <c r="CU89">
        <v>0</v>
      </c>
      <c r="CV89">
        <v>37</v>
      </c>
      <c r="CW89">
        <v>0</v>
      </c>
      <c r="CX89">
        <v>4</v>
      </c>
      <c r="CY89">
        <v>18</v>
      </c>
      <c r="CZ89">
        <v>101</v>
      </c>
      <c r="DA89">
        <v>1</v>
      </c>
      <c r="DB89">
        <v>155</v>
      </c>
      <c r="DC89">
        <v>23</v>
      </c>
      <c r="DD89">
        <v>36</v>
      </c>
      <c r="DE89">
        <v>45</v>
      </c>
      <c r="DF89">
        <v>3</v>
      </c>
      <c r="DG89">
        <v>44</v>
      </c>
      <c r="DH89">
        <v>470</v>
      </c>
      <c r="DI89">
        <v>17</v>
      </c>
      <c r="DJ89">
        <v>27</v>
      </c>
      <c r="DK89">
        <v>4</v>
      </c>
      <c r="DL89">
        <v>0</v>
      </c>
      <c r="DM89">
        <v>1</v>
      </c>
      <c r="DN89">
        <v>0</v>
      </c>
      <c r="DO89">
        <v>0</v>
      </c>
      <c r="DP89">
        <v>0</v>
      </c>
      <c r="DQ89">
        <v>1</v>
      </c>
      <c r="DR89">
        <v>0</v>
      </c>
      <c r="DS89">
        <v>8</v>
      </c>
      <c r="DT89">
        <v>0</v>
      </c>
      <c r="DU89">
        <v>2</v>
      </c>
      <c r="DV89">
        <v>2</v>
      </c>
      <c r="DW89">
        <v>12</v>
      </c>
      <c r="DX89">
        <v>0</v>
      </c>
      <c r="DY89">
        <v>5</v>
      </c>
      <c r="DZ89">
        <v>2</v>
      </c>
      <c r="EA89">
        <v>16</v>
      </c>
      <c r="EB89">
        <v>0</v>
      </c>
      <c r="EC89">
        <v>2</v>
      </c>
      <c r="ED89">
        <v>1</v>
      </c>
      <c r="EE89">
        <v>56</v>
      </c>
      <c r="EF89">
        <v>5</v>
      </c>
      <c r="EG89">
        <v>28</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3</v>
      </c>
      <c r="FS89">
        <v>0</v>
      </c>
      <c r="FT89">
        <v>1</v>
      </c>
      <c r="FU89">
        <v>0</v>
      </c>
      <c r="FV89">
        <v>0</v>
      </c>
      <c r="FW89">
        <v>0</v>
      </c>
      <c r="FX89">
        <v>0</v>
      </c>
      <c r="FY89">
        <v>0</v>
      </c>
      <c r="FZ89">
        <v>7</v>
      </c>
      <c r="GA89">
        <v>0</v>
      </c>
      <c r="GB89">
        <v>2</v>
      </c>
      <c r="GC89">
        <v>2</v>
      </c>
      <c r="GD89">
        <v>11</v>
      </c>
      <c r="GE89">
        <v>0</v>
      </c>
      <c r="GF89">
        <v>5</v>
      </c>
      <c r="GG89">
        <v>2</v>
      </c>
      <c r="GH89">
        <v>15</v>
      </c>
      <c r="GI89">
        <v>0</v>
      </c>
      <c r="GJ89">
        <v>2</v>
      </c>
      <c r="GK89">
        <v>1</v>
      </c>
      <c r="GL89">
        <v>51</v>
      </c>
      <c r="GM89">
        <v>0</v>
      </c>
      <c r="GN89">
        <v>0</v>
      </c>
      <c r="GO89">
        <v>0</v>
      </c>
      <c r="GP89">
        <v>0</v>
      </c>
      <c r="GQ89">
        <v>0</v>
      </c>
      <c r="GR89">
        <v>0</v>
      </c>
      <c r="GS89">
        <v>1</v>
      </c>
      <c r="GT89">
        <v>0</v>
      </c>
      <c r="GU89">
        <v>0</v>
      </c>
      <c r="GV89">
        <v>0</v>
      </c>
      <c r="GW89">
        <v>0</v>
      </c>
      <c r="GX89">
        <v>0</v>
      </c>
      <c r="GY89">
        <v>0</v>
      </c>
      <c r="GZ89">
        <v>0</v>
      </c>
      <c r="HA89">
        <v>0</v>
      </c>
      <c r="HB89">
        <v>0</v>
      </c>
      <c r="HC89">
        <v>1</v>
      </c>
      <c r="HD89">
        <v>0</v>
      </c>
      <c r="HE89">
        <v>0</v>
      </c>
      <c r="HF89">
        <v>0</v>
      </c>
      <c r="HG89">
        <v>2</v>
      </c>
      <c r="HH89">
        <v>2</v>
      </c>
      <c r="HI89">
        <v>1</v>
      </c>
      <c r="HJ89">
        <v>4</v>
      </c>
      <c r="HK89">
        <v>2</v>
      </c>
      <c r="HL89">
        <v>146</v>
      </c>
      <c r="HM89">
        <v>58</v>
      </c>
      <c r="HN89">
        <v>777</v>
      </c>
      <c r="HO89">
        <v>554</v>
      </c>
      <c r="HP89">
        <v>526</v>
      </c>
      <c r="HQ89">
        <v>21</v>
      </c>
      <c r="HR89">
        <v>0</v>
      </c>
      <c r="HS89">
        <v>784</v>
      </c>
      <c r="HT89">
        <v>18</v>
      </c>
      <c r="HU89">
        <v>508</v>
      </c>
      <c r="HV89">
        <v>526</v>
      </c>
      <c r="HW89">
        <v>521</v>
      </c>
      <c r="HX89">
        <v>0</v>
      </c>
      <c r="HY89">
        <v>1</v>
      </c>
      <c r="HZ89">
        <v>1</v>
      </c>
      <c r="IA89">
        <v>57</v>
      </c>
      <c r="IB89">
        <v>51</v>
      </c>
      <c r="IC89">
        <v>108</v>
      </c>
      <c r="IG89">
        <v>206</v>
      </c>
      <c r="IH89">
        <v>15</v>
      </c>
    </row>
    <row r="90" spans="1:242" x14ac:dyDescent="0.2">
      <c r="A90" t="s">
        <v>236</v>
      </c>
      <c r="B90" t="s">
        <v>262</v>
      </c>
      <c r="C90" t="s">
        <v>677</v>
      </c>
      <c r="D90">
        <v>7</v>
      </c>
      <c r="E90">
        <v>0</v>
      </c>
      <c r="F90">
        <v>1</v>
      </c>
      <c r="G90">
        <v>0</v>
      </c>
      <c r="H90">
        <v>0</v>
      </c>
      <c r="I90">
        <v>0</v>
      </c>
      <c r="J90">
        <v>1</v>
      </c>
      <c r="K90">
        <v>0</v>
      </c>
      <c r="L90">
        <v>14</v>
      </c>
      <c r="M90">
        <v>0</v>
      </c>
      <c r="N90">
        <v>4</v>
      </c>
      <c r="O90">
        <v>2</v>
      </c>
      <c r="P90">
        <v>13</v>
      </c>
      <c r="Q90">
        <v>1</v>
      </c>
      <c r="R90">
        <v>54</v>
      </c>
      <c r="S90">
        <v>1</v>
      </c>
      <c r="T90">
        <v>24</v>
      </c>
      <c r="U90">
        <v>9</v>
      </c>
      <c r="V90">
        <v>5</v>
      </c>
      <c r="W90">
        <v>6</v>
      </c>
      <c r="X90">
        <v>10</v>
      </c>
      <c r="Y90">
        <v>18</v>
      </c>
      <c r="Z90">
        <v>142</v>
      </c>
      <c r="AA90">
        <v>3</v>
      </c>
      <c r="AB90">
        <v>0</v>
      </c>
      <c r="AC90">
        <v>0</v>
      </c>
      <c r="AD90">
        <v>0</v>
      </c>
      <c r="AE90">
        <v>0</v>
      </c>
      <c r="AF90">
        <v>0</v>
      </c>
      <c r="AG90">
        <v>2</v>
      </c>
      <c r="AH90">
        <v>0</v>
      </c>
      <c r="AI90">
        <v>6</v>
      </c>
      <c r="AJ90">
        <v>0</v>
      </c>
      <c r="AK90">
        <v>3</v>
      </c>
      <c r="AL90">
        <v>3</v>
      </c>
      <c r="AM90">
        <v>10</v>
      </c>
      <c r="AN90">
        <v>0</v>
      </c>
      <c r="AO90">
        <v>57</v>
      </c>
      <c r="AP90">
        <v>1</v>
      </c>
      <c r="AQ90">
        <v>13</v>
      </c>
      <c r="AR90">
        <v>9</v>
      </c>
      <c r="AS90">
        <v>7</v>
      </c>
      <c r="AT90">
        <v>8</v>
      </c>
      <c r="AU90">
        <v>114</v>
      </c>
      <c r="AV90">
        <v>0</v>
      </c>
      <c r="AW90">
        <v>0</v>
      </c>
      <c r="AX90">
        <v>0</v>
      </c>
      <c r="AY90">
        <v>0</v>
      </c>
      <c r="AZ90">
        <v>0</v>
      </c>
      <c r="BA90">
        <v>0</v>
      </c>
      <c r="BB90">
        <v>0</v>
      </c>
      <c r="BC90">
        <v>0</v>
      </c>
      <c r="BD90">
        <v>2</v>
      </c>
      <c r="BE90">
        <v>0</v>
      </c>
      <c r="BF90">
        <v>2</v>
      </c>
      <c r="BG90">
        <v>0</v>
      </c>
      <c r="BH90">
        <v>1</v>
      </c>
      <c r="BI90">
        <v>0</v>
      </c>
      <c r="BJ90">
        <v>4</v>
      </c>
      <c r="BK90">
        <v>0</v>
      </c>
      <c r="BL90">
        <v>0</v>
      </c>
      <c r="BM90">
        <v>0</v>
      </c>
      <c r="BN90">
        <v>1</v>
      </c>
      <c r="BO90">
        <v>0</v>
      </c>
      <c r="BP90">
        <v>10</v>
      </c>
      <c r="BQ90">
        <v>3</v>
      </c>
      <c r="BR90">
        <v>0</v>
      </c>
      <c r="BS90">
        <v>0</v>
      </c>
      <c r="BT90">
        <v>0</v>
      </c>
      <c r="BU90">
        <v>0</v>
      </c>
      <c r="BV90">
        <v>0</v>
      </c>
      <c r="BW90">
        <v>2</v>
      </c>
      <c r="BX90">
        <v>0</v>
      </c>
      <c r="BY90">
        <v>8</v>
      </c>
      <c r="BZ90">
        <v>0</v>
      </c>
      <c r="CA90">
        <v>5</v>
      </c>
      <c r="CB90">
        <v>3</v>
      </c>
      <c r="CC90">
        <v>11</v>
      </c>
      <c r="CD90">
        <v>0</v>
      </c>
      <c r="CE90">
        <v>61</v>
      </c>
      <c r="CF90">
        <v>1</v>
      </c>
      <c r="CG90">
        <v>22</v>
      </c>
      <c r="CH90">
        <v>13</v>
      </c>
      <c r="CI90">
        <v>9</v>
      </c>
      <c r="CJ90">
        <v>8</v>
      </c>
      <c r="CK90">
        <v>8</v>
      </c>
      <c r="CL90">
        <v>7</v>
      </c>
      <c r="CM90">
        <v>146</v>
      </c>
      <c r="CN90">
        <v>1</v>
      </c>
      <c r="CO90">
        <v>0</v>
      </c>
      <c r="CP90">
        <v>0</v>
      </c>
      <c r="CQ90">
        <v>0</v>
      </c>
      <c r="CR90">
        <v>0</v>
      </c>
      <c r="CS90">
        <v>0</v>
      </c>
      <c r="CT90">
        <v>0</v>
      </c>
      <c r="CU90">
        <v>0</v>
      </c>
      <c r="CV90">
        <v>2</v>
      </c>
      <c r="CW90">
        <v>0</v>
      </c>
      <c r="CX90">
        <v>2</v>
      </c>
      <c r="CY90">
        <v>2</v>
      </c>
      <c r="CZ90">
        <v>8</v>
      </c>
      <c r="DA90">
        <v>0</v>
      </c>
      <c r="DB90">
        <v>43</v>
      </c>
      <c r="DC90">
        <v>1</v>
      </c>
      <c r="DD90">
        <v>12</v>
      </c>
      <c r="DE90">
        <v>9</v>
      </c>
      <c r="DF90">
        <v>4</v>
      </c>
      <c r="DG90">
        <v>6</v>
      </c>
      <c r="DH90">
        <v>90</v>
      </c>
      <c r="DI90">
        <v>5</v>
      </c>
      <c r="DJ90">
        <v>3</v>
      </c>
      <c r="DK90">
        <v>2</v>
      </c>
      <c r="DL90">
        <v>0</v>
      </c>
      <c r="DM90">
        <v>0</v>
      </c>
      <c r="DN90">
        <v>0</v>
      </c>
      <c r="DO90">
        <v>0</v>
      </c>
      <c r="DP90">
        <v>0</v>
      </c>
      <c r="DQ90">
        <v>2</v>
      </c>
      <c r="DR90">
        <v>0</v>
      </c>
      <c r="DS90">
        <v>6</v>
      </c>
      <c r="DT90">
        <v>0</v>
      </c>
      <c r="DU90">
        <v>3</v>
      </c>
      <c r="DV90">
        <v>1</v>
      </c>
      <c r="DW90">
        <v>3</v>
      </c>
      <c r="DX90">
        <v>0</v>
      </c>
      <c r="DY90">
        <v>18</v>
      </c>
      <c r="DZ90">
        <v>0</v>
      </c>
      <c r="EA90">
        <v>10</v>
      </c>
      <c r="EB90">
        <v>4</v>
      </c>
      <c r="EC90">
        <v>5</v>
      </c>
      <c r="ED90">
        <v>2</v>
      </c>
      <c r="EE90">
        <v>56</v>
      </c>
      <c r="EF90">
        <v>3</v>
      </c>
      <c r="EG90">
        <v>4</v>
      </c>
      <c r="EH90">
        <v>0</v>
      </c>
      <c r="EI90">
        <v>0</v>
      </c>
      <c r="EJ90">
        <v>0</v>
      </c>
      <c r="EK90">
        <v>0</v>
      </c>
      <c r="EL90">
        <v>0</v>
      </c>
      <c r="EM90">
        <v>0</v>
      </c>
      <c r="EN90">
        <v>0</v>
      </c>
      <c r="EO90">
        <v>0</v>
      </c>
      <c r="EP90">
        <v>0</v>
      </c>
      <c r="EQ90">
        <v>0</v>
      </c>
      <c r="ER90">
        <v>0</v>
      </c>
      <c r="ES90">
        <v>0</v>
      </c>
      <c r="ET90">
        <v>0</v>
      </c>
      <c r="EU90">
        <v>0</v>
      </c>
      <c r="EV90">
        <v>0</v>
      </c>
      <c r="EW90">
        <v>0</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2</v>
      </c>
      <c r="FS90">
        <v>0</v>
      </c>
      <c r="FT90">
        <v>0</v>
      </c>
      <c r="FU90">
        <v>0</v>
      </c>
      <c r="FV90">
        <v>0</v>
      </c>
      <c r="FW90">
        <v>0</v>
      </c>
      <c r="FX90">
        <v>1</v>
      </c>
      <c r="FY90">
        <v>0</v>
      </c>
      <c r="FZ90">
        <v>4</v>
      </c>
      <c r="GA90">
        <v>0</v>
      </c>
      <c r="GB90">
        <v>1</v>
      </c>
      <c r="GC90">
        <v>0</v>
      </c>
      <c r="GD90">
        <v>3</v>
      </c>
      <c r="GE90">
        <v>0</v>
      </c>
      <c r="GF90">
        <v>12</v>
      </c>
      <c r="GG90">
        <v>0</v>
      </c>
      <c r="GH90">
        <v>9</v>
      </c>
      <c r="GI90">
        <v>1</v>
      </c>
      <c r="GJ90">
        <v>1</v>
      </c>
      <c r="GK90">
        <v>0</v>
      </c>
      <c r="GL90">
        <v>34</v>
      </c>
      <c r="GM90">
        <v>0</v>
      </c>
      <c r="GN90">
        <v>0</v>
      </c>
      <c r="GO90">
        <v>0</v>
      </c>
      <c r="GP90">
        <v>0</v>
      </c>
      <c r="GQ90">
        <v>0</v>
      </c>
      <c r="GR90">
        <v>0</v>
      </c>
      <c r="GS90">
        <v>0</v>
      </c>
      <c r="GT90">
        <v>0</v>
      </c>
      <c r="GU90">
        <v>0</v>
      </c>
      <c r="GV90">
        <v>0</v>
      </c>
      <c r="GW90">
        <v>1</v>
      </c>
      <c r="GX90">
        <v>1</v>
      </c>
      <c r="GY90">
        <v>0</v>
      </c>
      <c r="GZ90">
        <v>0</v>
      </c>
      <c r="HA90">
        <v>1</v>
      </c>
      <c r="HB90">
        <v>0</v>
      </c>
      <c r="HC90">
        <v>1</v>
      </c>
      <c r="HD90">
        <v>0</v>
      </c>
      <c r="HE90">
        <v>1</v>
      </c>
      <c r="HF90">
        <v>2</v>
      </c>
      <c r="HG90">
        <v>7</v>
      </c>
      <c r="HH90">
        <v>2</v>
      </c>
      <c r="HI90">
        <v>0</v>
      </c>
      <c r="HJ90">
        <v>3</v>
      </c>
      <c r="HK90">
        <v>1</v>
      </c>
      <c r="HL90">
        <v>88</v>
      </c>
      <c r="HM90">
        <v>84</v>
      </c>
      <c r="HN90">
        <v>267</v>
      </c>
      <c r="HO90">
        <v>142</v>
      </c>
      <c r="HP90">
        <v>146</v>
      </c>
      <c r="HQ90">
        <v>7</v>
      </c>
      <c r="HR90">
        <v>0</v>
      </c>
      <c r="HS90">
        <v>256</v>
      </c>
      <c r="HT90">
        <v>9</v>
      </c>
      <c r="HU90">
        <v>137</v>
      </c>
      <c r="HV90">
        <v>146</v>
      </c>
      <c r="HW90">
        <v>124</v>
      </c>
      <c r="HX90">
        <v>0</v>
      </c>
      <c r="HY90">
        <v>1</v>
      </c>
      <c r="HZ90">
        <v>1</v>
      </c>
      <c r="IA90">
        <v>63</v>
      </c>
      <c r="IB90">
        <v>3</v>
      </c>
      <c r="IC90">
        <v>66</v>
      </c>
      <c r="IG90">
        <v>26</v>
      </c>
      <c r="IH90">
        <v>0</v>
      </c>
    </row>
    <row r="91" spans="1:242" x14ac:dyDescent="0.2">
      <c r="A91" t="s">
        <v>236</v>
      </c>
      <c r="B91" t="s">
        <v>263</v>
      </c>
      <c r="C91" t="s">
        <v>677</v>
      </c>
      <c r="D91">
        <v>4</v>
      </c>
      <c r="E91">
        <v>0</v>
      </c>
      <c r="F91">
        <v>0</v>
      </c>
      <c r="G91">
        <v>0</v>
      </c>
      <c r="H91">
        <v>0</v>
      </c>
      <c r="I91">
        <v>0</v>
      </c>
      <c r="J91">
        <v>1</v>
      </c>
      <c r="K91">
        <v>0</v>
      </c>
      <c r="L91">
        <v>16</v>
      </c>
      <c r="M91">
        <v>0</v>
      </c>
      <c r="N91">
        <v>5</v>
      </c>
      <c r="O91">
        <v>3</v>
      </c>
      <c r="P91">
        <v>13</v>
      </c>
      <c r="Q91">
        <v>2</v>
      </c>
      <c r="R91">
        <v>46</v>
      </c>
      <c r="S91">
        <v>2</v>
      </c>
      <c r="T91">
        <v>23</v>
      </c>
      <c r="U91">
        <v>5</v>
      </c>
      <c r="V91">
        <v>2</v>
      </c>
      <c r="W91">
        <v>6</v>
      </c>
      <c r="X91">
        <v>11</v>
      </c>
      <c r="Y91">
        <v>18</v>
      </c>
      <c r="Z91">
        <v>128</v>
      </c>
      <c r="AA91">
        <v>2</v>
      </c>
      <c r="AB91">
        <v>0</v>
      </c>
      <c r="AC91">
        <v>1</v>
      </c>
      <c r="AD91">
        <v>0</v>
      </c>
      <c r="AE91">
        <v>0</v>
      </c>
      <c r="AF91">
        <v>0</v>
      </c>
      <c r="AG91">
        <v>0</v>
      </c>
      <c r="AH91">
        <v>0</v>
      </c>
      <c r="AI91">
        <v>10</v>
      </c>
      <c r="AJ91">
        <v>0</v>
      </c>
      <c r="AK91">
        <v>4</v>
      </c>
      <c r="AL91">
        <v>4</v>
      </c>
      <c r="AM91">
        <v>8</v>
      </c>
      <c r="AN91">
        <v>0</v>
      </c>
      <c r="AO91">
        <v>37</v>
      </c>
      <c r="AP91">
        <v>1</v>
      </c>
      <c r="AQ91">
        <v>6</v>
      </c>
      <c r="AR91">
        <v>7</v>
      </c>
      <c r="AS91">
        <v>2</v>
      </c>
      <c r="AT91">
        <v>13</v>
      </c>
      <c r="AU91">
        <v>82</v>
      </c>
      <c r="AV91">
        <v>1</v>
      </c>
      <c r="AW91">
        <v>0</v>
      </c>
      <c r="AX91">
        <v>0</v>
      </c>
      <c r="AY91">
        <v>1</v>
      </c>
      <c r="AZ91">
        <v>0</v>
      </c>
      <c r="BA91">
        <v>0</v>
      </c>
      <c r="BB91">
        <v>0</v>
      </c>
      <c r="BC91">
        <v>0</v>
      </c>
      <c r="BD91">
        <v>3</v>
      </c>
      <c r="BE91">
        <v>0</v>
      </c>
      <c r="BF91">
        <v>0</v>
      </c>
      <c r="BG91">
        <v>0</v>
      </c>
      <c r="BH91">
        <v>2</v>
      </c>
      <c r="BI91">
        <v>0</v>
      </c>
      <c r="BJ91">
        <v>4</v>
      </c>
      <c r="BK91">
        <v>0</v>
      </c>
      <c r="BL91">
        <v>0</v>
      </c>
      <c r="BM91">
        <v>0</v>
      </c>
      <c r="BN91">
        <v>2</v>
      </c>
      <c r="BO91">
        <v>1</v>
      </c>
      <c r="BP91">
        <v>13</v>
      </c>
      <c r="BQ91">
        <v>3</v>
      </c>
      <c r="BR91">
        <v>0</v>
      </c>
      <c r="BS91">
        <v>1</v>
      </c>
      <c r="BT91">
        <v>1</v>
      </c>
      <c r="BU91">
        <v>0</v>
      </c>
      <c r="BV91">
        <v>0</v>
      </c>
      <c r="BW91">
        <v>0</v>
      </c>
      <c r="BX91">
        <v>0</v>
      </c>
      <c r="BY91">
        <v>13</v>
      </c>
      <c r="BZ91">
        <v>0</v>
      </c>
      <c r="CA91">
        <v>4</v>
      </c>
      <c r="CB91">
        <v>4</v>
      </c>
      <c r="CC91">
        <v>10</v>
      </c>
      <c r="CD91">
        <v>0</v>
      </c>
      <c r="CE91">
        <v>41</v>
      </c>
      <c r="CF91">
        <v>1</v>
      </c>
      <c r="CG91">
        <v>34</v>
      </c>
      <c r="CH91">
        <v>6</v>
      </c>
      <c r="CI91">
        <v>7</v>
      </c>
      <c r="CJ91">
        <v>4</v>
      </c>
      <c r="CK91">
        <v>14</v>
      </c>
      <c r="CL91">
        <v>13</v>
      </c>
      <c r="CM91">
        <v>129</v>
      </c>
      <c r="CN91">
        <v>0</v>
      </c>
      <c r="CO91">
        <v>0</v>
      </c>
      <c r="CP91">
        <v>0</v>
      </c>
      <c r="CQ91">
        <v>0</v>
      </c>
      <c r="CR91">
        <v>0</v>
      </c>
      <c r="CS91">
        <v>0</v>
      </c>
      <c r="CT91">
        <v>0</v>
      </c>
      <c r="CU91">
        <v>0</v>
      </c>
      <c r="CV91">
        <v>5</v>
      </c>
      <c r="CW91">
        <v>0</v>
      </c>
      <c r="CX91">
        <v>3</v>
      </c>
      <c r="CY91">
        <v>1</v>
      </c>
      <c r="CZ91">
        <v>6</v>
      </c>
      <c r="DA91">
        <v>0</v>
      </c>
      <c r="DB91">
        <v>37</v>
      </c>
      <c r="DC91">
        <v>0</v>
      </c>
      <c r="DD91">
        <v>18</v>
      </c>
      <c r="DE91">
        <v>4</v>
      </c>
      <c r="DF91">
        <v>5</v>
      </c>
      <c r="DG91">
        <v>4</v>
      </c>
      <c r="DH91">
        <v>83</v>
      </c>
      <c r="DI91">
        <v>11</v>
      </c>
      <c r="DJ91">
        <v>11</v>
      </c>
      <c r="DK91">
        <v>2</v>
      </c>
      <c r="DL91">
        <v>0</v>
      </c>
      <c r="DM91">
        <v>1</v>
      </c>
      <c r="DN91">
        <v>1</v>
      </c>
      <c r="DO91">
        <v>0</v>
      </c>
      <c r="DP91">
        <v>0</v>
      </c>
      <c r="DQ91">
        <v>0</v>
      </c>
      <c r="DR91">
        <v>0</v>
      </c>
      <c r="DS91">
        <v>8</v>
      </c>
      <c r="DT91">
        <v>0</v>
      </c>
      <c r="DU91">
        <v>1</v>
      </c>
      <c r="DV91">
        <v>3</v>
      </c>
      <c r="DW91">
        <v>4</v>
      </c>
      <c r="DX91">
        <v>0</v>
      </c>
      <c r="DY91">
        <v>4</v>
      </c>
      <c r="DZ91">
        <v>1</v>
      </c>
      <c r="EA91">
        <v>16</v>
      </c>
      <c r="EB91">
        <v>2</v>
      </c>
      <c r="EC91">
        <v>2</v>
      </c>
      <c r="ED91">
        <v>0</v>
      </c>
      <c r="EE91">
        <v>45</v>
      </c>
      <c r="EF91">
        <v>3</v>
      </c>
      <c r="EG91">
        <v>2</v>
      </c>
      <c r="EH91">
        <v>0</v>
      </c>
      <c r="EI91">
        <v>0</v>
      </c>
      <c r="EJ91">
        <v>0</v>
      </c>
      <c r="EK91">
        <v>0</v>
      </c>
      <c r="EL91">
        <v>0</v>
      </c>
      <c r="EM91">
        <v>0</v>
      </c>
      <c r="EN91">
        <v>0</v>
      </c>
      <c r="EO91">
        <v>0</v>
      </c>
      <c r="EP91">
        <v>0</v>
      </c>
      <c r="EQ91">
        <v>0</v>
      </c>
      <c r="ER91">
        <v>0</v>
      </c>
      <c r="ES91">
        <v>0</v>
      </c>
      <c r="ET91">
        <v>0</v>
      </c>
      <c r="EU91">
        <v>0</v>
      </c>
      <c r="EV91">
        <v>0</v>
      </c>
      <c r="EW91">
        <v>0</v>
      </c>
      <c r="EX91">
        <v>0</v>
      </c>
      <c r="EY91">
        <v>0</v>
      </c>
      <c r="EZ91">
        <v>1</v>
      </c>
      <c r="FA91">
        <v>0</v>
      </c>
      <c r="FB91">
        <v>0</v>
      </c>
      <c r="FC91">
        <v>0</v>
      </c>
      <c r="FD91">
        <v>0</v>
      </c>
      <c r="FE91">
        <v>0</v>
      </c>
      <c r="FF91">
        <v>0</v>
      </c>
      <c r="FG91">
        <v>0</v>
      </c>
      <c r="FH91">
        <v>0</v>
      </c>
      <c r="FI91">
        <v>0</v>
      </c>
      <c r="FJ91">
        <v>0</v>
      </c>
      <c r="FK91">
        <v>0</v>
      </c>
      <c r="FL91">
        <v>0</v>
      </c>
      <c r="FM91">
        <v>0</v>
      </c>
      <c r="FN91">
        <v>0</v>
      </c>
      <c r="FO91">
        <v>0</v>
      </c>
      <c r="FP91">
        <v>0</v>
      </c>
      <c r="FQ91">
        <v>1</v>
      </c>
      <c r="FR91">
        <v>1</v>
      </c>
      <c r="FS91">
        <v>0</v>
      </c>
      <c r="FT91">
        <v>0</v>
      </c>
      <c r="FU91">
        <v>1</v>
      </c>
      <c r="FV91">
        <v>0</v>
      </c>
      <c r="FW91">
        <v>0</v>
      </c>
      <c r="FX91">
        <v>0</v>
      </c>
      <c r="FY91">
        <v>0</v>
      </c>
      <c r="FZ91">
        <v>7</v>
      </c>
      <c r="GA91">
        <v>0</v>
      </c>
      <c r="GB91">
        <v>1</v>
      </c>
      <c r="GC91">
        <v>3</v>
      </c>
      <c r="GD91">
        <v>2</v>
      </c>
      <c r="GE91">
        <v>0</v>
      </c>
      <c r="GF91">
        <v>3</v>
      </c>
      <c r="GG91">
        <v>0</v>
      </c>
      <c r="GH91">
        <v>9</v>
      </c>
      <c r="GI91">
        <v>2</v>
      </c>
      <c r="GJ91">
        <v>0</v>
      </c>
      <c r="GK91">
        <v>0</v>
      </c>
      <c r="GL91">
        <v>29</v>
      </c>
      <c r="GM91">
        <v>0</v>
      </c>
      <c r="GN91">
        <v>0</v>
      </c>
      <c r="GO91">
        <v>0</v>
      </c>
      <c r="GP91">
        <v>0</v>
      </c>
      <c r="GQ91">
        <v>0</v>
      </c>
      <c r="GR91">
        <v>0</v>
      </c>
      <c r="GS91">
        <v>0</v>
      </c>
      <c r="GT91">
        <v>0</v>
      </c>
      <c r="GU91">
        <v>1</v>
      </c>
      <c r="GV91">
        <v>0</v>
      </c>
      <c r="GW91">
        <v>0</v>
      </c>
      <c r="GX91">
        <v>0</v>
      </c>
      <c r="GY91">
        <v>2</v>
      </c>
      <c r="GZ91">
        <v>0</v>
      </c>
      <c r="HA91">
        <v>0</v>
      </c>
      <c r="HB91">
        <v>1</v>
      </c>
      <c r="HC91">
        <v>1</v>
      </c>
      <c r="HD91">
        <v>0</v>
      </c>
      <c r="HE91">
        <v>2</v>
      </c>
      <c r="HF91">
        <v>0</v>
      </c>
      <c r="HG91">
        <v>7</v>
      </c>
      <c r="HH91">
        <v>2</v>
      </c>
      <c r="HI91">
        <v>1</v>
      </c>
      <c r="HJ91">
        <v>2</v>
      </c>
      <c r="HK91">
        <v>0</v>
      </c>
      <c r="HL91">
        <v>185</v>
      </c>
      <c r="HM91">
        <v>77</v>
      </c>
      <c r="HN91">
        <v>271</v>
      </c>
      <c r="HO91">
        <v>128</v>
      </c>
      <c r="HP91">
        <v>129</v>
      </c>
      <c r="HQ91">
        <v>6</v>
      </c>
      <c r="HR91">
        <v>15</v>
      </c>
      <c r="HS91">
        <v>249</v>
      </c>
      <c r="HT91">
        <v>8</v>
      </c>
      <c r="HU91">
        <v>121</v>
      </c>
      <c r="HV91">
        <v>129</v>
      </c>
      <c r="HW91">
        <v>112</v>
      </c>
      <c r="HX91">
        <v>0</v>
      </c>
      <c r="HY91">
        <v>0</v>
      </c>
      <c r="HZ91">
        <v>0</v>
      </c>
      <c r="IA91">
        <v>50</v>
      </c>
      <c r="IB91">
        <v>1</v>
      </c>
      <c r="IC91">
        <v>51</v>
      </c>
      <c r="IG91">
        <v>19</v>
      </c>
      <c r="IH91">
        <v>0</v>
      </c>
    </row>
    <row r="92" spans="1:242" x14ac:dyDescent="0.2">
      <c r="A92" t="s">
        <v>236</v>
      </c>
      <c r="B92" t="s">
        <v>265</v>
      </c>
      <c r="C92" t="s">
        <v>677</v>
      </c>
      <c r="D92">
        <v>2</v>
      </c>
      <c r="E92">
        <v>0</v>
      </c>
      <c r="F92">
        <v>2</v>
      </c>
      <c r="G92">
        <v>0</v>
      </c>
      <c r="H92">
        <v>0</v>
      </c>
      <c r="I92">
        <v>0</v>
      </c>
      <c r="J92">
        <v>1</v>
      </c>
      <c r="K92">
        <v>0</v>
      </c>
      <c r="L92">
        <v>8</v>
      </c>
      <c r="M92">
        <v>0</v>
      </c>
      <c r="N92">
        <v>1</v>
      </c>
      <c r="O92">
        <v>5</v>
      </c>
      <c r="P92">
        <v>16</v>
      </c>
      <c r="Q92">
        <v>1</v>
      </c>
      <c r="R92">
        <v>57</v>
      </c>
      <c r="S92">
        <v>4</v>
      </c>
      <c r="T92">
        <v>15</v>
      </c>
      <c r="U92">
        <v>4</v>
      </c>
      <c r="V92">
        <v>4</v>
      </c>
      <c r="W92">
        <v>16</v>
      </c>
      <c r="X92">
        <v>6</v>
      </c>
      <c r="Y92">
        <v>43</v>
      </c>
      <c r="Z92">
        <v>136</v>
      </c>
      <c r="AA92">
        <v>1</v>
      </c>
      <c r="AB92">
        <v>0</v>
      </c>
      <c r="AC92">
        <v>1</v>
      </c>
      <c r="AD92">
        <v>0</v>
      </c>
      <c r="AE92">
        <v>0</v>
      </c>
      <c r="AF92">
        <v>0</v>
      </c>
      <c r="AG92">
        <v>0</v>
      </c>
      <c r="AH92">
        <v>0</v>
      </c>
      <c r="AI92">
        <v>13</v>
      </c>
      <c r="AJ92">
        <v>0</v>
      </c>
      <c r="AK92">
        <v>1</v>
      </c>
      <c r="AL92">
        <v>5</v>
      </c>
      <c r="AM92">
        <v>13</v>
      </c>
      <c r="AN92">
        <v>3</v>
      </c>
      <c r="AO92">
        <v>45</v>
      </c>
      <c r="AP92">
        <v>1</v>
      </c>
      <c r="AQ92">
        <v>7</v>
      </c>
      <c r="AR92">
        <v>0</v>
      </c>
      <c r="AS92">
        <v>9</v>
      </c>
      <c r="AT92">
        <v>7</v>
      </c>
      <c r="AU92">
        <v>99</v>
      </c>
      <c r="AV92">
        <v>0</v>
      </c>
      <c r="AW92">
        <v>0</v>
      </c>
      <c r="AX92">
        <v>0</v>
      </c>
      <c r="AY92">
        <v>0</v>
      </c>
      <c r="AZ92">
        <v>0</v>
      </c>
      <c r="BA92">
        <v>0</v>
      </c>
      <c r="BB92">
        <v>0</v>
      </c>
      <c r="BC92">
        <v>0</v>
      </c>
      <c r="BD92">
        <v>2</v>
      </c>
      <c r="BE92">
        <v>0</v>
      </c>
      <c r="BF92">
        <v>1</v>
      </c>
      <c r="BG92">
        <v>0</v>
      </c>
      <c r="BH92">
        <v>0</v>
      </c>
      <c r="BI92">
        <v>0</v>
      </c>
      <c r="BJ92">
        <v>4</v>
      </c>
      <c r="BK92">
        <v>0</v>
      </c>
      <c r="BL92">
        <v>0</v>
      </c>
      <c r="BM92">
        <v>0</v>
      </c>
      <c r="BN92">
        <v>2</v>
      </c>
      <c r="BO92">
        <v>0</v>
      </c>
      <c r="BP92">
        <v>9</v>
      </c>
      <c r="BQ92">
        <v>1</v>
      </c>
      <c r="BR92">
        <v>0</v>
      </c>
      <c r="BS92">
        <v>1</v>
      </c>
      <c r="BT92">
        <v>0</v>
      </c>
      <c r="BU92">
        <v>0</v>
      </c>
      <c r="BV92">
        <v>0</v>
      </c>
      <c r="BW92">
        <v>0</v>
      </c>
      <c r="BX92">
        <v>0</v>
      </c>
      <c r="BY92">
        <v>15</v>
      </c>
      <c r="BZ92">
        <v>0</v>
      </c>
      <c r="CA92">
        <v>2</v>
      </c>
      <c r="CB92">
        <v>5</v>
      </c>
      <c r="CC92">
        <v>13</v>
      </c>
      <c r="CD92">
        <v>3</v>
      </c>
      <c r="CE92">
        <v>49</v>
      </c>
      <c r="CF92">
        <v>1</v>
      </c>
      <c r="CG92">
        <v>13</v>
      </c>
      <c r="CH92">
        <v>7</v>
      </c>
      <c r="CI92">
        <v>0</v>
      </c>
      <c r="CJ92">
        <v>11</v>
      </c>
      <c r="CK92">
        <v>7</v>
      </c>
      <c r="CL92">
        <v>26</v>
      </c>
      <c r="CM92">
        <v>121</v>
      </c>
      <c r="CN92">
        <v>0</v>
      </c>
      <c r="CO92">
        <v>0</v>
      </c>
      <c r="CP92">
        <v>0</v>
      </c>
      <c r="CQ92">
        <v>0</v>
      </c>
      <c r="CR92">
        <v>0</v>
      </c>
      <c r="CS92">
        <v>0</v>
      </c>
      <c r="CT92">
        <v>0</v>
      </c>
      <c r="CU92">
        <v>0</v>
      </c>
      <c r="CV92">
        <v>3</v>
      </c>
      <c r="CW92">
        <v>0</v>
      </c>
      <c r="CX92">
        <v>0</v>
      </c>
      <c r="CY92">
        <v>5</v>
      </c>
      <c r="CZ92">
        <v>2</v>
      </c>
      <c r="DA92">
        <v>0</v>
      </c>
      <c r="DB92">
        <v>35</v>
      </c>
      <c r="DC92">
        <v>0</v>
      </c>
      <c r="DD92">
        <v>9</v>
      </c>
      <c r="DE92">
        <v>6</v>
      </c>
      <c r="DF92">
        <v>0</v>
      </c>
      <c r="DG92">
        <v>10</v>
      </c>
      <c r="DH92">
        <v>70</v>
      </c>
      <c r="DI92">
        <v>5</v>
      </c>
      <c r="DJ92">
        <v>10</v>
      </c>
      <c r="DK92">
        <v>1</v>
      </c>
      <c r="DL92">
        <v>0</v>
      </c>
      <c r="DM92">
        <v>1</v>
      </c>
      <c r="DN92">
        <v>0</v>
      </c>
      <c r="DO92">
        <v>0</v>
      </c>
      <c r="DP92">
        <v>0</v>
      </c>
      <c r="DQ92">
        <v>0</v>
      </c>
      <c r="DR92">
        <v>0</v>
      </c>
      <c r="DS92">
        <v>12</v>
      </c>
      <c r="DT92">
        <v>0</v>
      </c>
      <c r="DU92">
        <v>2</v>
      </c>
      <c r="DV92">
        <v>0</v>
      </c>
      <c r="DW92">
        <v>11</v>
      </c>
      <c r="DX92">
        <v>3</v>
      </c>
      <c r="DY92">
        <v>14</v>
      </c>
      <c r="DZ92">
        <v>1</v>
      </c>
      <c r="EA92">
        <v>4</v>
      </c>
      <c r="EB92">
        <v>1</v>
      </c>
      <c r="EC92">
        <v>0</v>
      </c>
      <c r="ED92">
        <v>1</v>
      </c>
      <c r="EE92">
        <v>51</v>
      </c>
      <c r="EF92">
        <v>2</v>
      </c>
      <c r="EG92">
        <v>16</v>
      </c>
      <c r="EH92">
        <v>0</v>
      </c>
      <c r="EI92">
        <v>0</v>
      </c>
      <c r="EJ92">
        <v>0</v>
      </c>
      <c r="EK92">
        <v>0</v>
      </c>
      <c r="EL92">
        <v>0</v>
      </c>
      <c r="EM92">
        <v>0</v>
      </c>
      <c r="EN92">
        <v>0</v>
      </c>
      <c r="EO92">
        <v>0</v>
      </c>
      <c r="EP92">
        <v>0</v>
      </c>
      <c r="EQ92">
        <v>0</v>
      </c>
      <c r="ER92">
        <v>0</v>
      </c>
      <c r="ES92">
        <v>0</v>
      </c>
      <c r="ET92">
        <v>0</v>
      </c>
      <c r="EU92">
        <v>0</v>
      </c>
      <c r="EV92">
        <v>0</v>
      </c>
      <c r="EW92">
        <v>0</v>
      </c>
      <c r="EX92">
        <v>0</v>
      </c>
      <c r="EY92">
        <v>0</v>
      </c>
      <c r="EZ92">
        <v>0</v>
      </c>
      <c r="FA92">
        <v>0</v>
      </c>
      <c r="FB92">
        <v>0</v>
      </c>
      <c r="FC92">
        <v>0</v>
      </c>
      <c r="FD92">
        <v>0</v>
      </c>
      <c r="FE92">
        <v>0</v>
      </c>
      <c r="FF92">
        <v>0</v>
      </c>
      <c r="FG92">
        <v>0</v>
      </c>
      <c r="FH92">
        <v>0</v>
      </c>
      <c r="FI92">
        <v>0</v>
      </c>
      <c r="FJ92">
        <v>0</v>
      </c>
      <c r="FK92">
        <v>0</v>
      </c>
      <c r="FL92">
        <v>0</v>
      </c>
      <c r="FM92">
        <v>0</v>
      </c>
      <c r="FN92">
        <v>0</v>
      </c>
      <c r="FO92">
        <v>0</v>
      </c>
      <c r="FP92">
        <v>0</v>
      </c>
      <c r="FQ92">
        <v>0</v>
      </c>
      <c r="FR92">
        <v>0</v>
      </c>
      <c r="FS92">
        <v>0</v>
      </c>
      <c r="FT92">
        <v>1</v>
      </c>
      <c r="FU92">
        <v>0</v>
      </c>
      <c r="FV92">
        <v>0</v>
      </c>
      <c r="FW92">
        <v>0</v>
      </c>
      <c r="FX92">
        <v>0</v>
      </c>
      <c r="FY92">
        <v>0</v>
      </c>
      <c r="FZ92">
        <v>9</v>
      </c>
      <c r="GA92">
        <v>0</v>
      </c>
      <c r="GB92">
        <v>1</v>
      </c>
      <c r="GC92">
        <v>0</v>
      </c>
      <c r="GD92">
        <v>5</v>
      </c>
      <c r="GE92">
        <v>3</v>
      </c>
      <c r="GF92">
        <v>10</v>
      </c>
      <c r="GG92">
        <v>0</v>
      </c>
      <c r="GH92">
        <v>1</v>
      </c>
      <c r="GI92">
        <v>0</v>
      </c>
      <c r="GJ92">
        <v>0</v>
      </c>
      <c r="GK92">
        <v>0</v>
      </c>
      <c r="GL92">
        <v>30</v>
      </c>
      <c r="GM92">
        <v>1</v>
      </c>
      <c r="GN92">
        <v>0</v>
      </c>
      <c r="GO92">
        <v>0</v>
      </c>
      <c r="GP92">
        <v>0</v>
      </c>
      <c r="GQ92">
        <v>0</v>
      </c>
      <c r="GR92">
        <v>0</v>
      </c>
      <c r="GS92">
        <v>0</v>
      </c>
      <c r="GT92">
        <v>0</v>
      </c>
      <c r="GU92">
        <v>2</v>
      </c>
      <c r="GV92">
        <v>0</v>
      </c>
      <c r="GW92">
        <v>0</v>
      </c>
      <c r="GX92">
        <v>0</v>
      </c>
      <c r="GY92">
        <v>4</v>
      </c>
      <c r="GZ92">
        <v>0</v>
      </c>
      <c r="HA92">
        <v>3</v>
      </c>
      <c r="HB92">
        <v>0</v>
      </c>
      <c r="HC92">
        <v>0</v>
      </c>
      <c r="HD92">
        <v>0</v>
      </c>
      <c r="HE92">
        <v>0</v>
      </c>
      <c r="HF92">
        <v>0</v>
      </c>
      <c r="HG92">
        <v>10</v>
      </c>
      <c r="HH92">
        <v>1</v>
      </c>
      <c r="HI92">
        <v>0</v>
      </c>
      <c r="HJ92">
        <v>2</v>
      </c>
      <c r="HK92">
        <v>0</v>
      </c>
      <c r="HL92">
        <v>215</v>
      </c>
      <c r="HM92">
        <v>88.236641221374043</v>
      </c>
      <c r="HN92">
        <v>252</v>
      </c>
      <c r="HO92">
        <v>136</v>
      </c>
      <c r="HP92">
        <v>121</v>
      </c>
      <c r="HQ92">
        <v>9</v>
      </c>
      <c r="HR92">
        <v>4</v>
      </c>
      <c r="HS92">
        <v>254</v>
      </c>
      <c r="HT92">
        <v>9</v>
      </c>
      <c r="HU92">
        <v>112</v>
      </c>
      <c r="HV92">
        <v>121</v>
      </c>
      <c r="HW92">
        <v>100</v>
      </c>
      <c r="HX92">
        <v>0</v>
      </c>
      <c r="HY92">
        <v>1</v>
      </c>
      <c r="HZ92">
        <v>1</v>
      </c>
      <c r="IA92">
        <v>44</v>
      </c>
      <c r="IB92">
        <v>10</v>
      </c>
      <c r="IC92">
        <v>54</v>
      </c>
      <c r="IG92">
        <v>51</v>
      </c>
      <c r="IH92">
        <v>0</v>
      </c>
    </row>
    <row r="93" spans="1:242" x14ac:dyDescent="0.2">
      <c r="A93" t="s">
        <v>236</v>
      </c>
      <c r="B93" t="s">
        <v>288</v>
      </c>
      <c r="C93" t="s">
        <v>717</v>
      </c>
      <c r="D93">
        <v>1</v>
      </c>
      <c r="E93">
        <v>0</v>
      </c>
      <c r="F93">
        <v>0</v>
      </c>
      <c r="G93">
        <v>0</v>
      </c>
      <c r="H93">
        <v>0</v>
      </c>
      <c r="I93">
        <v>0</v>
      </c>
      <c r="J93">
        <v>2</v>
      </c>
      <c r="K93">
        <v>0</v>
      </c>
      <c r="L93">
        <v>8</v>
      </c>
      <c r="M93">
        <v>0</v>
      </c>
      <c r="N93">
        <v>3</v>
      </c>
      <c r="O93">
        <v>6</v>
      </c>
      <c r="P93">
        <v>17</v>
      </c>
      <c r="Q93">
        <v>0</v>
      </c>
      <c r="R93">
        <v>60</v>
      </c>
      <c r="S93">
        <v>1</v>
      </c>
      <c r="T93">
        <v>38</v>
      </c>
      <c r="U93">
        <v>5</v>
      </c>
      <c r="V93">
        <v>3</v>
      </c>
      <c r="W93">
        <v>14</v>
      </c>
      <c r="X93">
        <v>11</v>
      </c>
      <c r="Y93">
        <v>49</v>
      </c>
      <c r="Z93">
        <v>158</v>
      </c>
      <c r="AA93">
        <v>0</v>
      </c>
      <c r="AB93">
        <v>0</v>
      </c>
      <c r="AC93">
        <v>2</v>
      </c>
      <c r="AD93">
        <v>0</v>
      </c>
      <c r="AE93">
        <v>0</v>
      </c>
      <c r="AF93">
        <v>0</v>
      </c>
      <c r="AG93">
        <v>1</v>
      </c>
      <c r="AH93">
        <v>0</v>
      </c>
      <c r="AI93">
        <v>5</v>
      </c>
      <c r="AJ93">
        <v>0</v>
      </c>
      <c r="AK93">
        <v>2</v>
      </c>
      <c r="AL93">
        <v>2</v>
      </c>
      <c r="AM93">
        <v>16</v>
      </c>
      <c r="AN93">
        <v>1</v>
      </c>
      <c r="AO93">
        <v>56</v>
      </c>
      <c r="AP93">
        <v>4</v>
      </c>
      <c r="AQ93">
        <v>2</v>
      </c>
      <c r="AR93">
        <v>3</v>
      </c>
      <c r="AS93">
        <v>13</v>
      </c>
      <c r="AT93">
        <v>12</v>
      </c>
      <c r="AU93">
        <v>107</v>
      </c>
      <c r="AV93">
        <v>0</v>
      </c>
      <c r="AW93">
        <v>0</v>
      </c>
      <c r="AX93">
        <v>0</v>
      </c>
      <c r="AY93">
        <v>0</v>
      </c>
      <c r="AZ93">
        <v>0</v>
      </c>
      <c r="BA93">
        <v>0</v>
      </c>
      <c r="BB93">
        <v>0</v>
      </c>
      <c r="BC93">
        <v>0</v>
      </c>
      <c r="BD93">
        <v>4</v>
      </c>
      <c r="BE93">
        <v>0</v>
      </c>
      <c r="BF93">
        <v>0</v>
      </c>
      <c r="BG93">
        <v>0</v>
      </c>
      <c r="BH93">
        <v>1</v>
      </c>
      <c r="BI93">
        <v>0</v>
      </c>
      <c r="BJ93">
        <v>6</v>
      </c>
      <c r="BK93">
        <v>0</v>
      </c>
      <c r="BL93">
        <v>0</v>
      </c>
      <c r="BM93">
        <v>0</v>
      </c>
      <c r="BN93">
        <v>2</v>
      </c>
      <c r="BO93">
        <v>0</v>
      </c>
      <c r="BP93">
        <v>13</v>
      </c>
      <c r="BQ93">
        <v>0</v>
      </c>
      <c r="BR93">
        <v>0</v>
      </c>
      <c r="BS93">
        <v>2</v>
      </c>
      <c r="BT93">
        <v>0</v>
      </c>
      <c r="BU93">
        <v>0</v>
      </c>
      <c r="BV93">
        <v>0</v>
      </c>
      <c r="BW93">
        <v>1</v>
      </c>
      <c r="BX93">
        <v>0</v>
      </c>
      <c r="BY93">
        <v>9</v>
      </c>
      <c r="BZ93">
        <v>0</v>
      </c>
      <c r="CA93">
        <v>2</v>
      </c>
      <c r="CB93">
        <v>2</v>
      </c>
      <c r="CC93">
        <v>17</v>
      </c>
      <c r="CD93">
        <v>1</v>
      </c>
      <c r="CE93">
        <v>62</v>
      </c>
      <c r="CF93">
        <v>4</v>
      </c>
      <c r="CG93">
        <v>17</v>
      </c>
      <c r="CH93">
        <v>2</v>
      </c>
      <c r="CI93">
        <v>3</v>
      </c>
      <c r="CJ93">
        <v>15</v>
      </c>
      <c r="CK93">
        <v>12</v>
      </c>
      <c r="CL93">
        <v>18</v>
      </c>
      <c r="CM93">
        <v>137</v>
      </c>
      <c r="CN93">
        <v>0</v>
      </c>
      <c r="CO93">
        <v>0</v>
      </c>
      <c r="CP93">
        <v>0</v>
      </c>
      <c r="CQ93">
        <v>0</v>
      </c>
      <c r="CR93">
        <v>0</v>
      </c>
      <c r="CS93">
        <v>0</v>
      </c>
      <c r="CT93">
        <v>0</v>
      </c>
      <c r="CU93">
        <v>0</v>
      </c>
      <c r="CV93">
        <v>2</v>
      </c>
      <c r="CW93">
        <v>0</v>
      </c>
      <c r="CX93">
        <v>0</v>
      </c>
      <c r="CY93">
        <v>2</v>
      </c>
      <c r="CZ93">
        <v>8</v>
      </c>
      <c r="DA93">
        <v>0</v>
      </c>
      <c r="DB93">
        <v>45</v>
      </c>
      <c r="DC93">
        <v>1</v>
      </c>
      <c r="DD93">
        <v>12</v>
      </c>
      <c r="DE93">
        <v>2</v>
      </c>
      <c r="DF93">
        <v>3</v>
      </c>
      <c r="DG93">
        <v>11</v>
      </c>
      <c r="DH93">
        <v>86</v>
      </c>
      <c r="DI93">
        <v>12</v>
      </c>
      <c r="DJ93">
        <v>6</v>
      </c>
      <c r="DK93">
        <v>0</v>
      </c>
      <c r="DL93">
        <v>0</v>
      </c>
      <c r="DM93">
        <v>2</v>
      </c>
      <c r="DN93">
        <v>0</v>
      </c>
      <c r="DO93">
        <v>0</v>
      </c>
      <c r="DP93">
        <v>0</v>
      </c>
      <c r="DQ93">
        <v>0</v>
      </c>
      <c r="DR93">
        <v>0</v>
      </c>
      <c r="DS93">
        <v>7</v>
      </c>
      <c r="DT93">
        <v>0</v>
      </c>
      <c r="DU93">
        <v>2</v>
      </c>
      <c r="DV93">
        <v>0</v>
      </c>
      <c r="DW93">
        <v>9</v>
      </c>
      <c r="DX93">
        <v>1</v>
      </c>
      <c r="DY93">
        <v>17</v>
      </c>
      <c r="DZ93">
        <v>3</v>
      </c>
      <c r="EA93">
        <v>5</v>
      </c>
      <c r="EB93">
        <v>0</v>
      </c>
      <c r="EC93">
        <v>0</v>
      </c>
      <c r="ED93">
        <v>4</v>
      </c>
      <c r="EE93">
        <v>50</v>
      </c>
      <c r="EF93">
        <v>0</v>
      </c>
      <c r="EG93">
        <v>12</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c r="FE93">
        <v>0</v>
      </c>
      <c r="FF93">
        <v>1</v>
      </c>
      <c r="FG93">
        <v>0</v>
      </c>
      <c r="FH93">
        <v>0</v>
      </c>
      <c r="FI93">
        <v>0</v>
      </c>
      <c r="FJ93">
        <v>0</v>
      </c>
      <c r="FK93">
        <v>0</v>
      </c>
      <c r="FL93">
        <v>0</v>
      </c>
      <c r="FM93">
        <v>0</v>
      </c>
      <c r="FN93">
        <v>0</v>
      </c>
      <c r="FO93">
        <v>0</v>
      </c>
      <c r="FP93">
        <v>0</v>
      </c>
      <c r="FQ93">
        <v>1</v>
      </c>
      <c r="FR93">
        <v>0</v>
      </c>
      <c r="FS93">
        <v>0</v>
      </c>
      <c r="FT93">
        <v>2</v>
      </c>
      <c r="FU93">
        <v>0</v>
      </c>
      <c r="FV93">
        <v>0</v>
      </c>
      <c r="FW93">
        <v>0</v>
      </c>
      <c r="FX93">
        <v>1</v>
      </c>
      <c r="FY93">
        <v>0</v>
      </c>
      <c r="FZ93">
        <v>6</v>
      </c>
      <c r="GA93">
        <v>0</v>
      </c>
      <c r="GB93">
        <v>2</v>
      </c>
      <c r="GC93">
        <v>0</v>
      </c>
      <c r="GD93">
        <v>8</v>
      </c>
      <c r="GE93">
        <v>1</v>
      </c>
      <c r="GF93">
        <v>9</v>
      </c>
      <c r="GG93">
        <v>2</v>
      </c>
      <c r="GH93">
        <v>2</v>
      </c>
      <c r="GI93">
        <v>0</v>
      </c>
      <c r="GJ93">
        <v>0</v>
      </c>
      <c r="GK93">
        <v>1</v>
      </c>
      <c r="GL93">
        <v>34</v>
      </c>
      <c r="GM93">
        <v>0</v>
      </c>
      <c r="GN93">
        <v>0</v>
      </c>
      <c r="GO93">
        <v>0</v>
      </c>
      <c r="GP93">
        <v>0</v>
      </c>
      <c r="GQ93">
        <v>0</v>
      </c>
      <c r="GR93">
        <v>0</v>
      </c>
      <c r="GS93">
        <v>0</v>
      </c>
      <c r="GT93">
        <v>0</v>
      </c>
      <c r="GU93">
        <v>1</v>
      </c>
      <c r="GV93">
        <v>0</v>
      </c>
      <c r="GW93">
        <v>0</v>
      </c>
      <c r="GX93">
        <v>0</v>
      </c>
      <c r="GY93">
        <v>0</v>
      </c>
      <c r="GZ93">
        <v>0</v>
      </c>
      <c r="HA93">
        <v>3</v>
      </c>
      <c r="HB93">
        <v>0</v>
      </c>
      <c r="HC93">
        <v>1</v>
      </c>
      <c r="HD93">
        <v>0</v>
      </c>
      <c r="HE93">
        <v>0</v>
      </c>
      <c r="HF93">
        <v>0</v>
      </c>
      <c r="HG93">
        <v>5</v>
      </c>
      <c r="HH93">
        <v>0</v>
      </c>
      <c r="HI93">
        <v>0</v>
      </c>
      <c r="HJ93">
        <v>2</v>
      </c>
      <c r="HK93">
        <v>6</v>
      </c>
      <c r="HL93">
        <v>93.333333333333329</v>
      </c>
      <c r="HM93">
        <v>78.061643835616437</v>
      </c>
      <c r="HN93">
        <v>251</v>
      </c>
      <c r="HO93">
        <v>158</v>
      </c>
      <c r="HP93">
        <v>137</v>
      </c>
      <c r="HQ93">
        <v>1</v>
      </c>
      <c r="HR93">
        <v>9</v>
      </c>
      <c r="HS93">
        <v>262</v>
      </c>
      <c r="HT93">
        <v>6</v>
      </c>
      <c r="HU93">
        <v>131</v>
      </c>
      <c r="HV93">
        <v>137</v>
      </c>
      <c r="HW93">
        <v>120</v>
      </c>
      <c r="HX93">
        <v>0</v>
      </c>
      <c r="HY93">
        <v>0</v>
      </c>
      <c r="HZ93">
        <v>0</v>
      </c>
      <c r="IA93">
        <v>70</v>
      </c>
      <c r="IB93">
        <v>5</v>
      </c>
      <c r="IC93">
        <v>75</v>
      </c>
      <c r="IG93">
        <v>28.785777777777778</v>
      </c>
      <c r="IH93">
        <v>54</v>
      </c>
    </row>
    <row r="94" spans="1:242" x14ac:dyDescent="0.2">
      <c r="A94" t="s">
        <v>223</v>
      </c>
      <c r="B94" t="s">
        <v>262</v>
      </c>
      <c r="C94" t="s">
        <v>677</v>
      </c>
      <c r="D94">
        <v>5</v>
      </c>
      <c r="E94">
        <v>0</v>
      </c>
      <c r="F94">
        <v>1</v>
      </c>
      <c r="G94">
        <v>1</v>
      </c>
      <c r="H94">
        <v>0</v>
      </c>
      <c r="I94">
        <v>0</v>
      </c>
      <c r="J94">
        <v>0</v>
      </c>
      <c r="K94">
        <v>0</v>
      </c>
      <c r="L94">
        <v>29</v>
      </c>
      <c r="M94">
        <v>0</v>
      </c>
      <c r="N94">
        <v>1</v>
      </c>
      <c r="O94">
        <v>3</v>
      </c>
      <c r="P94">
        <v>48</v>
      </c>
      <c r="Q94">
        <v>5</v>
      </c>
      <c r="R94">
        <v>150</v>
      </c>
      <c r="S94">
        <v>5</v>
      </c>
      <c r="T94">
        <v>44</v>
      </c>
      <c r="U94">
        <v>12</v>
      </c>
      <c r="V94">
        <v>7</v>
      </c>
      <c r="W94">
        <v>23</v>
      </c>
      <c r="X94">
        <v>35</v>
      </c>
      <c r="Y94">
        <v>34</v>
      </c>
      <c r="Z94">
        <v>334</v>
      </c>
      <c r="AA94">
        <v>3</v>
      </c>
      <c r="AB94">
        <v>0</v>
      </c>
      <c r="AC94">
        <v>0</v>
      </c>
      <c r="AD94">
        <v>0</v>
      </c>
      <c r="AE94">
        <v>0</v>
      </c>
      <c r="AF94">
        <v>0</v>
      </c>
      <c r="AG94">
        <v>1</v>
      </c>
      <c r="AH94">
        <v>0</v>
      </c>
      <c r="AI94">
        <v>17</v>
      </c>
      <c r="AJ94">
        <v>0</v>
      </c>
      <c r="AK94">
        <v>2</v>
      </c>
      <c r="AL94">
        <v>2</v>
      </c>
      <c r="AM94">
        <v>37</v>
      </c>
      <c r="AN94">
        <v>6</v>
      </c>
      <c r="AO94">
        <v>178</v>
      </c>
      <c r="AP94">
        <v>4</v>
      </c>
      <c r="AQ94">
        <v>14</v>
      </c>
      <c r="AR94">
        <v>8</v>
      </c>
      <c r="AS94">
        <v>13</v>
      </c>
      <c r="AT94">
        <v>27</v>
      </c>
      <c r="AU94">
        <v>285</v>
      </c>
      <c r="AV94">
        <v>0</v>
      </c>
      <c r="AW94">
        <v>0</v>
      </c>
      <c r="AX94">
        <v>0</v>
      </c>
      <c r="AY94">
        <v>0</v>
      </c>
      <c r="AZ94">
        <v>0</v>
      </c>
      <c r="BA94">
        <v>0</v>
      </c>
      <c r="BB94">
        <v>0</v>
      </c>
      <c r="BC94">
        <v>0</v>
      </c>
      <c r="BD94">
        <v>5</v>
      </c>
      <c r="BE94">
        <v>0</v>
      </c>
      <c r="BF94">
        <v>0</v>
      </c>
      <c r="BG94">
        <v>0</v>
      </c>
      <c r="BH94">
        <v>1</v>
      </c>
      <c r="BI94">
        <v>0</v>
      </c>
      <c r="BJ94">
        <v>1</v>
      </c>
      <c r="BK94">
        <v>0</v>
      </c>
      <c r="BL94">
        <v>0</v>
      </c>
      <c r="BM94">
        <v>0</v>
      </c>
      <c r="BN94">
        <v>2</v>
      </c>
      <c r="BO94">
        <v>0</v>
      </c>
      <c r="BP94">
        <v>9</v>
      </c>
      <c r="BQ94">
        <v>3</v>
      </c>
      <c r="BR94">
        <v>0</v>
      </c>
      <c r="BS94">
        <v>0</v>
      </c>
      <c r="BT94">
        <v>0</v>
      </c>
      <c r="BU94">
        <v>0</v>
      </c>
      <c r="BV94">
        <v>0</v>
      </c>
      <c r="BW94">
        <v>1</v>
      </c>
      <c r="BX94">
        <v>0</v>
      </c>
      <c r="BY94">
        <v>22</v>
      </c>
      <c r="BZ94">
        <v>0</v>
      </c>
      <c r="CA94">
        <v>2</v>
      </c>
      <c r="CB94">
        <v>2</v>
      </c>
      <c r="CC94">
        <v>38</v>
      </c>
      <c r="CD94">
        <v>6</v>
      </c>
      <c r="CE94">
        <v>179</v>
      </c>
      <c r="CF94">
        <v>4</v>
      </c>
      <c r="CG94">
        <v>27</v>
      </c>
      <c r="CH94">
        <v>14</v>
      </c>
      <c r="CI94">
        <v>8</v>
      </c>
      <c r="CJ94">
        <v>15</v>
      </c>
      <c r="CK94">
        <v>27</v>
      </c>
      <c r="CL94">
        <v>24</v>
      </c>
      <c r="CM94">
        <v>321</v>
      </c>
      <c r="CN94">
        <v>0</v>
      </c>
      <c r="CO94">
        <v>0</v>
      </c>
      <c r="CP94">
        <v>0</v>
      </c>
      <c r="CQ94">
        <v>0</v>
      </c>
      <c r="CR94">
        <v>0</v>
      </c>
      <c r="CS94">
        <v>0</v>
      </c>
      <c r="CT94">
        <v>0</v>
      </c>
      <c r="CU94">
        <v>0</v>
      </c>
      <c r="CV94">
        <v>9</v>
      </c>
      <c r="CW94">
        <v>0</v>
      </c>
      <c r="CX94">
        <v>1</v>
      </c>
      <c r="CY94">
        <v>2</v>
      </c>
      <c r="CZ94">
        <v>24</v>
      </c>
      <c r="DA94">
        <v>4</v>
      </c>
      <c r="DB94">
        <v>139</v>
      </c>
      <c r="DC94">
        <v>3</v>
      </c>
      <c r="DD94">
        <v>16</v>
      </c>
      <c r="DE94">
        <v>13</v>
      </c>
      <c r="DF94">
        <v>5</v>
      </c>
      <c r="DG94">
        <v>14</v>
      </c>
      <c r="DH94">
        <v>230</v>
      </c>
      <c r="DI94">
        <v>16</v>
      </c>
      <c r="DJ94">
        <v>9</v>
      </c>
      <c r="DK94">
        <v>2</v>
      </c>
      <c r="DL94">
        <v>0</v>
      </c>
      <c r="DM94">
        <v>0</v>
      </c>
      <c r="DN94">
        <v>0</v>
      </c>
      <c r="DO94">
        <v>0</v>
      </c>
      <c r="DP94">
        <v>0</v>
      </c>
      <c r="DQ94">
        <v>1</v>
      </c>
      <c r="DR94">
        <v>0</v>
      </c>
      <c r="DS94">
        <v>13</v>
      </c>
      <c r="DT94">
        <v>0</v>
      </c>
      <c r="DU94">
        <v>1</v>
      </c>
      <c r="DV94">
        <v>0</v>
      </c>
      <c r="DW94">
        <v>14</v>
      </c>
      <c r="DX94">
        <v>2</v>
      </c>
      <c r="DY94">
        <v>40</v>
      </c>
      <c r="DZ94">
        <v>1</v>
      </c>
      <c r="EA94">
        <v>11</v>
      </c>
      <c r="EB94">
        <v>1</v>
      </c>
      <c r="EC94">
        <v>3</v>
      </c>
      <c r="ED94">
        <v>1</v>
      </c>
      <c r="EE94">
        <v>90</v>
      </c>
      <c r="EF94">
        <v>11</v>
      </c>
      <c r="EG94">
        <v>15</v>
      </c>
      <c r="EH94">
        <v>0</v>
      </c>
      <c r="EI94">
        <v>0</v>
      </c>
      <c r="EJ94">
        <v>0</v>
      </c>
      <c r="EK94">
        <v>0</v>
      </c>
      <c r="EL94">
        <v>0</v>
      </c>
      <c r="EM94">
        <v>0</v>
      </c>
      <c r="EN94">
        <v>0</v>
      </c>
      <c r="EO94">
        <v>0</v>
      </c>
      <c r="EP94">
        <v>0</v>
      </c>
      <c r="EQ94">
        <v>0</v>
      </c>
      <c r="ER94">
        <v>0</v>
      </c>
      <c r="ES94">
        <v>0</v>
      </c>
      <c r="ET94">
        <v>0</v>
      </c>
      <c r="EU94">
        <v>0</v>
      </c>
      <c r="EV94">
        <v>0</v>
      </c>
      <c r="EW94">
        <v>0</v>
      </c>
      <c r="EX94">
        <v>0</v>
      </c>
      <c r="EY94">
        <v>0</v>
      </c>
      <c r="EZ94">
        <v>1</v>
      </c>
      <c r="FA94">
        <v>0</v>
      </c>
      <c r="FB94">
        <v>0</v>
      </c>
      <c r="FC94">
        <v>0</v>
      </c>
      <c r="FD94">
        <v>0</v>
      </c>
      <c r="FE94">
        <v>0</v>
      </c>
      <c r="FF94">
        <v>0</v>
      </c>
      <c r="FG94">
        <v>0</v>
      </c>
      <c r="FH94">
        <v>0</v>
      </c>
      <c r="FI94">
        <v>0</v>
      </c>
      <c r="FJ94">
        <v>0</v>
      </c>
      <c r="FK94">
        <v>0</v>
      </c>
      <c r="FL94">
        <v>0</v>
      </c>
      <c r="FM94">
        <v>0</v>
      </c>
      <c r="FN94">
        <v>0</v>
      </c>
      <c r="FO94">
        <v>0</v>
      </c>
      <c r="FP94">
        <v>0</v>
      </c>
      <c r="FQ94">
        <v>1</v>
      </c>
      <c r="FR94">
        <v>2</v>
      </c>
      <c r="FS94">
        <v>0</v>
      </c>
      <c r="FT94">
        <v>0</v>
      </c>
      <c r="FU94">
        <v>0</v>
      </c>
      <c r="FV94">
        <v>0</v>
      </c>
      <c r="FW94">
        <v>0</v>
      </c>
      <c r="FX94">
        <v>1</v>
      </c>
      <c r="FY94">
        <v>0</v>
      </c>
      <c r="FZ94">
        <v>10</v>
      </c>
      <c r="GA94">
        <v>0</v>
      </c>
      <c r="GB94">
        <v>1</v>
      </c>
      <c r="GC94">
        <v>0</v>
      </c>
      <c r="GD94">
        <v>13</v>
      </c>
      <c r="GE94">
        <v>1</v>
      </c>
      <c r="GF94">
        <v>34</v>
      </c>
      <c r="GG94">
        <v>1</v>
      </c>
      <c r="GH94">
        <v>4</v>
      </c>
      <c r="GI94">
        <v>1</v>
      </c>
      <c r="GJ94">
        <v>1</v>
      </c>
      <c r="GK94">
        <v>1</v>
      </c>
      <c r="GL94">
        <v>70</v>
      </c>
      <c r="GM94">
        <v>0</v>
      </c>
      <c r="GN94">
        <v>0</v>
      </c>
      <c r="GO94">
        <v>0</v>
      </c>
      <c r="GP94">
        <v>0</v>
      </c>
      <c r="GQ94">
        <v>0</v>
      </c>
      <c r="GR94">
        <v>0</v>
      </c>
      <c r="GS94">
        <v>0</v>
      </c>
      <c r="GT94">
        <v>0</v>
      </c>
      <c r="GU94">
        <v>2</v>
      </c>
      <c r="GV94">
        <v>0</v>
      </c>
      <c r="GW94">
        <v>0</v>
      </c>
      <c r="GX94">
        <v>0</v>
      </c>
      <c r="GY94">
        <v>1</v>
      </c>
      <c r="GZ94">
        <v>1</v>
      </c>
      <c r="HA94">
        <v>0</v>
      </c>
      <c r="HB94">
        <v>0</v>
      </c>
      <c r="HC94">
        <v>2</v>
      </c>
      <c r="HD94">
        <v>0</v>
      </c>
      <c r="HE94">
        <v>2</v>
      </c>
      <c r="HF94">
        <v>0</v>
      </c>
      <c r="HG94">
        <v>8</v>
      </c>
      <c r="HH94">
        <v>4</v>
      </c>
      <c r="HI94">
        <v>0</v>
      </c>
      <c r="HJ94">
        <v>3</v>
      </c>
      <c r="HK94">
        <v>1</v>
      </c>
      <c r="HL94">
        <v>105</v>
      </c>
      <c r="HM94">
        <v>60</v>
      </c>
      <c r="HN94">
        <v>338</v>
      </c>
      <c r="HO94">
        <v>334</v>
      </c>
      <c r="HP94">
        <v>321</v>
      </c>
      <c r="HQ94">
        <v>14</v>
      </c>
      <c r="HR94">
        <v>1</v>
      </c>
      <c r="HS94">
        <v>336</v>
      </c>
      <c r="HT94">
        <v>11</v>
      </c>
      <c r="HU94">
        <v>310</v>
      </c>
      <c r="HV94">
        <v>321</v>
      </c>
      <c r="HW94">
        <v>300</v>
      </c>
      <c r="HX94">
        <v>0</v>
      </c>
      <c r="HY94">
        <v>0</v>
      </c>
      <c r="HZ94">
        <v>0</v>
      </c>
      <c r="IA94">
        <v>25</v>
      </c>
      <c r="IB94">
        <v>1</v>
      </c>
      <c r="IC94">
        <v>26</v>
      </c>
      <c r="IG94">
        <v>13</v>
      </c>
      <c r="IH94">
        <v>0</v>
      </c>
    </row>
    <row r="95" spans="1:242" x14ac:dyDescent="0.2">
      <c r="A95" t="s">
        <v>223</v>
      </c>
      <c r="B95" t="s">
        <v>263</v>
      </c>
      <c r="C95" t="s">
        <v>677</v>
      </c>
      <c r="D95">
        <v>3</v>
      </c>
      <c r="E95">
        <v>0</v>
      </c>
      <c r="F95">
        <v>0</v>
      </c>
      <c r="G95">
        <v>0</v>
      </c>
      <c r="H95">
        <v>0</v>
      </c>
      <c r="I95">
        <v>2</v>
      </c>
      <c r="J95">
        <v>2</v>
      </c>
      <c r="K95">
        <v>0</v>
      </c>
      <c r="L95">
        <v>27</v>
      </c>
      <c r="M95">
        <v>0</v>
      </c>
      <c r="N95">
        <v>0</v>
      </c>
      <c r="O95">
        <v>3</v>
      </c>
      <c r="P95">
        <v>25</v>
      </c>
      <c r="Q95">
        <v>0</v>
      </c>
      <c r="R95">
        <v>141</v>
      </c>
      <c r="S95">
        <v>6</v>
      </c>
      <c r="T95">
        <v>35</v>
      </c>
      <c r="U95">
        <v>11</v>
      </c>
      <c r="V95">
        <v>8</v>
      </c>
      <c r="W95">
        <v>12</v>
      </c>
      <c r="X95">
        <v>22</v>
      </c>
      <c r="Y95">
        <v>30</v>
      </c>
      <c r="Z95">
        <v>275</v>
      </c>
      <c r="AA95">
        <v>4</v>
      </c>
      <c r="AB95">
        <v>0</v>
      </c>
      <c r="AC95">
        <v>0</v>
      </c>
      <c r="AD95">
        <v>0</v>
      </c>
      <c r="AE95">
        <v>0</v>
      </c>
      <c r="AF95">
        <v>1</v>
      </c>
      <c r="AG95">
        <v>1</v>
      </c>
      <c r="AH95">
        <v>0</v>
      </c>
      <c r="AI95">
        <v>15</v>
      </c>
      <c r="AJ95">
        <v>0</v>
      </c>
      <c r="AK95">
        <v>0</v>
      </c>
      <c r="AL95">
        <v>3</v>
      </c>
      <c r="AM95">
        <v>36</v>
      </c>
      <c r="AN95">
        <v>0</v>
      </c>
      <c r="AO95">
        <v>131</v>
      </c>
      <c r="AP95">
        <v>3</v>
      </c>
      <c r="AQ95">
        <v>9</v>
      </c>
      <c r="AR95">
        <v>6</v>
      </c>
      <c r="AS95">
        <v>12</v>
      </c>
      <c r="AT95">
        <v>19</v>
      </c>
      <c r="AU95">
        <v>221</v>
      </c>
      <c r="AV95">
        <v>0</v>
      </c>
      <c r="AW95">
        <v>0</v>
      </c>
      <c r="AX95">
        <v>0</v>
      </c>
      <c r="AY95">
        <v>0</v>
      </c>
      <c r="AZ95">
        <v>0</v>
      </c>
      <c r="BA95">
        <v>0</v>
      </c>
      <c r="BB95">
        <v>0</v>
      </c>
      <c r="BC95">
        <v>0</v>
      </c>
      <c r="BD95">
        <v>5</v>
      </c>
      <c r="BE95">
        <v>0</v>
      </c>
      <c r="BF95">
        <v>0</v>
      </c>
      <c r="BG95">
        <v>0</v>
      </c>
      <c r="BH95">
        <v>4</v>
      </c>
      <c r="BI95">
        <v>0</v>
      </c>
      <c r="BJ95">
        <v>6</v>
      </c>
      <c r="BK95">
        <v>1</v>
      </c>
      <c r="BL95">
        <v>1</v>
      </c>
      <c r="BM95">
        <v>0</v>
      </c>
      <c r="BN95">
        <v>1</v>
      </c>
      <c r="BO95">
        <v>1</v>
      </c>
      <c r="BP95">
        <v>18</v>
      </c>
      <c r="BQ95">
        <v>4</v>
      </c>
      <c r="BR95">
        <v>0</v>
      </c>
      <c r="BS95">
        <v>0</v>
      </c>
      <c r="BT95">
        <v>0</v>
      </c>
      <c r="BU95">
        <v>0</v>
      </c>
      <c r="BV95">
        <v>1</v>
      </c>
      <c r="BW95">
        <v>1</v>
      </c>
      <c r="BX95">
        <v>0</v>
      </c>
      <c r="BY95">
        <v>20</v>
      </c>
      <c r="BZ95">
        <v>0</v>
      </c>
      <c r="CA95">
        <v>0</v>
      </c>
      <c r="CB95">
        <v>3</v>
      </c>
      <c r="CC95">
        <v>40</v>
      </c>
      <c r="CD95">
        <v>0</v>
      </c>
      <c r="CE95">
        <v>137</v>
      </c>
      <c r="CF95">
        <v>4</v>
      </c>
      <c r="CG95">
        <v>34</v>
      </c>
      <c r="CH95">
        <v>10</v>
      </c>
      <c r="CI95">
        <v>6</v>
      </c>
      <c r="CJ95">
        <v>13</v>
      </c>
      <c r="CK95">
        <v>20</v>
      </c>
      <c r="CL95">
        <v>24</v>
      </c>
      <c r="CM95">
        <v>273</v>
      </c>
      <c r="CN95">
        <v>1</v>
      </c>
      <c r="CO95">
        <v>0</v>
      </c>
      <c r="CP95">
        <v>0</v>
      </c>
      <c r="CQ95">
        <v>0</v>
      </c>
      <c r="CR95">
        <v>0</v>
      </c>
      <c r="CS95">
        <v>0</v>
      </c>
      <c r="CT95">
        <v>0</v>
      </c>
      <c r="CU95">
        <v>0</v>
      </c>
      <c r="CV95">
        <v>6</v>
      </c>
      <c r="CW95">
        <v>0</v>
      </c>
      <c r="CX95">
        <v>0</v>
      </c>
      <c r="CY95">
        <v>2</v>
      </c>
      <c r="CZ95">
        <v>23</v>
      </c>
      <c r="DA95">
        <v>0</v>
      </c>
      <c r="DB95">
        <v>104</v>
      </c>
      <c r="DC95">
        <v>2</v>
      </c>
      <c r="DD95">
        <v>24</v>
      </c>
      <c r="DE95">
        <v>9</v>
      </c>
      <c r="DF95">
        <v>3</v>
      </c>
      <c r="DG95">
        <v>13</v>
      </c>
      <c r="DH95">
        <v>187</v>
      </c>
      <c r="DI95">
        <v>15</v>
      </c>
      <c r="DJ95">
        <v>8</v>
      </c>
      <c r="DK95">
        <v>3</v>
      </c>
      <c r="DL95">
        <v>0</v>
      </c>
      <c r="DM95">
        <v>0</v>
      </c>
      <c r="DN95">
        <v>0</v>
      </c>
      <c r="DO95">
        <v>0</v>
      </c>
      <c r="DP95">
        <v>1</v>
      </c>
      <c r="DQ95">
        <v>1</v>
      </c>
      <c r="DR95">
        <v>0</v>
      </c>
      <c r="DS95">
        <v>14</v>
      </c>
      <c r="DT95">
        <v>0</v>
      </c>
      <c r="DU95">
        <v>0</v>
      </c>
      <c r="DV95">
        <v>1</v>
      </c>
      <c r="DW95">
        <v>17</v>
      </c>
      <c r="DX95">
        <v>0</v>
      </c>
      <c r="DY95">
        <v>33</v>
      </c>
      <c r="DZ95">
        <v>2</v>
      </c>
      <c r="EA95">
        <v>10</v>
      </c>
      <c r="EB95">
        <v>1</v>
      </c>
      <c r="EC95">
        <v>3</v>
      </c>
      <c r="ED95">
        <v>0</v>
      </c>
      <c r="EE95">
        <v>86</v>
      </c>
      <c r="EF95">
        <v>5</v>
      </c>
      <c r="EG95">
        <v>16</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1</v>
      </c>
      <c r="FS95">
        <v>0</v>
      </c>
      <c r="FT95">
        <v>0</v>
      </c>
      <c r="FU95">
        <v>0</v>
      </c>
      <c r="FV95">
        <v>0</v>
      </c>
      <c r="FW95">
        <v>0</v>
      </c>
      <c r="FX95">
        <v>1</v>
      </c>
      <c r="FY95">
        <v>0</v>
      </c>
      <c r="FZ95">
        <v>11</v>
      </c>
      <c r="GA95">
        <v>0</v>
      </c>
      <c r="GB95">
        <v>0</v>
      </c>
      <c r="GC95">
        <v>1</v>
      </c>
      <c r="GD95">
        <v>15</v>
      </c>
      <c r="GE95">
        <v>0</v>
      </c>
      <c r="GF95">
        <v>28</v>
      </c>
      <c r="GG95">
        <v>2</v>
      </c>
      <c r="GH95">
        <v>4</v>
      </c>
      <c r="GI95">
        <v>0</v>
      </c>
      <c r="GJ95">
        <v>2</v>
      </c>
      <c r="GK95">
        <v>0</v>
      </c>
      <c r="GL95">
        <v>65</v>
      </c>
      <c r="GM95">
        <v>1</v>
      </c>
      <c r="GN95">
        <v>0</v>
      </c>
      <c r="GO95">
        <v>0</v>
      </c>
      <c r="GP95">
        <v>0</v>
      </c>
      <c r="GQ95">
        <v>0</v>
      </c>
      <c r="GR95">
        <v>1</v>
      </c>
      <c r="GS95">
        <v>0</v>
      </c>
      <c r="GT95">
        <v>0</v>
      </c>
      <c r="GU95">
        <v>1</v>
      </c>
      <c r="GV95">
        <v>0</v>
      </c>
      <c r="GW95">
        <v>0</v>
      </c>
      <c r="GX95">
        <v>0</v>
      </c>
      <c r="GY95">
        <v>1</v>
      </c>
      <c r="GZ95">
        <v>0</v>
      </c>
      <c r="HA95">
        <v>0</v>
      </c>
      <c r="HB95">
        <v>0</v>
      </c>
      <c r="HC95">
        <v>2</v>
      </c>
      <c r="HD95">
        <v>0</v>
      </c>
      <c r="HE95">
        <v>0</v>
      </c>
      <c r="HF95">
        <v>0</v>
      </c>
      <c r="HG95">
        <v>6</v>
      </c>
      <c r="HH95">
        <v>1</v>
      </c>
      <c r="HI95">
        <v>0</v>
      </c>
      <c r="HJ95">
        <v>5</v>
      </c>
      <c r="HK95">
        <v>1</v>
      </c>
      <c r="HL95">
        <v>178</v>
      </c>
      <c r="HM95">
        <v>63</v>
      </c>
      <c r="HN95">
        <v>345</v>
      </c>
      <c r="HO95">
        <v>275</v>
      </c>
      <c r="HP95">
        <v>273</v>
      </c>
      <c r="HQ95">
        <v>22</v>
      </c>
      <c r="HR95">
        <v>0</v>
      </c>
      <c r="HS95">
        <v>325</v>
      </c>
      <c r="HT95">
        <v>8</v>
      </c>
      <c r="HU95">
        <v>265</v>
      </c>
      <c r="HV95">
        <v>273</v>
      </c>
      <c r="HW95">
        <v>252</v>
      </c>
      <c r="HX95">
        <v>0</v>
      </c>
      <c r="HY95">
        <v>0</v>
      </c>
      <c r="HZ95">
        <v>0</v>
      </c>
      <c r="IA95">
        <v>19</v>
      </c>
      <c r="IB95">
        <v>3</v>
      </c>
      <c r="IC95">
        <v>22</v>
      </c>
      <c r="IG95">
        <v>50</v>
      </c>
      <c r="IH95">
        <v>0</v>
      </c>
    </row>
    <row r="96" spans="1:242" x14ac:dyDescent="0.2">
      <c r="A96" t="s">
        <v>223</v>
      </c>
      <c r="B96" t="s">
        <v>265</v>
      </c>
      <c r="C96" t="s">
        <v>677</v>
      </c>
      <c r="D96">
        <v>5</v>
      </c>
      <c r="E96">
        <v>0</v>
      </c>
      <c r="F96">
        <v>1</v>
      </c>
      <c r="G96">
        <v>0</v>
      </c>
      <c r="H96">
        <v>0</v>
      </c>
      <c r="I96">
        <v>0</v>
      </c>
      <c r="J96">
        <v>1</v>
      </c>
      <c r="K96">
        <v>0</v>
      </c>
      <c r="L96">
        <v>28</v>
      </c>
      <c r="M96">
        <v>0</v>
      </c>
      <c r="N96">
        <v>0</v>
      </c>
      <c r="O96">
        <v>6</v>
      </c>
      <c r="P96">
        <v>30</v>
      </c>
      <c r="Q96">
        <v>0</v>
      </c>
      <c r="R96">
        <v>165</v>
      </c>
      <c r="S96">
        <v>13</v>
      </c>
      <c r="T96">
        <v>37</v>
      </c>
      <c r="U96">
        <v>5</v>
      </c>
      <c r="V96">
        <v>12</v>
      </c>
      <c r="W96">
        <v>25</v>
      </c>
      <c r="X96">
        <v>36</v>
      </c>
      <c r="Y96">
        <v>29</v>
      </c>
      <c r="Z96">
        <v>328</v>
      </c>
      <c r="AA96">
        <v>5</v>
      </c>
      <c r="AB96">
        <v>0</v>
      </c>
      <c r="AC96">
        <v>0</v>
      </c>
      <c r="AD96">
        <v>0</v>
      </c>
      <c r="AE96">
        <v>0</v>
      </c>
      <c r="AF96">
        <v>1</v>
      </c>
      <c r="AG96">
        <v>1</v>
      </c>
      <c r="AH96">
        <v>0</v>
      </c>
      <c r="AI96">
        <v>18</v>
      </c>
      <c r="AJ96">
        <v>0</v>
      </c>
      <c r="AK96">
        <v>0</v>
      </c>
      <c r="AL96">
        <v>0</v>
      </c>
      <c r="AM96">
        <v>28</v>
      </c>
      <c r="AN96">
        <v>0</v>
      </c>
      <c r="AO96">
        <v>138</v>
      </c>
      <c r="AP96">
        <v>5</v>
      </c>
      <c r="AQ96">
        <v>7</v>
      </c>
      <c r="AR96">
        <v>7</v>
      </c>
      <c r="AS96">
        <v>18</v>
      </c>
      <c r="AT96">
        <v>27</v>
      </c>
      <c r="AU96">
        <v>228</v>
      </c>
      <c r="AV96">
        <v>0</v>
      </c>
      <c r="AW96">
        <v>0</v>
      </c>
      <c r="AX96">
        <v>0</v>
      </c>
      <c r="AY96">
        <v>1</v>
      </c>
      <c r="AZ96">
        <v>0</v>
      </c>
      <c r="BA96">
        <v>0</v>
      </c>
      <c r="BB96">
        <v>0</v>
      </c>
      <c r="BC96">
        <v>0</v>
      </c>
      <c r="BD96">
        <v>3</v>
      </c>
      <c r="BE96">
        <v>0</v>
      </c>
      <c r="BF96">
        <v>0</v>
      </c>
      <c r="BG96">
        <v>2</v>
      </c>
      <c r="BH96">
        <v>0</v>
      </c>
      <c r="BI96">
        <v>0</v>
      </c>
      <c r="BJ96">
        <v>7</v>
      </c>
      <c r="BK96">
        <v>0</v>
      </c>
      <c r="BL96">
        <v>0</v>
      </c>
      <c r="BM96">
        <v>0</v>
      </c>
      <c r="BN96">
        <v>0</v>
      </c>
      <c r="BO96">
        <v>2</v>
      </c>
      <c r="BP96">
        <v>13</v>
      </c>
      <c r="BQ96">
        <v>5</v>
      </c>
      <c r="BR96">
        <v>0</v>
      </c>
      <c r="BS96">
        <v>0</v>
      </c>
      <c r="BT96">
        <v>1</v>
      </c>
      <c r="BU96">
        <v>0</v>
      </c>
      <c r="BV96">
        <v>1</v>
      </c>
      <c r="BW96">
        <v>1</v>
      </c>
      <c r="BX96">
        <v>0</v>
      </c>
      <c r="BY96">
        <v>21</v>
      </c>
      <c r="BZ96">
        <v>0</v>
      </c>
      <c r="CA96">
        <v>0</v>
      </c>
      <c r="CB96">
        <v>2</v>
      </c>
      <c r="CC96">
        <v>28</v>
      </c>
      <c r="CD96">
        <v>0</v>
      </c>
      <c r="CE96">
        <v>145</v>
      </c>
      <c r="CF96">
        <v>5</v>
      </c>
      <c r="CG96">
        <v>33</v>
      </c>
      <c r="CH96">
        <v>7</v>
      </c>
      <c r="CI96">
        <v>7</v>
      </c>
      <c r="CJ96">
        <v>18</v>
      </c>
      <c r="CK96">
        <v>29</v>
      </c>
      <c r="CL96">
        <v>17</v>
      </c>
      <c r="CM96">
        <v>274</v>
      </c>
      <c r="CN96">
        <v>0</v>
      </c>
      <c r="CO96">
        <v>0</v>
      </c>
      <c r="CP96">
        <v>0</v>
      </c>
      <c r="CQ96">
        <v>0</v>
      </c>
      <c r="CR96">
        <v>0</v>
      </c>
      <c r="CS96">
        <v>0</v>
      </c>
      <c r="CT96">
        <v>0</v>
      </c>
      <c r="CU96">
        <v>0</v>
      </c>
      <c r="CV96">
        <v>6</v>
      </c>
      <c r="CW96">
        <v>0</v>
      </c>
      <c r="CX96">
        <v>0</v>
      </c>
      <c r="CY96">
        <v>0</v>
      </c>
      <c r="CZ96">
        <v>14</v>
      </c>
      <c r="DA96">
        <v>0</v>
      </c>
      <c r="DB96">
        <v>108</v>
      </c>
      <c r="DC96">
        <v>3</v>
      </c>
      <c r="DD96">
        <v>13</v>
      </c>
      <c r="DE96">
        <v>3</v>
      </c>
      <c r="DF96">
        <v>3</v>
      </c>
      <c r="DG96">
        <v>14</v>
      </c>
      <c r="DH96">
        <v>164</v>
      </c>
      <c r="DI96">
        <v>14</v>
      </c>
      <c r="DJ96">
        <v>6</v>
      </c>
      <c r="DK96">
        <v>5</v>
      </c>
      <c r="DL96">
        <v>0</v>
      </c>
      <c r="DM96">
        <v>0</v>
      </c>
      <c r="DN96">
        <v>1</v>
      </c>
      <c r="DO96">
        <v>0</v>
      </c>
      <c r="DP96">
        <v>1</v>
      </c>
      <c r="DQ96">
        <v>1</v>
      </c>
      <c r="DR96">
        <v>0</v>
      </c>
      <c r="DS96">
        <v>15</v>
      </c>
      <c r="DT96">
        <v>0</v>
      </c>
      <c r="DU96">
        <v>0</v>
      </c>
      <c r="DV96">
        <v>2</v>
      </c>
      <c r="DW96">
        <v>14</v>
      </c>
      <c r="DX96">
        <v>0</v>
      </c>
      <c r="DY96">
        <v>37</v>
      </c>
      <c r="DZ96">
        <v>2</v>
      </c>
      <c r="EA96">
        <v>20</v>
      </c>
      <c r="EB96">
        <v>4</v>
      </c>
      <c r="EC96">
        <v>4</v>
      </c>
      <c r="ED96">
        <v>4</v>
      </c>
      <c r="EE96">
        <v>110</v>
      </c>
      <c r="EF96">
        <v>15</v>
      </c>
      <c r="EG96">
        <v>11</v>
      </c>
      <c r="EH96">
        <v>0</v>
      </c>
      <c r="EI96">
        <v>0</v>
      </c>
      <c r="EJ96">
        <v>0</v>
      </c>
      <c r="EK96">
        <v>0</v>
      </c>
      <c r="EL96">
        <v>0</v>
      </c>
      <c r="EM96">
        <v>0</v>
      </c>
      <c r="EN96">
        <v>0</v>
      </c>
      <c r="EO96">
        <v>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5</v>
      </c>
      <c r="FS96">
        <v>0</v>
      </c>
      <c r="FT96">
        <v>0</v>
      </c>
      <c r="FU96">
        <v>0</v>
      </c>
      <c r="FV96">
        <v>0</v>
      </c>
      <c r="FW96">
        <v>1</v>
      </c>
      <c r="FX96">
        <v>1</v>
      </c>
      <c r="FY96">
        <v>0</v>
      </c>
      <c r="FZ96">
        <v>14</v>
      </c>
      <c r="GA96">
        <v>0</v>
      </c>
      <c r="GB96">
        <v>0</v>
      </c>
      <c r="GC96">
        <v>1</v>
      </c>
      <c r="GD96">
        <v>8</v>
      </c>
      <c r="GE96">
        <v>0</v>
      </c>
      <c r="GF96">
        <v>31</v>
      </c>
      <c r="GG96">
        <v>2</v>
      </c>
      <c r="GH96">
        <v>14</v>
      </c>
      <c r="GI96">
        <v>4</v>
      </c>
      <c r="GJ96">
        <v>3</v>
      </c>
      <c r="GK96">
        <v>3</v>
      </c>
      <c r="GL96">
        <v>87</v>
      </c>
      <c r="GM96">
        <v>0</v>
      </c>
      <c r="GN96">
        <v>0</v>
      </c>
      <c r="GO96">
        <v>0</v>
      </c>
      <c r="GP96">
        <v>1</v>
      </c>
      <c r="GQ96">
        <v>0</v>
      </c>
      <c r="GR96">
        <v>0</v>
      </c>
      <c r="GS96">
        <v>0</v>
      </c>
      <c r="GT96">
        <v>0</v>
      </c>
      <c r="GU96">
        <v>0</v>
      </c>
      <c r="GV96">
        <v>0</v>
      </c>
      <c r="GW96">
        <v>0</v>
      </c>
      <c r="GX96">
        <v>1</v>
      </c>
      <c r="GY96">
        <v>2</v>
      </c>
      <c r="GZ96">
        <v>0</v>
      </c>
      <c r="HA96">
        <v>1</v>
      </c>
      <c r="HB96">
        <v>0</v>
      </c>
      <c r="HC96">
        <v>1</v>
      </c>
      <c r="HD96">
        <v>0</v>
      </c>
      <c r="HE96">
        <v>0</v>
      </c>
      <c r="HF96">
        <v>0</v>
      </c>
      <c r="HG96">
        <v>6</v>
      </c>
      <c r="HH96">
        <v>8</v>
      </c>
      <c r="HI96">
        <v>2</v>
      </c>
      <c r="HJ96">
        <v>3</v>
      </c>
      <c r="HK96">
        <v>2</v>
      </c>
      <c r="HL96">
        <v>178</v>
      </c>
      <c r="HM96">
        <v>71</v>
      </c>
      <c r="HN96">
        <v>352</v>
      </c>
      <c r="HO96">
        <v>328</v>
      </c>
      <c r="HP96">
        <v>274</v>
      </c>
      <c r="HQ96">
        <v>24</v>
      </c>
      <c r="HR96">
        <v>0</v>
      </c>
      <c r="HS96">
        <v>382</v>
      </c>
      <c r="HT96">
        <v>8</v>
      </c>
      <c r="HU96">
        <v>266</v>
      </c>
      <c r="HV96">
        <v>274</v>
      </c>
      <c r="HW96">
        <v>251</v>
      </c>
      <c r="HX96">
        <v>0</v>
      </c>
      <c r="HY96">
        <v>0</v>
      </c>
      <c r="HZ96">
        <v>0</v>
      </c>
      <c r="IA96">
        <v>27</v>
      </c>
      <c r="IB96">
        <v>3</v>
      </c>
      <c r="IC96">
        <v>30</v>
      </c>
      <c r="IG96">
        <v>54</v>
      </c>
      <c r="IH96">
        <v>115</v>
      </c>
    </row>
    <row r="97" spans="1:242" x14ac:dyDescent="0.2">
      <c r="A97" t="s">
        <v>223</v>
      </c>
      <c r="B97" t="s">
        <v>288</v>
      </c>
      <c r="C97" t="s">
        <v>717</v>
      </c>
      <c r="D97">
        <v>5</v>
      </c>
      <c r="E97">
        <v>0</v>
      </c>
      <c r="F97">
        <v>0</v>
      </c>
      <c r="G97">
        <v>0</v>
      </c>
      <c r="H97">
        <v>0</v>
      </c>
      <c r="I97">
        <v>0</v>
      </c>
      <c r="J97">
        <v>1</v>
      </c>
      <c r="K97">
        <v>0</v>
      </c>
      <c r="L97">
        <v>36</v>
      </c>
      <c r="M97">
        <v>0</v>
      </c>
      <c r="N97">
        <v>1</v>
      </c>
      <c r="O97">
        <v>4</v>
      </c>
      <c r="P97">
        <v>50</v>
      </c>
      <c r="Q97">
        <v>0</v>
      </c>
      <c r="R97">
        <v>197</v>
      </c>
      <c r="S97">
        <v>12</v>
      </c>
      <c r="T97">
        <v>47</v>
      </c>
      <c r="U97">
        <v>8</v>
      </c>
      <c r="V97">
        <v>17</v>
      </c>
      <c r="W97">
        <v>15</v>
      </c>
      <c r="X97">
        <v>42</v>
      </c>
      <c r="Y97">
        <v>36</v>
      </c>
      <c r="Z97">
        <v>393</v>
      </c>
      <c r="AA97">
        <v>10</v>
      </c>
      <c r="AB97">
        <v>0</v>
      </c>
      <c r="AC97">
        <v>0</v>
      </c>
      <c r="AD97">
        <v>0</v>
      </c>
      <c r="AE97">
        <v>0</v>
      </c>
      <c r="AF97">
        <v>0</v>
      </c>
      <c r="AG97">
        <v>2</v>
      </c>
      <c r="AH97">
        <v>0</v>
      </c>
      <c r="AI97">
        <v>15</v>
      </c>
      <c r="AJ97">
        <v>0</v>
      </c>
      <c r="AK97">
        <v>1</v>
      </c>
      <c r="AL97">
        <v>5</v>
      </c>
      <c r="AM97">
        <v>27</v>
      </c>
      <c r="AN97">
        <v>0</v>
      </c>
      <c r="AO97">
        <v>159</v>
      </c>
      <c r="AP97">
        <v>9</v>
      </c>
      <c r="AQ97">
        <v>7</v>
      </c>
      <c r="AR97">
        <v>11</v>
      </c>
      <c r="AS97">
        <v>12</v>
      </c>
      <c r="AT97">
        <v>32</v>
      </c>
      <c r="AU97">
        <v>258</v>
      </c>
      <c r="AV97">
        <v>0</v>
      </c>
      <c r="AW97">
        <v>0</v>
      </c>
      <c r="AX97">
        <v>0</v>
      </c>
      <c r="AY97">
        <v>0</v>
      </c>
      <c r="AZ97">
        <v>0</v>
      </c>
      <c r="BA97">
        <v>0</v>
      </c>
      <c r="BB97">
        <v>0</v>
      </c>
      <c r="BC97">
        <v>0</v>
      </c>
      <c r="BD97">
        <v>7</v>
      </c>
      <c r="BE97">
        <v>0</v>
      </c>
      <c r="BF97">
        <v>0</v>
      </c>
      <c r="BG97">
        <v>0</v>
      </c>
      <c r="BH97">
        <v>2</v>
      </c>
      <c r="BI97">
        <v>0</v>
      </c>
      <c r="BJ97">
        <v>10</v>
      </c>
      <c r="BK97">
        <v>1</v>
      </c>
      <c r="BL97">
        <v>0</v>
      </c>
      <c r="BM97">
        <v>0</v>
      </c>
      <c r="BN97">
        <v>0</v>
      </c>
      <c r="BO97">
        <v>2</v>
      </c>
      <c r="BP97">
        <v>20</v>
      </c>
      <c r="BQ97">
        <v>10</v>
      </c>
      <c r="BR97">
        <v>0</v>
      </c>
      <c r="BS97">
        <v>0</v>
      </c>
      <c r="BT97">
        <v>0</v>
      </c>
      <c r="BU97">
        <v>0</v>
      </c>
      <c r="BV97">
        <v>0</v>
      </c>
      <c r="BW97">
        <v>2</v>
      </c>
      <c r="BX97">
        <v>0</v>
      </c>
      <c r="BY97">
        <v>22</v>
      </c>
      <c r="BZ97">
        <v>0</v>
      </c>
      <c r="CA97">
        <v>1</v>
      </c>
      <c r="CB97">
        <v>5</v>
      </c>
      <c r="CC97">
        <v>29</v>
      </c>
      <c r="CD97">
        <v>0</v>
      </c>
      <c r="CE97">
        <v>169</v>
      </c>
      <c r="CF97">
        <v>10</v>
      </c>
      <c r="CG97">
        <v>42</v>
      </c>
      <c r="CH97">
        <v>7</v>
      </c>
      <c r="CI97">
        <v>11</v>
      </c>
      <c r="CJ97">
        <v>12</v>
      </c>
      <c r="CK97">
        <v>34</v>
      </c>
      <c r="CL97">
        <v>32</v>
      </c>
      <c r="CM97">
        <v>320</v>
      </c>
      <c r="CN97">
        <v>1</v>
      </c>
      <c r="CO97">
        <v>0</v>
      </c>
      <c r="CP97">
        <v>0</v>
      </c>
      <c r="CQ97">
        <v>0</v>
      </c>
      <c r="CR97">
        <v>0</v>
      </c>
      <c r="CS97">
        <v>0</v>
      </c>
      <c r="CT97">
        <v>0</v>
      </c>
      <c r="CU97">
        <v>0</v>
      </c>
      <c r="CV97">
        <v>9</v>
      </c>
      <c r="CW97">
        <v>0</v>
      </c>
      <c r="CX97">
        <v>0</v>
      </c>
      <c r="CY97">
        <v>2</v>
      </c>
      <c r="CZ97">
        <v>20</v>
      </c>
      <c r="DA97">
        <v>0</v>
      </c>
      <c r="DB97">
        <v>119</v>
      </c>
      <c r="DC97">
        <v>5</v>
      </c>
      <c r="DD97">
        <v>18</v>
      </c>
      <c r="DE97">
        <v>5</v>
      </c>
      <c r="DF97">
        <v>3</v>
      </c>
      <c r="DG97">
        <v>10</v>
      </c>
      <c r="DH97">
        <v>192</v>
      </c>
      <c r="DI97">
        <v>23</v>
      </c>
      <c r="DJ97">
        <v>9</v>
      </c>
      <c r="DK97">
        <v>9</v>
      </c>
      <c r="DL97">
        <v>0</v>
      </c>
      <c r="DM97">
        <v>0</v>
      </c>
      <c r="DN97">
        <v>0</v>
      </c>
      <c r="DO97">
        <v>0</v>
      </c>
      <c r="DP97">
        <v>0</v>
      </c>
      <c r="DQ97">
        <v>2</v>
      </c>
      <c r="DR97">
        <v>0</v>
      </c>
      <c r="DS97">
        <v>13</v>
      </c>
      <c r="DT97">
        <v>0</v>
      </c>
      <c r="DU97">
        <v>1</v>
      </c>
      <c r="DV97">
        <v>3</v>
      </c>
      <c r="DW97">
        <v>9</v>
      </c>
      <c r="DX97">
        <v>0</v>
      </c>
      <c r="DY97">
        <v>50</v>
      </c>
      <c r="DZ97">
        <v>5</v>
      </c>
      <c r="EA97">
        <v>24</v>
      </c>
      <c r="EB97">
        <v>2</v>
      </c>
      <c r="EC97">
        <v>8</v>
      </c>
      <c r="ED97">
        <v>2</v>
      </c>
      <c r="EE97">
        <v>128</v>
      </c>
      <c r="EF97">
        <v>11</v>
      </c>
      <c r="EG97">
        <v>23</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7</v>
      </c>
      <c r="FS97">
        <v>0</v>
      </c>
      <c r="FT97">
        <v>0</v>
      </c>
      <c r="FU97">
        <v>0</v>
      </c>
      <c r="FV97">
        <v>0</v>
      </c>
      <c r="FW97">
        <v>0</v>
      </c>
      <c r="FX97">
        <v>2</v>
      </c>
      <c r="FY97">
        <v>0</v>
      </c>
      <c r="FZ97">
        <v>7</v>
      </c>
      <c r="GA97">
        <v>0</v>
      </c>
      <c r="GB97">
        <v>1</v>
      </c>
      <c r="GC97">
        <v>3</v>
      </c>
      <c r="GD97">
        <v>6</v>
      </c>
      <c r="GE97">
        <v>0</v>
      </c>
      <c r="GF97">
        <v>32</v>
      </c>
      <c r="GG97">
        <v>4</v>
      </c>
      <c r="GH97">
        <v>13</v>
      </c>
      <c r="GI97">
        <v>2</v>
      </c>
      <c r="GJ97">
        <v>3</v>
      </c>
      <c r="GK97">
        <v>1</v>
      </c>
      <c r="GL97">
        <v>81</v>
      </c>
      <c r="GM97">
        <v>1</v>
      </c>
      <c r="GN97">
        <v>0</v>
      </c>
      <c r="GO97">
        <v>0</v>
      </c>
      <c r="GP97">
        <v>0</v>
      </c>
      <c r="GQ97">
        <v>0</v>
      </c>
      <c r="GR97">
        <v>0</v>
      </c>
      <c r="GS97">
        <v>0</v>
      </c>
      <c r="GT97">
        <v>0</v>
      </c>
      <c r="GU97">
        <v>5</v>
      </c>
      <c r="GV97">
        <v>0</v>
      </c>
      <c r="GW97">
        <v>0</v>
      </c>
      <c r="GX97">
        <v>0</v>
      </c>
      <c r="GY97">
        <v>0</v>
      </c>
      <c r="GZ97">
        <v>0</v>
      </c>
      <c r="HA97">
        <v>7</v>
      </c>
      <c r="HB97">
        <v>0</v>
      </c>
      <c r="HC97">
        <v>1</v>
      </c>
      <c r="HD97">
        <v>0</v>
      </c>
      <c r="HE97">
        <v>3</v>
      </c>
      <c r="HF97">
        <v>0</v>
      </c>
      <c r="HG97">
        <v>17</v>
      </c>
      <c r="HH97">
        <v>2</v>
      </c>
      <c r="HI97">
        <v>1</v>
      </c>
      <c r="HJ97">
        <v>5</v>
      </c>
      <c r="HK97">
        <v>0</v>
      </c>
      <c r="HL97">
        <v>168</v>
      </c>
      <c r="HM97">
        <v>76</v>
      </c>
      <c r="HN97">
        <v>427</v>
      </c>
      <c r="HO97">
        <v>393</v>
      </c>
      <c r="HP97">
        <v>320</v>
      </c>
      <c r="HQ97">
        <v>23</v>
      </c>
      <c r="HR97">
        <v>0</v>
      </c>
      <c r="HS97">
        <v>477</v>
      </c>
      <c r="HT97">
        <v>12</v>
      </c>
      <c r="HU97">
        <v>308</v>
      </c>
      <c r="HV97">
        <v>320</v>
      </c>
      <c r="HW97">
        <v>273</v>
      </c>
      <c r="HX97">
        <v>0</v>
      </c>
      <c r="HY97">
        <v>0</v>
      </c>
      <c r="HZ97">
        <v>0</v>
      </c>
      <c r="IA97">
        <v>60</v>
      </c>
      <c r="IB97">
        <v>23</v>
      </c>
      <c r="IC97">
        <v>83</v>
      </c>
      <c r="IG97">
        <v>74</v>
      </c>
      <c r="IH97">
        <v>51</v>
      </c>
    </row>
    <row r="98" spans="1:242" x14ac:dyDescent="0.2">
      <c r="A98" t="s">
        <v>237</v>
      </c>
      <c r="B98" t="s">
        <v>262</v>
      </c>
      <c r="C98" t="s">
        <v>677</v>
      </c>
      <c r="D98">
        <v>4</v>
      </c>
      <c r="E98">
        <v>0</v>
      </c>
      <c r="F98">
        <v>2</v>
      </c>
      <c r="G98">
        <v>0</v>
      </c>
      <c r="H98">
        <v>0</v>
      </c>
      <c r="I98">
        <v>0</v>
      </c>
      <c r="J98">
        <v>1</v>
      </c>
      <c r="K98">
        <v>0</v>
      </c>
      <c r="L98">
        <v>25</v>
      </c>
      <c r="M98">
        <v>1</v>
      </c>
      <c r="N98">
        <v>2</v>
      </c>
      <c r="O98">
        <v>8</v>
      </c>
      <c r="P98">
        <v>45</v>
      </c>
      <c r="Q98">
        <v>2</v>
      </c>
      <c r="R98">
        <v>75</v>
      </c>
      <c r="S98">
        <v>5</v>
      </c>
      <c r="T98">
        <v>31</v>
      </c>
      <c r="U98">
        <v>12</v>
      </c>
      <c r="V98">
        <v>14</v>
      </c>
      <c r="W98">
        <v>26</v>
      </c>
      <c r="X98">
        <v>22</v>
      </c>
      <c r="Y98">
        <v>66</v>
      </c>
      <c r="Z98">
        <v>253</v>
      </c>
      <c r="AA98">
        <v>1</v>
      </c>
      <c r="AB98">
        <v>0</v>
      </c>
      <c r="AC98">
        <v>0</v>
      </c>
      <c r="AD98">
        <v>0</v>
      </c>
      <c r="AE98">
        <v>0</v>
      </c>
      <c r="AF98">
        <v>0</v>
      </c>
      <c r="AG98">
        <v>2</v>
      </c>
      <c r="AH98">
        <v>0</v>
      </c>
      <c r="AI98">
        <v>20</v>
      </c>
      <c r="AJ98">
        <v>1</v>
      </c>
      <c r="AK98">
        <v>6</v>
      </c>
      <c r="AL98">
        <v>10</v>
      </c>
      <c r="AM98">
        <v>24</v>
      </c>
      <c r="AN98">
        <v>1</v>
      </c>
      <c r="AO98">
        <v>71</v>
      </c>
      <c r="AP98">
        <v>5</v>
      </c>
      <c r="AQ98">
        <v>7</v>
      </c>
      <c r="AR98">
        <v>10</v>
      </c>
      <c r="AS98">
        <v>17</v>
      </c>
      <c r="AT98">
        <v>15</v>
      </c>
      <c r="AU98">
        <v>175</v>
      </c>
      <c r="AV98">
        <v>1</v>
      </c>
      <c r="AW98">
        <v>0</v>
      </c>
      <c r="AX98">
        <v>0</v>
      </c>
      <c r="AY98">
        <v>0</v>
      </c>
      <c r="AZ98">
        <v>0</v>
      </c>
      <c r="BA98">
        <v>0</v>
      </c>
      <c r="BB98">
        <v>0</v>
      </c>
      <c r="BC98">
        <v>0</v>
      </c>
      <c r="BD98">
        <v>4</v>
      </c>
      <c r="BE98">
        <v>0</v>
      </c>
      <c r="BF98">
        <v>0</v>
      </c>
      <c r="BG98">
        <v>0</v>
      </c>
      <c r="BH98">
        <v>6</v>
      </c>
      <c r="BI98">
        <v>0</v>
      </c>
      <c r="BJ98">
        <v>5</v>
      </c>
      <c r="BK98">
        <v>1</v>
      </c>
      <c r="BL98">
        <v>0</v>
      </c>
      <c r="BM98">
        <v>0</v>
      </c>
      <c r="BN98">
        <v>1</v>
      </c>
      <c r="BO98">
        <v>0</v>
      </c>
      <c r="BP98">
        <v>18</v>
      </c>
      <c r="BQ98">
        <v>2</v>
      </c>
      <c r="BR98">
        <v>0</v>
      </c>
      <c r="BS98">
        <v>0</v>
      </c>
      <c r="BT98">
        <v>0</v>
      </c>
      <c r="BU98">
        <v>0</v>
      </c>
      <c r="BV98">
        <v>0</v>
      </c>
      <c r="BW98">
        <v>2</v>
      </c>
      <c r="BX98">
        <v>0</v>
      </c>
      <c r="BY98">
        <v>24</v>
      </c>
      <c r="BZ98">
        <v>1</v>
      </c>
      <c r="CA98">
        <v>6</v>
      </c>
      <c r="CB98">
        <v>10</v>
      </c>
      <c r="CC98">
        <v>30</v>
      </c>
      <c r="CD98">
        <v>1</v>
      </c>
      <c r="CE98">
        <v>76</v>
      </c>
      <c r="CF98">
        <v>6</v>
      </c>
      <c r="CG98">
        <v>26</v>
      </c>
      <c r="CH98">
        <v>7</v>
      </c>
      <c r="CI98">
        <v>10</v>
      </c>
      <c r="CJ98">
        <v>18</v>
      </c>
      <c r="CK98">
        <v>15</v>
      </c>
      <c r="CL98">
        <v>70</v>
      </c>
      <c r="CM98">
        <v>219</v>
      </c>
      <c r="CN98">
        <v>0</v>
      </c>
      <c r="CO98">
        <v>0</v>
      </c>
      <c r="CP98">
        <v>0</v>
      </c>
      <c r="CQ98">
        <v>0</v>
      </c>
      <c r="CR98">
        <v>0</v>
      </c>
      <c r="CS98">
        <v>0</v>
      </c>
      <c r="CT98">
        <v>0</v>
      </c>
      <c r="CU98">
        <v>0</v>
      </c>
      <c r="CV98">
        <v>12</v>
      </c>
      <c r="CW98">
        <v>1</v>
      </c>
      <c r="CX98">
        <v>4</v>
      </c>
      <c r="CY98">
        <v>4</v>
      </c>
      <c r="CZ98">
        <v>14</v>
      </c>
      <c r="DA98">
        <v>0</v>
      </c>
      <c r="DB98">
        <v>54</v>
      </c>
      <c r="DC98">
        <v>5</v>
      </c>
      <c r="DD98">
        <v>17</v>
      </c>
      <c r="DE98">
        <v>4</v>
      </c>
      <c r="DF98">
        <v>6</v>
      </c>
      <c r="DG98">
        <v>15</v>
      </c>
      <c r="DH98">
        <v>136</v>
      </c>
      <c r="DI98">
        <v>11</v>
      </c>
      <c r="DJ98">
        <v>59</v>
      </c>
      <c r="DK98">
        <v>2</v>
      </c>
      <c r="DL98">
        <v>0</v>
      </c>
      <c r="DM98">
        <v>0</v>
      </c>
      <c r="DN98">
        <v>0</v>
      </c>
      <c r="DO98">
        <v>0</v>
      </c>
      <c r="DP98">
        <v>0</v>
      </c>
      <c r="DQ98">
        <v>2</v>
      </c>
      <c r="DR98">
        <v>0</v>
      </c>
      <c r="DS98">
        <v>12</v>
      </c>
      <c r="DT98">
        <v>0</v>
      </c>
      <c r="DU98">
        <v>2</v>
      </c>
      <c r="DV98">
        <v>6</v>
      </c>
      <c r="DW98">
        <v>16</v>
      </c>
      <c r="DX98">
        <v>1</v>
      </c>
      <c r="DY98">
        <v>22</v>
      </c>
      <c r="DZ98">
        <v>1</v>
      </c>
      <c r="EA98">
        <v>9</v>
      </c>
      <c r="EB98">
        <v>3</v>
      </c>
      <c r="EC98">
        <v>4</v>
      </c>
      <c r="ED98">
        <v>3</v>
      </c>
      <c r="EE98">
        <v>83</v>
      </c>
      <c r="EF98">
        <v>4</v>
      </c>
      <c r="EG98">
        <v>11</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2</v>
      </c>
      <c r="FS98">
        <v>0</v>
      </c>
      <c r="FT98">
        <v>0</v>
      </c>
      <c r="FU98">
        <v>0</v>
      </c>
      <c r="FV98">
        <v>0</v>
      </c>
      <c r="FW98">
        <v>0</v>
      </c>
      <c r="FX98">
        <v>1</v>
      </c>
      <c r="FY98">
        <v>0</v>
      </c>
      <c r="FZ98">
        <v>9</v>
      </c>
      <c r="GA98">
        <v>0</v>
      </c>
      <c r="GB98">
        <v>2</v>
      </c>
      <c r="GC98">
        <v>3</v>
      </c>
      <c r="GD98">
        <v>12</v>
      </c>
      <c r="GE98">
        <v>0</v>
      </c>
      <c r="GF98">
        <v>16</v>
      </c>
      <c r="GG98">
        <v>0</v>
      </c>
      <c r="GH98">
        <v>5</v>
      </c>
      <c r="GI98">
        <v>2</v>
      </c>
      <c r="GJ98">
        <v>2</v>
      </c>
      <c r="GK98">
        <v>1</v>
      </c>
      <c r="GL98">
        <v>55</v>
      </c>
      <c r="GM98">
        <v>0</v>
      </c>
      <c r="GN98">
        <v>0</v>
      </c>
      <c r="GO98">
        <v>0</v>
      </c>
      <c r="GP98">
        <v>0</v>
      </c>
      <c r="GQ98">
        <v>0</v>
      </c>
      <c r="GR98">
        <v>0</v>
      </c>
      <c r="GS98">
        <v>1</v>
      </c>
      <c r="GT98">
        <v>0</v>
      </c>
      <c r="GU98">
        <v>3</v>
      </c>
      <c r="GV98">
        <v>0</v>
      </c>
      <c r="GW98">
        <v>0</v>
      </c>
      <c r="GX98">
        <v>3</v>
      </c>
      <c r="GY98">
        <v>4</v>
      </c>
      <c r="GZ98">
        <v>1</v>
      </c>
      <c r="HA98">
        <v>6</v>
      </c>
      <c r="HB98">
        <v>1</v>
      </c>
      <c r="HC98">
        <v>4</v>
      </c>
      <c r="HD98">
        <v>1</v>
      </c>
      <c r="HE98">
        <v>2</v>
      </c>
      <c r="HF98">
        <v>2</v>
      </c>
      <c r="HG98">
        <v>28</v>
      </c>
      <c r="HH98">
        <v>2</v>
      </c>
      <c r="HI98">
        <v>2</v>
      </c>
      <c r="HJ98">
        <v>3</v>
      </c>
      <c r="HK98">
        <v>8</v>
      </c>
      <c r="HL98">
        <v>233</v>
      </c>
      <c r="HM98">
        <v>63</v>
      </c>
      <c r="HN98">
        <v>439</v>
      </c>
      <c r="HO98">
        <v>253</v>
      </c>
      <c r="HP98">
        <v>219</v>
      </c>
      <c r="HQ98">
        <v>11</v>
      </c>
      <c r="HR98">
        <v>0</v>
      </c>
      <c r="HS98">
        <v>462</v>
      </c>
      <c r="HT98">
        <v>38</v>
      </c>
      <c r="HU98">
        <v>181</v>
      </c>
      <c r="HV98">
        <v>219</v>
      </c>
      <c r="HW98">
        <v>191</v>
      </c>
      <c r="HX98">
        <v>0</v>
      </c>
      <c r="HY98">
        <v>4</v>
      </c>
      <c r="HZ98">
        <v>4</v>
      </c>
      <c r="IA98">
        <v>97</v>
      </c>
      <c r="IB98">
        <v>17</v>
      </c>
      <c r="IC98">
        <v>114</v>
      </c>
      <c r="IG98">
        <v>4</v>
      </c>
      <c r="IH98">
        <v>8</v>
      </c>
    </row>
    <row r="99" spans="1:242" x14ac:dyDescent="0.2">
      <c r="A99" t="s">
        <v>237</v>
      </c>
      <c r="B99" t="s">
        <v>263</v>
      </c>
      <c r="C99" t="s">
        <v>677</v>
      </c>
      <c r="D99">
        <v>2</v>
      </c>
      <c r="E99">
        <v>0</v>
      </c>
      <c r="F99">
        <v>3</v>
      </c>
      <c r="G99">
        <v>0</v>
      </c>
      <c r="H99">
        <v>0</v>
      </c>
      <c r="I99">
        <v>0</v>
      </c>
      <c r="J99">
        <v>2</v>
      </c>
      <c r="K99">
        <v>0</v>
      </c>
      <c r="L99">
        <v>20</v>
      </c>
      <c r="M99">
        <v>4</v>
      </c>
      <c r="N99">
        <v>6</v>
      </c>
      <c r="O99">
        <v>6</v>
      </c>
      <c r="P99">
        <v>37</v>
      </c>
      <c r="Q99">
        <v>4</v>
      </c>
      <c r="R99">
        <v>63</v>
      </c>
      <c r="S99">
        <v>10</v>
      </c>
      <c r="T99">
        <v>28</v>
      </c>
      <c r="U99">
        <v>10</v>
      </c>
      <c r="V99">
        <v>6</v>
      </c>
      <c r="W99">
        <v>21</v>
      </c>
      <c r="X99">
        <v>21</v>
      </c>
      <c r="Y99">
        <v>58</v>
      </c>
      <c r="Z99">
        <v>222</v>
      </c>
      <c r="AA99">
        <v>0</v>
      </c>
      <c r="AB99">
        <v>0</v>
      </c>
      <c r="AC99">
        <v>0</v>
      </c>
      <c r="AD99">
        <v>0</v>
      </c>
      <c r="AE99">
        <v>0</v>
      </c>
      <c r="AF99">
        <v>0</v>
      </c>
      <c r="AG99">
        <v>1</v>
      </c>
      <c r="AH99">
        <v>0</v>
      </c>
      <c r="AI99">
        <v>19</v>
      </c>
      <c r="AJ99">
        <v>0</v>
      </c>
      <c r="AK99">
        <v>2</v>
      </c>
      <c r="AL99">
        <v>7</v>
      </c>
      <c r="AM99">
        <v>40</v>
      </c>
      <c r="AN99">
        <v>1</v>
      </c>
      <c r="AO99">
        <v>65</v>
      </c>
      <c r="AP99">
        <v>2</v>
      </c>
      <c r="AQ99">
        <v>11</v>
      </c>
      <c r="AR99">
        <v>9</v>
      </c>
      <c r="AS99">
        <v>20</v>
      </c>
      <c r="AT99">
        <v>17</v>
      </c>
      <c r="AU99">
        <v>177</v>
      </c>
      <c r="AV99">
        <v>3</v>
      </c>
      <c r="AW99">
        <v>0</v>
      </c>
      <c r="AX99">
        <v>1</v>
      </c>
      <c r="AY99">
        <v>0</v>
      </c>
      <c r="AZ99">
        <v>0</v>
      </c>
      <c r="BA99">
        <v>0</v>
      </c>
      <c r="BB99">
        <v>0</v>
      </c>
      <c r="BC99">
        <v>0</v>
      </c>
      <c r="BD99">
        <v>2</v>
      </c>
      <c r="BE99">
        <v>0</v>
      </c>
      <c r="BF99">
        <v>0</v>
      </c>
      <c r="BG99">
        <v>1</v>
      </c>
      <c r="BH99">
        <v>3</v>
      </c>
      <c r="BI99">
        <v>0</v>
      </c>
      <c r="BJ99">
        <v>5</v>
      </c>
      <c r="BK99">
        <v>0</v>
      </c>
      <c r="BL99">
        <v>2</v>
      </c>
      <c r="BM99">
        <v>3</v>
      </c>
      <c r="BN99">
        <v>2</v>
      </c>
      <c r="BO99">
        <v>2</v>
      </c>
      <c r="BP99">
        <v>22</v>
      </c>
      <c r="BQ99">
        <v>3</v>
      </c>
      <c r="BR99">
        <v>0</v>
      </c>
      <c r="BS99">
        <v>1</v>
      </c>
      <c r="BT99">
        <v>0</v>
      </c>
      <c r="BU99">
        <v>0</v>
      </c>
      <c r="BV99">
        <v>0</v>
      </c>
      <c r="BW99">
        <v>1</v>
      </c>
      <c r="BX99">
        <v>0</v>
      </c>
      <c r="BY99">
        <v>21</v>
      </c>
      <c r="BZ99">
        <v>0</v>
      </c>
      <c r="CA99">
        <v>2</v>
      </c>
      <c r="CB99">
        <v>8</v>
      </c>
      <c r="CC99">
        <v>43</v>
      </c>
      <c r="CD99">
        <v>1</v>
      </c>
      <c r="CE99">
        <v>70</v>
      </c>
      <c r="CF99">
        <v>2</v>
      </c>
      <c r="CG99">
        <v>27</v>
      </c>
      <c r="CH99">
        <v>13</v>
      </c>
      <c r="CI99">
        <v>12</v>
      </c>
      <c r="CJ99">
        <v>22</v>
      </c>
      <c r="CK99">
        <v>19</v>
      </c>
      <c r="CL99">
        <v>43</v>
      </c>
      <c r="CM99">
        <v>226</v>
      </c>
      <c r="CN99">
        <v>2</v>
      </c>
      <c r="CO99">
        <v>0</v>
      </c>
      <c r="CP99">
        <v>0</v>
      </c>
      <c r="CQ99">
        <v>0</v>
      </c>
      <c r="CR99">
        <v>0</v>
      </c>
      <c r="CS99">
        <v>0</v>
      </c>
      <c r="CT99">
        <v>0</v>
      </c>
      <c r="CU99">
        <v>0</v>
      </c>
      <c r="CV99">
        <v>7</v>
      </c>
      <c r="CW99">
        <v>0</v>
      </c>
      <c r="CX99">
        <v>1</v>
      </c>
      <c r="CY99">
        <v>4</v>
      </c>
      <c r="CZ99">
        <v>26</v>
      </c>
      <c r="DA99">
        <v>0</v>
      </c>
      <c r="DB99">
        <v>53</v>
      </c>
      <c r="DC99">
        <v>2</v>
      </c>
      <c r="DD99">
        <v>16</v>
      </c>
      <c r="DE99">
        <v>12</v>
      </c>
      <c r="DF99">
        <v>6</v>
      </c>
      <c r="DG99">
        <v>21</v>
      </c>
      <c r="DH99">
        <v>150</v>
      </c>
      <c r="DI99">
        <v>17</v>
      </c>
      <c r="DJ99">
        <v>39</v>
      </c>
      <c r="DK99">
        <v>1</v>
      </c>
      <c r="DL99">
        <v>0</v>
      </c>
      <c r="DM99">
        <v>1</v>
      </c>
      <c r="DN99">
        <v>0</v>
      </c>
      <c r="DO99">
        <v>0</v>
      </c>
      <c r="DP99">
        <v>0</v>
      </c>
      <c r="DQ99">
        <v>1</v>
      </c>
      <c r="DR99">
        <v>0</v>
      </c>
      <c r="DS99">
        <v>14</v>
      </c>
      <c r="DT99">
        <v>0</v>
      </c>
      <c r="DU99">
        <v>1</v>
      </c>
      <c r="DV99">
        <v>4</v>
      </c>
      <c r="DW99">
        <v>17</v>
      </c>
      <c r="DX99">
        <v>1</v>
      </c>
      <c r="DY99">
        <v>17</v>
      </c>
      <c r="DZ99">
        <v>0</v>
      </c>
      <c r="EA99">
        <v>11</v>
      </c>
      <c r="EB99">
        <v>1</v>
      </c>
      <c r="EC99">
        <v>6</v>
      </c>
      <c r="ED99">
        <v>1</v>
      </c>
      <c r="EE99">
        <v>76</v>
      </c>
      <c r="EF99">
        <v>2</v>
      </c>
      <c r="EG99">
        <v>4</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1</v>
      </c>
      <c r="FS99">
        <v>0</v>
      </c>
      <c r="FT99">
        <v>1</v>
      </c>
      <c r="FU99">
        <v>0</v>
      </c>
      <c r="FV99">
        <v>0</v>
      </c>
      <c r="FW99">
        <v>0</v>
      </c>
      <c r="FX99">
        <v>1</v>
      </c>
      <c r="FY99">
        <v>0</v>
      </c>
      <c r="FZ99">
        <v>12</v>
      </c>
      <c r="GA99">
        <v>0</v>
      </c>
      <c r="GB99">
        <v>1</v>
      </c>
      <c r="GC99">
        <v>3</v>
      </c>
      <c r="GD99">
        <v>13</v>
      </c>
      <c r="GE99">
        <v>1</v>
      </c>
      <c r="GF99">
        <v>12</v>
      </c>
      <c r="GG99">
        <v>0</v>
      </c>
      <c r="GH99">
        <v>8</v>
      </c>
      <c r="GI99">
        <v>1</v>
      </c>
      <c r="GJ99">
        <v>5</v>
      </c>
      <c r="GK99">
        <v>1</v>
      </c>
      <c r="GL99">
        <v>60</v>
      </c>
      <c r="GM99">
        <v>0</v>
      </c>
      <c r="GN99">
        <v>0</v>
      </c>
      <c r="GO99">
        <v>0</v>
      </c>
      <c r="GP99">
        <v>0</v>
      </c>
      <c r="GQ99">
        <v>0</v>
      </c>
      <c r="GR99">
        <v>0</v>
      </c>
      <c r="GS99">
        <v>0</v>
      </c>
      <c r="GT99">
        <v>0</v>
      </c>
      <c r="GU99">
        <v>2</v>
      </c>
      <c r="GV99">
        <v>0</v>
      </c>
      <c r="GW99">
        <v>0</v>
      </c>
      <c r="GX99">
        <v>1</v>
      </c>
      <c r="GY99">
        <v>4</v>
      </c>
      <c r="GZ99">
        <v>0</v>
      </c>
      <c r="HA99">
        <v>5</v>
      </c>
      <c r="HB99">
        <v>0</v>
      </c>
      <c r="HC99">
        <v>3</v>
      </c>
      <c r="HD99">
        <v>0</v>
      </c>
      <c r="HE99">
        <v>1</v>
      </c>
      <c r="HF99">
        <v>0</v>
      </c>
      <c r="HG99">
        <v>16</v>
      </c>
      <c r="HH99">
        <v>1</v>
      </c>
      <c r="HI99">
        <v>1</v>
      </c>
      <c r="HJ99">
        <v>1</v>
      </c>
      <c r="HK99">
        <v>3</v>
      </c>
      <c r="HL99">
        <v>217</v>
      </c>
      <c r="HM99">
        <v>72</v>
      </c>
      <c r="HN99">
        <v>344</v>
      </c>
      <c r="HO99">
        <v>222</v>
      </c>
      <c r="HP99">
        <v>226</v>
      </c>
      <c r="HQ99">
        <v>5</v>
      </c>
      <c r="HR99">
        <v>0</v>
      </c>
      <c r="HS99">
        <v>335</v>
      </c>
      <c r="HT99">
        <v>32</v>
      </c>
      <c r="HU99">
        <v>194</v>
      </c>
      <c r="HV99">
        <v>226</v>
      </c>
      <c r="HW99">
        <v>210</v>
      </c>
      <c r="HX99">
        <v>1</v>
      </c>
      <c r="HY99">
        <v>3</v>
      </c>
      <c r="HZ99">
        <v>4</v>
      </c>
      <c r="IA99">
        <v>107</v>
      </c>
      <c r="IB99">
        <v>98</v>
      </c>
      <c r="IC99">
        <v>205</v>
      </c>
      <c r="IG99">
        <v>5</v>
      </c>
      <c r="IH99">
        <v>0</v>
      </c>
    </row>
    <row r="100" spans="1:242" x14ac:dyDescent="0.2">
      <c r="A100" t="s">
        <v>237</v>
      </c>
      <c r="B100" t="s">
        <v>265</v>
      </c>
      <c r="C100" t="s">
        <v>677</v>
      </c>
      <c r="D100">
        <v>6</v>
      </c>
      <c r="E100">
        <v>0</v>
      </c>
      <c r="F100">
        <v>0</v>
      </c>
      <c r="G100">
        <v>0</v>
      </c>
      <c r="H100">
        <v>0</v>
      </c>
      <c r="I100">
        <v>0</v>
      </c>
      <c r="J100">
        <v>2</v>
      </c>
      <c r="K100">
        <v>0</v>
      </c>
      <c r="L100">
        <v>25</v>
      </c>
      <c r="M100">
        <v>2</v>
      </c>
      <c r="N100">
        <v>9</v>
      </c>
      <c r="O100">
        <v>12</v>
      </c>
      <c r="P100">
        <v>35</v>
      </c>
      <c r="Q100">
        <v>2</v>
      </c>
      <c r="R100">
        <v>77</v>
      </c>
      <c r="S100">
        <v>7</v>
      </c>
      <c r="T100">
        <v>28</v>
      </c>
      <c r="U100">
        <v>2</v>
      </c>
      <c r="V100">
        <v>6</v>
      </c>
      <c r="W100">
        <v>16</v>
      </c>
      <c r="X100">
        <v>17</v>
      </c>
      <c r="Y100">
        <v>54</v>
      </c>
      <c r="Z100">
        <v>229</v>
      </c>
      <c r="AA100">
        <v>2</v>
      </c>
      <c r="AB100">
        <v>0</v>
      </c>
      <c r="AC100">
        <v>2</v>
      </c>
      <c r="AD100">
        <v>0</v>
      </c>
      <c r="AE100">
        <v>0</v>
      </c>
      <c r="AF100">
        <v>0</v>
      </c>
      <c r="AG100">
        <v>0</v>
      </c>
      <c r="AH100">
        <v>0</v>
      </c>
      <c r="AI100">
        <v>16</v>
      </c>
      <c r="AJ100">
        <v>3</v>
      </c>
      <c r="AK100">
        <v>3</v>
      </c>
      <c r="AL100">
        <v>6</v>
      </c>
      <c r="AM100">
        <v>31</v>
      </c>
      <c r="AN100">
        <v>4</v>
      </c>
      <c r="AO100">
        <v>41</v>
      </c>
      <c r="AP100">
        <v>8</v>
      </c>
      <c r="AQ100">
        <v>5</v>
      </c>
      <c r="AR100">
        <v>4</v>
      </c>
      <c r="AS100">
        <v>14</v>
      </c>
      <c r="AT100">
        <v>12</v>
      </c>
      <c r="AU100">
        <v>139</v>
      </c>
      <c r="AV100">
        <v>0</v>
      </c>
      <c r="AW100">
        <v>0</v>
      </c>
      <c r="AX100">
        <v>0</v>
      </c>
      <c r="AY100">
        <v>0</v>
      </c>
      <c r="AZ100">
        <v>0</v>
      </c>
      <c r="BA100">
        <v>0</v>
      </c>
      <c r="BB100">
        <v>1</v>
      </c>
      <c r="BC100">
        <v>0</v>
      </c>
      <c r="BD100">
        <v>3</v>
      </c>
      <c r="BE100">
        <v>1</v>
      </c>
      <c r="BF100">
        <v>0</v>
      </c>
      <c r="BG100">
        <v>1</v>
      </c>
      <c r="BH100">
        <v>2</v>
      </c>
      <c r="BI100">
        <v>0</v>
      </c>
      <c r="BJ100">
        <v>9</v>
      </c>
      <c r="BK100">
        <v>0</v>
      </c>
      <c r="BL100">
        <v>1</v>
      </c>
      <c r="BM100">
        <v>0</v>
      </c>
      <c r="BN100">
        <v>1</v>
      </c>
      <c r="BO100">
        <v>0</v>
      </c>
      <c r="BP100">
        <v>19</v>
      </c>
      <c r="BQ100">
        <v>2</v>
      </c>
      <c r="BR100">
        <v>0</v>
      </c>
      <c r="BS100">
        <v>2</v>
      </c>
      <c r="BT100">
        <v>0</v>
      </c>
      <c r="BU100">
        <v>0</v>
      </c>
      <c r="BV100">
        <v>0</v>
      </c>
      <c r="BW100">
        <v>1</v>
      </c>
      <c r="BX100">
        <v>0</v>
      </c>
      <c r="BY100">
        <v>19</v>
      </c>
      <c r="BZ100">
        <v>4</v>
      </c>
      <c r="CA100">
        <v>3</v>
      </c>
      <c r="CB100">
        <v>7</v>
      </c>
      <c r="CC100">
        <v>33</v>
      </c>
      <c r="CD100">
        <v>4</v>
      </c>
      <c r="CE100">
        <v>50</v>
      </c>
      <c r="CF100">
        <v>8</v>
      </c>
      <c r="CG100">
        <v>19</v>
      </c>
      <c r="CH100">
        <v>6</v>
      </c>
      <c r="CI100">
        <v>4</v>
      </c>
      <c r="CJ100">
        <v>15</v>
      </c>
      <c r="CK100">
        <v>12</v>
      </c>
      <c r="CL100">
        <v>41</v>
      </c>
      <c r="CM100">
        <v>177</v>
      </c>
      <c r="CN100">
        <v>0</v>
      </c>
      <c r="CO100">
        <v>0</v>
      </c>
      <c r="CP100">
        <v>2</v>
      </c>
      <c r="CQ100">
        <v>0</v>
      </c>
      <c r="CR100">
        <v>0</v>
      </c>
      <c r="CS100">
        <v>0</v>
      </c>
      <c r="CT100">
        <v>0</v>
      </c>
      <c r="CU100">
        <v>0</v>
      </c>
      <c r="CV100">
        <v>3</v>
      </c>
      <c r="CW100">
        <v>2</v>
      </c>
      <c r="CX100">
        <v>0</v>
      </c>
      <c r="CY100">
        <v>5</v>
      </c>
      <c r="CZ100">
        <v>18</v>
      </c>
      <c r="DA100">
        <v>2</v>
      </c>
      <c r="DB100">
        <v>40</v>
      </c>
      <c r="DC100">
        <v>4</v>
      </c>
      <c r="DD100">
        <v>12</v>
      </c>
      <c r="DE100">
        <v>2</v>
      </c>
      <c r="DF100">
        <v>1</v>
      </c>
      <c r="DG100">
        <v>12</v>
      </c>
      <c r="DH100">
        <v>103</v>
      </c>
      <c r="DI100">
        <v>9</v>
      </c>
      <c r="DJ100">
        <v>29</v>
      </c>
      <c r="DK100">
        <v>2</v>
      </c>
      <c r="DL100">
        <v>0</v>
      </c>
      <c r="DM100">
        <v>0</v>
      </c>
      <c r="DN100">
        <v>0</v>
      </c>
      <c r="DO100">
        <v>0</v>
      </c>
      <c r="DP100">
        <v>0</v>
      </c>
      <c r="DQ100">
        <v>1</v>
      </c>
      <c r="DR100">
        <v>0</v>
      </c>
      <c r="DS100">
        <v>16</v>
      </c>
      <c r="DT100">
        <v>2</v>
      </c>
      <c r="DU100">
        <v>3</v>
      </c>
      <c r="DV100">
        <v>2</v>
      </c>
      <c r="DW100">
        <v>15</v>
      </c>
      <c r="DX100">
        <v>2</v>
      </c>
      <c r="DY100">
        <v>10</v>
      </c>
      <c r="DZ100">
        <v>4</v>
      </c>
      <c r="EA100">
        <v>7</v>
      </c>
      <c r="EB100">
        <v>4</v>
      </c>
      <c r="EC100">
        <v>3</v>
      </c>
      <c r="ED100">
        <v>3</v>
      </c>
      <c r="EE100">
        <v>74</v>
      </c>
      <c r="EF100">
        <v>3</v>
      </c>
      <c r="EG100">
        <v>12</v>
      </c>
      <c r="EH100">
        <v>0</v>
      </c>
      <c r="EI100">
        <v>0</v>
      </c>
      <c r="EJ100">
        <v>0</v>
      </c>
      <c r="EK100">
        <v>0</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0</v>
      </c>
      <c r="FR100">
        <v>2</v>
      </c>
      <c r="FS100">
        <v>0</v>
      </c>
      <c r="FT100">
        <v>0</v>
      </c>
      <c r="FU100">
        <v>0</v>
      </c>
      <c r="FV100">
        <v>0</v>
      </c>
      <c r="FW100">
        <v>0</v>
      </c>
      <c r="FX100">
        <v>1</v>
      </c>
      <c r="FY100">
        <v>0</v>
      </c>
      <c r="FZ100">
        <v>11</v>
      </c>
      <c r="GA100">
        <v>2</v>
      </c>
      <c r="GB100">
        <v>2</v>
      </c>
      <c r="GC100">
        <v>2</v>
      </c>
      <c r="GD100">
        <v>11</v>
      </c>
      <c r="GE100">
        <v>2</v>
      </c>
      <c r="GF100">
        <v>8</v>
      </c>
      <c r="GG100">
        <v>4</v>
      </c>
      <c r="GH100">
        <v>4</v>
      </c>
      <c r="GI100">
        <v>3</v>
      </c>
      <c r="GJ100">
        <v>3</v>
      </c>
      <c r="GK100">
        <v>3</v>
      </c>
      <c r="GL100">
        <v>58</v>
      </c>
      <c r="GM100">
        <v>0</v>
      </c>
      <c r="GN100">
        <v>0</v>
      </c>
      <c r="GO100">
        <v>0</v>
      </c>
      <c r="GP100">
        <v>0</v>
      </c>
      <c r="GQ100">
        <v>0</v>
      </c>
      <c r="GR100">
        <v>0</v>
      </c>
      <c r="GS100">
        <v>0</v>
      </c>
      <c r="GT100">
        <v>0</v>
      </c>
      <c r="GU100">
        <v>5</v>
      </c>
      <c r="GV100">
        <v>0</v>
      </c>
      <c r="GW100">
        <v>1</v>
      </c>
      <c r="GX100">
        <v>0</v>
      </c>
      <c r="GY100">
        <v>4</v>
      </c>
      <c r="GZ100">
        <v>0</v>
      </c>
      <c r="HA100">
        <v>2</v>
      </c>
      <c r="HB100">
        <v>0</v>
      </c>
      <c r="HC100">
        <v>3</v>
      </c>
      <c r="HD100">
        <v>1</v>
      </c>
      <c r="HE100">
        <v>0</v>
      </c>
      <c r="HF100">
        <v>0</v>
      </c>
      <c r="HG100">
        <v>16</v>
      </c>
      <c r="HH100">
        <v>3</v>
      </c>
      <c r="HI100">
        <v>0</v>
      </c>
      <c r="HJ100">
        <v>8</v>
      </c>
      <c r="HK100">
        <v>4</v>
      </c>
      <c r="HL100">
        <v>340</v>
      </c>
      <c r="HM100">
        <v>125</v>
      </c>
      <c r="HN100">
        <v>335</v>
      </c>
      <c r="HO100">
        <v>229</v>
      </c>
      <c r="HP100">
        <v>177</v>
      </c>
      <c r="HQ100">
        <v>12</v>
      </c>
      <c r="HR100">
        <v>0</v>
      </c>
      <c r="HS100">
        <v>375</v>
      </c>
      <c r="HT100">
        <v>24</v>
      </c>
      <c r="HU100">
        <v>153</v>
      </c>
      <c r="HV100">
        <v>177</v>
      </c>
      <c r="HW100">
        <v>161</v>
      </c>
      <c r="HX100">
        <v>0</v>
      </c>
      <c r="HY100">
        <v>3</v>
      </c>
      <c r="HZ100">
        <v>3</v>
      </c>
      <c r="IA100">
        <v>59</v>
      </c>
      <c r="IB100">
        <v>17</v>
      </c>
      <c r="IC100">
        <v>76</v>
      </c>
      <c r="IG100">
        <v>4</v>
      </c>
      <c r="IH100">
        <v>0</v>
      </c>
    </row>
    <row r="101" spans="1:242" x14ac:dyDescent="0.2">
      <c r="A101" t="s">
        <v>237</v>
      </c>
      <c r="B101" t="s">
        <v>288</v>
      </c>
      <c r="C101" t="s">
        <v>717</v>
      </c>
      <c r="D101">
        <v>2</v>
      </c>
      <c r="E101">
        <v>0</v>
      </c>
      <c r="F101">
        <v>1</v>
      </c>
      <c r="G101">
        <v>3</v>
      </c>
      <c r="H101">
        <v>0</v>
      </c>
      <c r="I101">
        <v>0</v>
      </c>
      <c r="J101">
        <v>1</v>
      </c>
      <c r="K101">
        <v>0</v>
      </c>
      <c r="L101">
        <v>26</v>
      </c>
      <c r="M101">
        <v>4</v>
      </c>
      <c r="N101">
        <v>4</v>
      </c>
      <c r="O101">
        <v>13</v>
      </c>
      <c r="P101">
        <v>38</v>
      </c>
      <c r="Q101">
        <v>1</v>
      </c>
      <c r="R101">
        <v>74</v>
      </c>
      <c r="S101">
        <v>9</v>
      </c>
      <c r="T101">
        <v>32</v>
      </c>
      <c r="U101">
        <v>10</v>
      </c>
      <c r="V101">
        <v>8</v>
      </c>
      <c r="W101">
        <v>24</v>
      </c>
      <c r="X101">
        <v>17</v>
      </c>
      <c r="Y101">
        <v>69</v>
      </c>
      <c r="Z101">
        <v>250</v>
      </c>
      <c r="AA101">
        <v>2</v>
      </c>
      <c r="AB101">
        <v>0</v>
      </c>
      <c r="AC101">
        <v>2</v>
      </c>
      <c r="AD101">
        <v>0</v>
      </c>
      <c r="AE101">
        <v>0</v>
      </c>
      <c r="AF101">
        <v>0</v>
      </c>
      <c r="AG101">
        <v>1</v>
      </c>
      <c r="AH101">
        <v>0</v>
      </c>
      <c r="AI101">
        <v>17</v>
      </c>
      <c r="AJ101">
        <v>1</v>
      </c>
      <c r="AK101">
        <v>12</v>
      </c>
      <c r="AL101">
        <v>12</v>
      </c>
      <c r="AM101">
        <v>28</v>
      </c>
      <c r="AN101">
        <v>1</v>
      </c>
      <c r="AO101">
        <v>72</v>
      </c>
      <c r="AP101">
        <v>8</v>
      </c>
      <c r="AQ101">
        <v>4</v>
      </c>
      <c r="AR101">
        <v>5</v>
      </c>
      <c r="AS101">
        <v>20</v>
      </c>
      <c r="AT101">
        <v>17</v>
      </c>
      <c r="AU101">
        <v>185</v>
      </c>
      <c r="AV101">
        <v>1</v>
      </c>
      <c r="AW101">
        <v>0</v>
      </c>
      <c r="AX101">
        <v>0</v>
      </c>
      <c r="AY101">
        <v>0</v>
      </c>
      <c r="AZ101">
        <v>0</v>
      </c>
      <c r="BA101">
        <v>0</v>
      </c>
      <c r="BB101">
        <v>0</v>
      </c>
      <c r="BC101">
        <v>0</v>
      </c>
      <c r="BD101">
        <v>5</v>
      </c>
      <c r="BE101">
        <v>0</v>
      </c>
      <c r="BF101">
        <v>1</v>
      </c>
      <c r="BG101">
        <v>0</v>
      </c>
      <c r="BH101">
        <v>5</v>
      </c>
      <c r="BI101">
        <v>0</v>
      </c>
      <c r="BJ101">
        <v>8</v>
      </c>
      <c r="BK101">
        <v>0</v>
      </c>
      <c r="BL101">
        <v>1</v>
      </c>
      <c r="BM101">
        <v>0</v>
      </c>
      <c r="BN101">
        <v>3</v>
      </c>
      <c r="BO101">
        <v>1</v>
      </c>
      <c r="BP101">
        <v>24</v>
      </c>
      <c r="BQ101">
        <v>3</v>
      </c>
      <c r="BR101">
        <v>0</v>
      </c>
      <c r="BS101">
        <v>2</v>
      </c>
      <c r="BT101">
        <v>0</v>
      </c>
      <c r="BU101">
        <v>0</v>
      </c>
      <c r="BV101">
        <v>0</v>
      </c>
      <c r="BW101">
        <v>1</v>
      </c>
      <c r="BX101">
        <v>0</v>
      </c>
      <c r="BY101">
        <v>22</v>
      </c>
      <c r="BZ101">
        <v>1</v>
      </c>
      <c r="CA101">
        <v>13</v>
      </c>
      <c r="CB101">
        <v>12</v>
      </c>
      <c r="CC101">
        <v>33</v>
      </c>
      <c r="CD101">
        <v>1</v>
      </c>
      <c r="CE101">
        <v>80</v>
      </c>
      <c r="CF101">
        <v>8</v>
      </c>
      <c r="CG101">
        <v>24</v>
      </c>
      <c r="CH101">
        <v>5</v>
      </c>
      <c r="CI101">
        <v>5</v>
      </c>
      <c r="CJ101">
        <v>23</v>
      </c>
      <c r="CK101">
        <v>18</v>
      </c>
      <c r="CL101">
        <v>57</v>
      </c>
      <c r="CM101">
        <v>233</v>
      </c>
      <c r="CN101">
        <v>1</v>
      </c>
      <c r="CO101">
        <v>0</v>
      </c>
      <c r="CP101">
        <v>0</v>
      </c>
      <c r="CQ101">
        <v>0</v>
      </c>
      <c r="CR101">
        <v>0</v>
      </c>
      <c r="CS101">
        <v>0</v>
      </c>
      <c r="CT101">
        <v>0</v>
      </c>
      <c r="CU101">
        <v>0</v>
      </c>
      <c r="CV101">
        <v>9</v>
      </c>
      <c r="CW101">
        <v>1</v>
      </c>
      <c r="CX101">
        <v>4</v>
      </c>
      <c r="CY101">
        <v>8</v>
      </c>
      <c r="CZ101">
        <v>13</v>
      </c>
      <c r="DA101">
        <v>1</v>
      </c>
      <c r="DB101">
        <v>56</v>
      </c>
      <c r="DC101">
        <v>2</v>
      </c>
      <c r="DD101">
        <v>18</v>
      </c>
      <c r="DE101">
        <v>2</v>
      </c>
      <c r="DF101">
        <v>4</v>
      </c>
      <c r="DG101">
        <v>20</v>
      </c>
      <c r="DH101">
        <v>139</v>
      </c>
      <c r="DI101">
        <v>14</v>
      </c>
      <c r="DJ101">
        <v>48</v>
      </c>
      <c r="DK101">
        <v>2</v>
      </c>
      <c r="DL101">
        <v>0</v>
      </c>
      <c r="DM101">
        <v>2</v>
      </c>
      <c r="DN101">
        <v>0</v>
      </c>
      <c r="DO101">
        <v>0</v>
      </c>
      <c r="DP101">
        <v>0</v>
      </c>
      <c r="DQ101">
        <v>1</v>
      </c>
      <c r="DR101">
        <v>0</v>
      </c>
      <c r="DS101">
        <v>13</v>
      </c>
      <c r="DT101">
        <v>0</v>
      </c>
      <c r="DU101">
        <v>9</v>
      </c>
      <c r="DV101">
        <v>4</v>
      </c>
      <c r="DW101">
        <v>20</v>
      </c>
      <c r="DX101">
        <v>0</v>
      </c>
      <c r="DY101">
        <v>24</v>
      </c>
      <c r="DZ101">
        <v>6</v>
      </c>
      <c r="EA101">
        <v>6</v>
      </c>
      <c r="EB101">
        <v>3</v>
      </c>
      <c r="EC101">
        <v>1</v>
      </c>
      <c r="ED101">
        <v>3</v>
      </c>
      <c r="EE101">
        <v>94</v>
      </c>
      <c r="EF101">
        <v>4</v>
      </c>
      <c r="EG101">
        <v>9</v>
      </c>
      <c r="EH101">
        <v>0</v>
      </c>
      <c r="EI101">
        <v>0</v>
      </c>
      <c r="EJ101">
        <v>0</v>
      </c>
      <c r="EK101">
        <v>0</v>
      </c>
      <c r="EL101">
        <v>0</v>
      </c>
      <c r="EM101">
        <v>0</v>
      </c>
      <c r="EN101">
        <v>0</v>
      </c>
      <c r="EO101">
        <v>0</v>
      </c>
      <c r="EP101">
        <v>0</v>
      </c>
      <c r="EQ101">
        <v>0</v>
      </c>
      <c r="ER101">
        <v>0</v>
      </c>
      <c r="ES101">
        <v>0</v>
      </c>
      <c r="ET101">
        <v>0</v>
      </c>
      <c r="EU101">
        <v>0</v>
      </c>
      <c r="EV101">
        <v>0</v>
      </c>
      <c r="EW101">
        <v>0</v>
      </c>
      <c r="EX101">
        <v>0</v>
      </c>
      <c r="EY101">
        <v>0</v>
      </c>
      <c r="EZ101">
        <v>0</v>
      </c>
      <c r="FA101">
        <v>0</v>
      </c>
      <c r="FB101">
        <v>0</v>
      </c>
      <c r="FC101">
        <v>0</v>
      </c>
      <c r="FD101">
        <v>0</v>
      </c>
      <c r="FE101">
        <v>0</v>
      </c>
      <c r="FF101">
        <v>0</v>
      </c>
      <c r="FG101">
        <v>0</v>
      </c>
      <c r="FH101">
        <v>0</v>
      </c>
      <c r="FI101">
        <v>0</v>
      </c>
      <c r="FJ101">
        <v>0</v>
      </c>
      <c r="FK101">
        <v>0</v>
      </c>
      <c r="FL101">
        <v>0</v>
      </c>
      <c r="FM101">
        <v>0</v>
      </c>
      <c r="FN101">
        <v>0</v>
      </c>
      <c r="FO101">
        <v>0</v>
      </c>
      <c r="FP101">
        <v>0</v>
      </c>
      <c r="FQ101">
        <v>0</v>
      </c>
      <c r="FR101">
        <v>2</v>
      </c>
      <c r="FS101">
        <v>0</v>
      </c>
      <c r="FT101">
        <v>1</v>
      </c>
      <c r="FU101">
        <v>0</v>
      </c>
      <c r="FV101">
        <v>0</v>
      </c>
      <c r="FW101">
        <v>0</v>
      </c>
      <c r="FX101">
        <v>1</v>
      </c>
      <c r="FY101">
        <v>0</v>
      </c>
      <c r="FZ101">
        <v>11</v>
      </c>
      <c r="GA101">
        <v>0</v>
      </c>
      <c r="GB101">
        <v>8</v>
      </c>
      <c r="GC101">
        <v>3</v>
      </c>
      <c r="GD101">
        <v>17</v>
      </c>
      <c r="GE101">
        <v>0</v>
      </c>
      <c r="GF101">
        <v>18</v>
      </c>
      <c r="GG101">
        <v>5</v>
      </c>
      <c r="GH101">
        <v>3</v>
      </c>
      <c r="GI101">
        <v>2</v>
      </c>
      <c r="GJ101">
        <v>1</v>
      </c>
      <c r="GK101">
        <v>2</v>
      </c>
      <c r="GL101">
        <v>74</v>
      </c>
      <c r="GM101">
        <v>0</v>
      </c>
      <c r="GN101">
        <v>0</v>
      </c>
      <c r="GO101">
        <v>1</v>
      </c>
      <c r="GP101">
        <v>0</v>
      </c>
      <c r="GQ101">
        <v>0</v>
      </c>
      <c r="GR101">
        <v>0</v>
      </c>
      <c r="GS101">
        <v>0</v>
      </c>
      <c r="GT101">
        <v>0</v>
      </c>
      <c r="GU101">
        <v>2</v>
      </c>
      <c r="GV101">
        <v>0</v>
      </c>
      <c r="GW101">
        <v>1</v>
      </c>
      <c r="GX101">
        <v>1</v>
      </c>
      <c r="GY101">
        <v>3</v>
      </c>
      <c r="GZ101">
        <v>0</v>
      </c>
      <c r="HA101">
        <v>6</v>
      </c>
      <c r="HB101">
        <v>1</v>
      </c>
      <c r="HC101">
        <v>3</v>
      </c>
      <c r="HD101">
        <v>1</v>
      </c>
      <c r="HE101">
        <v>0</v>
      </c>
      <c r="HF101">
        <v>1</v>
      </c>
      <c r="HG101">
        <v>20</v>
      </c>
      <c r="HH101">
        <v>1</v>
      </c>
      <c r="HI101">
        <v>3</v>
      </c>
      <c r="HJ101">
        <v>7</v>
      </c>
      <c r="HK101">
        <v>2</v>
      </c>
      <c r="HL101">
        <v>340</v>
      </c>
      <c r="HM101">
        <v>81</v>
      </c>
      <c r="HN101">
        <v>375</v>
      </c>
      <c r="HO101">
        <v>250</v>
      </c>
      <c r="HP101">
        <v>233</v>
      </c>
      <c r="HQ101">
        <v>13</v>
      </c>
      <c r="HR101">
        <v>12</v>
      </c>
      <c r="HS101">
        <v>367</v>
      </c>
      <c r="HT101">
        <v>41</v>
      </c>
      <c r="HU101">
        <v>192</v>
      </c>
      <c r="HV101">
        <v>233</v>
      </c>
      <c r="HW101">
        <v>213</v>
      </c>
      <c r="HX101">
        <v>0</v>
      </c>
      <c r="HY101">
        <v>4</v>
      </c>
      <c r="HZ101">
        <v>4</v>
      </c>
      <c r="IA101">
        <v>100</v>
      </c>
      <c r="IB101">
        <v>25</v>
      </c>
      <c r="IC101">
        <v>125</v>
      </c>
      <c r="IG101">
        <v>4</v>
      </c>
      <c r="IH101">
        <v>87</v>
      </c>
    </row>
    <row r="108" spans="1:242" x14ac:dyDescent="0.2">
      <c r="A108" t="s">
        <v>529</v>
      </c>
      <c r="B108">
        <v>1</v>
      </c>
    </row>
    <row r="109" spans="1:242" x14ac:dyDescent="0.2">
      <c r="A109" t="s">
        <v>530</v>
      </c>
      <c r="B109" s="147">
        <v>43299</v>
      </c>
    </row>
  </sheetData>
  <autoFilter ref="A1:IH101">
    <sortState ref="A2:IH101">
      <sortCondition ref="A2:A101"/>
      <sortCondition ref="C2:C101"/>
      <sortCondition ref="B2:B101"/>
    </sortState>
  </autoFilter>
  <sortState ref="A2:IH101">
    <sortCondition ref="A2:A101"/>
    <sortCondition ref="C2:C101"/>
    <sortCondition ref="B2:B1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pane xSplit="1" ySplit="1" topLeftCell="B2" activePane="bottomRight" state="frozen"/>
      <selection pane="topRight" activeCell="B1" sqref="B1"/>
      <selection pane="bottomLeft" activeCell="A2" sqref="A2"/>
      <selection pane="bottomRight" activeCell="G37" sqref="G37"/>
    </sheetView>
  </sheetViews>
  <sheetFormatPr defaultColWidth="10" defaultRowHeight="12.75" x14ac:dyDescent="0.2"/>
  <cols>
    <col min="1" max="5" width="10" style="51"/>
    <col min="6" max="6" width="14.6640625" style="51" customWidth="1"/>
    <col min="7" max="16384" width="10" style="51"/>
  </cols>
  <sheetData>
    <row r="1" spans="1:7" ht="38.25" x14ac:dyDescent="0.2">
      <c r="A1" s="52" t="s">
        <v>232</v>
      </c>
      <c r="B1" s="52" t="s">
        <v>291</v>
      </c>
      <c r="C1" s="52" t="s">
        <v>225</v>
      </c>
      <c r="D1" s="52" t="s">
        <v>226</v>
      </c>
      <c r="E1" s="52" t="s">
        <v>227</v>
      </c>
      <c r="F1" s="52" t="s">
        <v>438</v>
      </c>
      <c r="G1" s="51" t="s">
        <v>545</v>
      </c>
    </row>
    <row r="2" spans="1:7" x14ac:dyDescent="0.2">
      <c r="A2" s="51" t="s">
        <v>0</v>
      </c>
      <c r="B2" s="106">
        <v>9</v>
      </c>
      <c r="C2" s="106">
        <v>2</v>
      </c>
      <c r="D2" s="106">
        <v>4</v>
      </c>
      <c r="E2" s="106">
        <v>6</v>
      </c>
      <c r="F2" s="51">
        <v>1</v>
      </c>
      <c r="G2" s="51">
        <v>3187987</v>
      </c>
    </row>
    <row r="3" spans="1:7" x14ac:dyDescent="0.2">
      <c r="A3" s="51" t="s">
        <v>206</v>
      </c>
      <c r="B3" s="106">
        <v>4</v>
      </c>
      <c r="C3" s="106">
        <v>1</v>
      </c>
      <c r="D3" s="106">
        <v>5</v>
      </c>
      <c r="E3" s="106">
        <v>6</v>
      </c>
    </row>
    <row r="4" spans="1:7" x14ac:dyDescent="0.2">
      <c r="A4" s="51" t="s">
        <v>224</v>
      </c>
      <c r="B4" s="106">
        <v>26</v>
      </c>
      <c r="C4" s="106">
        <v>8</v>
      </c>
      <c r="D4" s="106">
        <v>11</v>
      </c>
      <c r="E4" s="106">
        <v>19</v>
      </c>
    </row>
    <row r="5" spans="1:7" ht="14.25" x14ac:dyDescent="0.2">
      <c r="A5" s="51" t="s">
        <v>3</v>
      </c>
      <c r="B5" s="106">
        <v>12</v>
      </c>
      <c r="C5" s="106">
        <v>2</v>
      </c>
      <c r="D5" s="106">
        <v>6</v>
      </c>
      <c r="E5" s="106">
        <v>8</v>
      </c>
      <c r="F5" s="51">
        <v>2</v>
      </c>
      <c r="G5" s="153" t="s">
        <v>712</v>
      </c>
    </row>
    <row r="6" spans="1:7" x14ac:dyDescent="0.2">
      <c r="A6" s="51" t="s">
        <v>4</v>
      </c>
      <c r="B6" s="106">
        <v>116</v>
      </c>
      <c r="C6" s="106">
        <v>19</v>
      </c>
      <c r="D6" s="106">
        <v>54</v>
      </c>
      <c r="E6" s="106">
        <v>73</v>
      </c>
    </row>
    <row r="7" spans="1:7" x14ac:dyDescent="0.2">
      <c r="A7" s="51" t="s">
        <v>228</v>
      </c>
      <c r="B7" s="106">
        <v>21</v>
      </c>
      <c r="C7" s="106">
        <v>4</v>
      </c>
      <c r="D7" s="106">
        <v>10</v>
      </c>
      <c r="E7" s="106">
        <v>14</v>
      </c>
      <c r="F7" s="51">
        <v>1</v>
      </c>
      <c r="G7" s="51">
        <v>3173247</v>
      </c>
    </row>
    <row r="8" spans="1:7" x14ac:dyDescent="0.2">
      <c r="A8" s="51" t="s">
        <v>6</v>
      </c>
      <c r="B8" s="106">
        <v>8</v>
      </c>
      <c r="C8" s="106">
        <v>3</v>
      </c>
      <c r="D8" s="106">
        <v>4</v>
      </c>
      <c r="E8" s="106">
        <v>7</v>
      </c>
    </row>
    <row r="9" spans="1:7" x14ac:dyDescent="0.2">
      <c r="A9" s="51" t="s">
        <v>7</v>
      </c>
      <c r="B9" s="106">
        <v>21</v>
      </c>
      <c r="C9" s="106">
        <v>11</v>
      </c>
      <c r="D9" s="106">
        <v>9</v>
      </c>
      <c r="E9" s="106">
        <v>20</v>
      </c>
      <c r="F9" s="51">
        <v>1</v>
      </c>
      <c r="G9" s="51">
        <v>3194278</v>
      </c>
    </row>
    <row r="10" spans="1:7" x14ac:dyDescent="0.2">
      <c r="A10" s="51" t="s">
        <v>437</v>
      </c>
      <c r="B10" s="106">
        <v>16</v>
      </c>
      <c r="C10" s="106">
        <v>6</v>
      </c>
      <c r="D10" s="106">
        <v>12</v>
      </c>
      <c r="E10" s="106">
        <v>18</v>
      </c>
      <c r="F10" s="51">
        <v>2</v>
      </c>
      <c r="G10" s="51" t="s">
        <v>692</v>
      </c>
    </row>
    <row r="11" spans="1:7" ht="14.25" x14ac:dyDescent="0.2">
      <c r="A11" s="51" t="s">
        <v>229</v>
      </c>
      <c r="B11" s="106">
        <v>21</v>
      </c>
      <c r="C11" s="106">
        <v>12</v>
      </c>
      <c r="D11" s="106">
        <v>14</v>
      </c>
      <c r="E11" s="106">
        <v>26</v>
      </c>
      <c r="F11" s="51">
        <v>1</v>
      </c>
      <c r="G11" s="153">
        <v>3171180</v>
      </c>
    </row>
    <row r="12" spans="1:7" ht="14.25" x14ac:dyDescent="0.2">
      <c r="A12" s="51" t="s">
        <v>10</v>
      </c>
      <c r="B12" s="106">
        <v>21</v>
      </c>
      <c r="C12" s="106">
        <v>6</v>
      </c>
      <c r="D12" s="106">
        <v>7</v>
      </c>
      <c r="E12" s="106">
        <v>13</v>
      </c>
      <c r="G12" s="153"/>
    </row>
    <row r="13" spans="1:7" x14ac:dyDescent="0.2">
      <c r="A13" s="51" t="s">
        <v>215</v>
      </c>
      <c r="B13" s="106">
        <v>14</v>
      </c>
      <c r="C13" s="106">
        <v>5</v>
      </c>
      <c r="D13" s="106">
        <v>11</v>
      </c>
      <c r="E13" s="106">
        <v>16</v>
      </c>
      <c r="F13" s="51">
        <v>1</v>
      </c>
      <c r="G13" s="51">
        <v>3175555</v>
      </c>
    </row>
    <row r="14" spans="1:7" x14ac:dyDescent="0.2">
      <c r="A14" s="51" t="s">
        <v>11</v>
      </c>
      <c r="B14" s="106">
        <v>8</v>
      </c>
      <c r="C14" s="106">
        <v>1</v>
      </c>
      <c r="D14" s="106">
        <v>8</v>
      </c>
      <c r="E14" s="106">
        <v>9</v>
      </c>
    </row>
    <row r="15" spans="1:7" x14ac:dyDescent="0.2">
      <c r="A15" s="51" t="s">
        <v>230</v>
      </c>
      <c r="B15" s="106">
        <v>16</v>
      </c>
      <c r="C15" s="106">
        <v>6</v>
      </c>
      <c r="D15" s="106">
        <v>7</v>
      </c>
      <c r="E15" s="106">
        <v>13</v>
      </c>
      <c r="F15" s="51">
        <v>1</v>
      </c>
    </row>
    <row r="16" spans="1:7" x14ac:dyDescent="0.2">
      <c r="A16" s="51" t="s">
        <v>13</v>
      </c>
      <c r="B16" s="106">
        <v>14</v>
      </c>
      <c r="C16" s="106">
        <v>7</v>
      </c>
      <c r="D16" s="106">
        <v>7</v>
      </c>
      <c r="E16" s="106">
        <v>14</v>
      </c>
    </row>
    <row r="17" spans="1:7" x14ac:dyDescent="0.2">
      <c r="A17" s="51" t="s">
        <v>14</v>
      </c>
      <c r="B17" s="106">
        <v>24</v>
      </c>
      <c r="C17" s="106">
        <v>8</v>
      </c>
      <c r="D17" s="106">
        <v>15</v>
      </c>
      <c r="E17" s="106">
        <v>23</v>
      </c>
    </row>
    <row r="18" spans="1:7" x14ac:dyDescent="0.2">
      <c r="A18" s="51" t="s">
        <v>546</v>
      </c>
      <c r="B18" s="106">
        <v>11</v>
      </c>
      <c r="C18" s="106">
        <v>5</v>
      </c>
      <c r="D18" s="106">
        <v>4</v>
      </c>
      <c r="E18" s="106">
        <v>9</v>
      </c>
      <c r="F18" s="51">
        <v>1</v>
      </c>
      <c r="G18" s="51">
        <v>3193911</v>
      </c>
    </row>
    <row r="19" spans="1:7" x14ac:dyDescent="0.2">
      <c r="A19" s="51" t="s">
        <v>220</v>
      </c>
      <c r="B19" s="106">
        <v>8</v>
      </c>
      <c r="C19" s="106">
        <v>3</v>
      </c>
      <c r="D19" s="106">
        <v>4</v>
      </c>
      <c r="E19" s="106">
        <v>7</v>
      </c>
      <c r="F19" s="51">
        <v>1</v>
      </c>
      <c r="G19" s="51">
        <v>3171202</v>
      </c>
    </row>
    <row r="20" spans="1:7" x14ac:dyDescent="0.2">
      <c r="A20" s="51" t="s">
        <v>17</v>
      </c>
      <c r="B20" s="106">
        <v>18</v>
      </c>
      <c r="C20" s="106">
        <v>2</v>
      </c>
      <c r="D20" s="106">
        <v>16</v>
      </c>
      <c r="E20" s="106">
        <v>18</v>
      </c>
    </row>
    <row r="21" spans="1:7" ht="14.25" x14ac:dyDescent="0.2">
      <c r="A21" s="51" t="s">
        <v>18</v>
      </c>
      <c r="B21" s="106">
        <v>36</v>
      </c>
      <c r="C21" s="106">
        <v>19</v>
      </c>
      <c r="D21" s="106">
        <v>19</v>
      </c>
      <c r="E21" s="106">
        <v>38</v>
      </c>
      <c r="F21" s="51">
        <v>2</v>
      </c>
      <c r="G21" s="153" t="s">
        <v>713</v>
      </c>
    </row>
    <row r="22" spans="1:7" x14ac:dyDescent="0.2">
      <c r="A22" s="51" t="s">
        <v>235</v>
      </c>
      <c r="B22" s="106">
        <v>6</v>
      </c>
      <c r="C22" s="106">
        <v>4</v>
      </c>
      <c r="D22" s="106">
        <v>4</v>
      </c>
      <c r="E22" s="106">
        <v>8</v>
      </c>
    </row>
    <row r="23" spans="1:7" x14ac:dyDescent="0.2">
      <c r="A23" s="51" t="s">
        <v>20</v>
      </c>
      <c r="B23" s="106">
        <v>80</v>
      </c>
      <c r="C23" s="106">
        <v>22</v>
      </c>
      <c r="D23" s="106">
        <v>50</v>
      </c>
      <c r="E23" s="106">
        <v>72</v>
      </c>
    </row>
    <row r="24" spans="1:7" x14ac:dyDescent="0.2">
      <c r="A24" s="51" t="s">
        <v>21</v>
      </c>
      <c r="B24" s="106">
        <v>21</v>
      </c>
      <c r="C24" s="106">
        <v>8</v>
      </c>
      <c r="D24" s="106">
        <v>11</v>
      </c>
      <c r="E24" s="106">
        <v>19</v>
      </c>
    </row>
    <row r="25" spans="1:7" x14ac:dyDescent="0.2">
      <c r="A25" s="51" t="s">
        <v>441</v>
      </c>
      <c r="B25" s="106">
        <v>21</v>
      </c>
      <c r="C25" s="106">
        <v>5</v>
      </c>
      <c r="D25" s="106">
        <v>12</v>
      </c>
      <c r="E25" s="106">
        <v>17</v>
      </c>
    </row>
    <row r="26" spans="1:7" ht="14.25" x14ac:dyDescent="0.2">
      <c r="A26" s="51" t="s">
        <v>23</v>
      </c>
      <c r="B26" s="106">
        <v>31</v>
      </c>
      <c r="C26" s="106">
        <v>14</v>
      </c>
      <c r="D26" s="106">
        <v>17</v>
      </c>
      <c r="E26" s="106">
        <v>31</v>
      </c>
      <c r="F26" s="51">
        <v>1</v>
      </c>
      <c r="G26" s="153">
        <v>3195522</v>
      </c>
    </row>
    <row r="27" spans="1:7" x14ac:dyDescent="0.2">
      <c r="B27" s="106"/>
      <c r="C27" s="106"/>
      <c r="D27" s="106"/>
      <c r="E27" s="106"/>
    </row>
    <row r="28" spans="1:7" x14ac:dyDescent="0.2">
      <c r="B28" s="106"/>
      <c r="C28" s="106"/>
      <c r="D28" s="106"/>
      <c r="E28" s="106"/>
    </row>
    <row r="29" spans="1:7" x14ac:dyDescent="0.2">
      <c r="B29" s="106"/>
      <c r="C29" s="106"/>
      <c r="D29" s="106"/>
      <c r="E29" s="106"/>
    </row>
    <row r="30" spans="1:7" x14ac:dyDescent="0.2">
      <c r="B30" s="106"/>
      <c r="C30" s="106"/>
      <c r="D30" s="106"/>
      <c r="E30" s="106"/>
    </row>
    <row r="31" spans="1:7" x14ac:dyDescent="0.2">
      <c r="B31" s="106"/>
      <c r="C31" s="106"/>
      <c r="D31" s="106"/>
      <c r="E31" s="106"/>
    </row>
    <row r="32" spans="1:7" x14ac:dyDescent="0.2">
      <c r="B32" s="106"/>
      <c r="C32" s="106"/>
      <c r="D32" s="106"/>
      <c r="E32" s="106"/>
    </row>
    <row r="33" spans="2:5" x14ac:dyDescent="0.2">
      <c r="B33" s="106"/>
      <c r="C33" s="106"/>
      <c r="D33" s="106"/>
      <c r="E33" s="106"/>
    </row>
    <row r="34" spans="2:5" x14ac:dyDescent="0.2">
      <c r="B34" s="106"/>
      <c r="C34" s="106"/>
      <c r="D34" s="106"/>
      <c r="E34" s="106"/>
    </row>
    <row r="35" spans="2:5" x14ac:dyDescent="0.2">
      <c r="B35" s="106"/>
      <c r="C35" s="106"/>
      <c r="D35" s="106"/>
      <c r="E35" s="106"/>
    </row>
    <row r="36" spans="2:5" x14ac:dyDescent="0.2">
      <c r="B36" s="106"/>
      <c r="C36" s="106"/>
      <c r="D36" s="106"/>
      <c r="E36" s="106"/>
    </row>
    <row r="37" spans="2:5" x14ac:dyDescent="0.2">
      <c r="B37" s="106"/>
      <c r="C37" s="106"/>
      <c r="D37" s="106"/>
      <c r="E37" s="106"/>
    </row>
    <row r="38" spans="2:5" x14ac:dyDescent="0.2">
      <c r="B38" s="106"/>
      <c r="C38" s="106"/>
      <c r="D38" s="106"/>
      <c r="E38" s="106"/>
    </row>
    <row r="39" spans="2:5" x14ac:dyDescent="0.2">
      <c r="B39" s="106"/>
      <c r="C39" s="106"/>
      <c r="D39" s="106"/>
      <c r="E39" s="106"/>
    </row>
    <row r="40" spans="2:5" x14ac:dyDescent="0.2">
      <c r="B40" s="106"/>
      <c r="C40" s="106"/>
      <c r="D40" s="106"/>
      <c r="E40" s="106"/>
    </row>
    <row r="41" spans="2:5" x14ac:dyDescent="0.2">
      <c r="B41" s="106"/>
      <c r="C41" s="106"/>
      <c r="D41" s="106"/>
      <c r="E41" s="106"/>
    </row>
    <row r="42" spans="2:5" x14ac:dyDescent="0.2">
      <c r="B42" s="106"/>
      <c r="C42" s="106"/>
      <c r="D42" s="106"/>
      <c r="E42" s="106"/>
    </row>
    <row r="43" spans="2:5" x14ac:dyDescent="0.2">
      <c r="B43" s="106"/>
      <c r="C43" s="106"/>
      <c r="D43" s="106"/>
      <c r="E43" s="106"/>
    </row>
    <row r="44" spans="2:5" x14ac:dyDescent="0.2">
      <c r="B44" s="106"/>
      <c r="C44" s="106"/>
      <c r="D44" s="106"/>
      <c r="E44" s="106"/>
    </row>
    <row r="45" spans="2:5" x14ac:dyDescent="0.2">
      <c r="B45" s="106"/>
      <c r="C45" s="106"/>
      <c r="D45" s="106"/>
      <c r="E45" s="106"/>
    </row>
    <row r="46" spans="2:5" x14ac:dyDescent="0.2">
      <c r="B46" s="106"/>
      <c r="C46" s="106"/>
      <c r="D46" s="106"/>
      <c r="E46" s="106"/>
    </row>
    <row r="47" spans="2:5" x14ac:dyDescent="0.2">
      <c r="B47" s="106"/>
      <c r="C47" s="106"/>
      <c r="D47" s="106"/>
      <c r="E47" s="106"/>
    </row>
    <row r="48" spans="2:5" x14ac:dyDescent="0.2">
      <c r="B48" s="106"/>
      <c r="C48" s="106"/>
      <c r="D48" s="106"/>
      <c r="E48" s="106"/>
    </row>
    <row r="49" spans="2:5" x14ac:dyDescent="0.2">
      <c r="B49" s="106"/>
      <c r="C49" s="106"/>
      <c r="D49" s="106"/>
      <c r="E49" s="106"/>
    </row>
    <row r="50" spans="2:5" x14ac:dyDescent="0.2">
      <c r="B50" s="106"/>
      <c r="C50" s="106"/>
      <c r="D50" s="106"/>
      <c r="E50" s="106"/>
    </row>
    <row r="51" spans="2:5" x14ac:dyDescent="0.2">
      <c r="B51" s="106"/>
      <c r="C51" s="106"/>
      <c r="D51" s="106"/>
      <c r="E51" s="106"/>
    </row>
    <row r="52" spans="2:5" x14ac:dyDescent="0.2">
      <c r="B52" s="106"/>
      <c r="C52" s="106"/>
      <c r="D52" s="106"/>
      <c r="E52" s="106"/>
    </row>
    <row r="53" spans="2:5" x14ac:dyDescent="0.2">
      <c r="B53" s="106"/>
      <c r="C53" s="106"/>
      <c r="D53" s="106"/>
      <c r="E53" s="106"/>
    </row>
    <row r="54" spans="2:5" x14ac:dyDescent="0.2">
      <c r="B54" s="106"/>
      <c r="C54" s="106"/>
      <c r="D54" s="106"/>
      <c r="E54" s="106"/>
    </row>
    <row r="55" spans="2:5" x14ac:dyDescent="0.2">
      <c r="B55" s="106"/>
      <c r="C55" s="106"/>
      <c r="D55" s="106"/>
      <c r="E55" s="106"/>
    </row>
    <row r="56" spans="2:5" x14ac:dyDescent="0.2">
      <c r="B56" s="106"/>
      <c r="C56" s="106"/>
      <c r="D56" s="106"/>
      <c r="E56" s="106"/>
    </row>
    <row r="57" spans="2:5" x14ac:dyDescent="0.2">
      <c r="B57" s="106"/>
      <c r="C57" s="106"/>
      <c r="D57" s="106"/>
      <c r="E57" s="106"/>
    </row>
    <row r="58" spans="2:5" x14ac:dyDescent="0.2">
      <c r="B58" s="106"/>
      <c r="C58" s="106"/>
      <c r="D58" s="106"/>
      <c r="E58" s="106"/>
    </row>
    <row r="59" spans="2:5" x14ac:dyDescent="0.2">
      <c r="B59" s="106"/>
      <c r="C59" s="106"/>
      <c r="D59" s="106"/>
      <c r="E59" s="106"/>
    </row>
    <row r="60" spans="2:5" x14ac:dyDescent="0.2">
      <c r="B60" s="106"/>
      <c r="C60" s="106"/>
      <c r="D60" s="106"/>
      <c r="E60" s="106"/>
    </row>
    <row r="61" spans="2:5" x14ac:dyDescent="0.2">
      <c r="B61" s="106"/>
      <c r="C61" s="106"/>
      <c r="D61" s="106"/>
      <c r="E61" s="106"/>
    </row>
    <row r="62" spans="2:5" x14ac:dyDescent="0.2">
      <c r="B62" s="106"/>
      <c r="C62" s="106"/>
      <c r="D62" s="106"/>
      <c r="E62" s="106"/>
    </row>
    <row r="63" spans="2:5" x14ac:dyDescent="0.2">
      <c r="B63" s="106"/>
      <c r="C63" s="106"/>
      <c r="D63" s="106"/>
      <c r="E63" s="106"/>
    </row>
    <row r="64" spans="2:5" x14ac:dyDescent="0.2">
      <c r="B64" s="106"/>
      <c r="C64" s="106"/>
      <c r="D64" s="106"/>
      <c r="E64" s="106"/>
    </row>
    <row r="65" spans="2:5" x14ac:dyDescent="0.2">
      <c r="B65" s="106"/>
      <c r="C65" s="106"/>
      <c r="D65" s="106"/>
      <c r="E65" s="106"/>
    </row>
    <row r="66" spans="2:5" x14ac:dyDescent="0.2">
      <c r="B66" s="106"/>
      <c r="C66" s="106"/>
      <c r="D66" s="106"/>
      <c r="E66" s="106"/>
    </row>
    <row r="67" spans="2:5" x14ac:dyDescent="0.2">
      <c r="B67" s="106"/>
      <c r="C67" s="106"/>
      <c r="D67" s="106"/>
      <c r="E67" s="106"/>
    </row>
    <row r="68" spans="2:5" x14ac:dyDescent="0.2">
      <c r="B68" s="106"/>
      <c r="C68" s="106"/>
      <c r="D68" s="106"/>
      <c r="E68" s="106"/>
    </row>
    <row r="69" spans="2:5" x14ac:dyDescent="0.2">
      <c r="B69" s="106"/>
      <c r="C69" s="106"/>
      <c r="D69" s="106"/>
      <c r="E69" s="106"/>
    </row>
    <row r="70" spans="2:5" x14ac:dyDescent="0.2">
      <c r="B70" s="106"/>
      <c r="C70" s="106"/>
      <c r="D70" s="106"/>
      <c r="E70" s="106"/>
    </row>
    <row r="71" spans="2:5" x14ac:dyDescent="0.2">
      <c r="B71" s="106"/>
      <c r="C71" s="106"/>
      <c r="D71" s="106"/>
      <c r="E71" s="106"/>
    </row>
    <row r="72" spans="2:5" x14ac:dyDescent="0.2">
      <c r="B72" s="106"/>
      <c r="C72" s="106"/>
      <c r="D72" s="106"/>
      <c r="E72" s="106"/>
    </row>
    <row r="73" spans="2:5" x14ac:dyDescent="0.2">
      <c r="B73" s="106"/>
      <c r="C73" s="106"/>
      <c r="D73" s="106"/>
      <c r="E73" s="106"/>
    </row>
    <row r="74" spans="2:5" x14ac:dyDescent="0.2">
      <c r="B74" s="106"/>
      <c r="C74" s="106"/>
      <c r="D74" s="106"/>
      <c r="E74" s="106"/>
    </row>
    <row r="75" spans="2:5" x14ac:dyDescent="0.2">
      <c r="B75" s="106"/>
      <c r="C75" s="106"/>
      <c r="D75" s="106"/>
      <c r="E75" s="106"/>
    </row>
    <row r="76" spans="2:5" x14ac:dyDescent="0.2">
      <c r="B76" s="106"/>
      <c r="C76" s="106"/>
      <c r="D76" s="106"/>
      <c r="E76" s="106"/>
    </row>
    <row r="77" spans="2:5" x14ac:dyDescent="0.2">
      <c r="B77" s="106"/>
      <c r="C77" s="106"/>
      <c r="D77" s="106"/>
      <c r="E77" s="106"/>
    </row>
    <row r="78" spans="2:5" x14ac:dyDescent="0.2">
      <c r="B78" s="106"/>
      <c r="C78" s="106"/>
      <c r="D78" s="106"/>
      <c r="E78" s="106"/>
    </row>
    <row r="79" spans="2:5" x14ac:dyDescent="0.2">
      <c r="B79" s="106"/>
      <c r="C79" s="106"/>
      <c r="D79" s="106"/>
      <c r="E79" s="106"/>
    </row>
    <row r="80" spans="2:5" x14ac:dyDescent="0.2">
      <c r="B80" s="106"/>
      <c r="C80" s="106"/>
      <c r="D80" s="106"/>
      <c r="E80" s="106"/>
    </row>
    <row r="81" spans="2:5" x14ac:dyDescent="0.2">
      <c r="B81" s="106"/>
      <c r="C81" s="106"/>
      <c r="D81" s="106"/>
      <c r="E81" s="106"/>
    </row>
    <row r="82" spans="2:5" x14ac:dyDescent="0.2">
      <c r="B82" s="106"/>
      <c r="C82" s="106"/>
      <c r="D82" s="106"/>
      <c r="E82" s="106"/>
    </row>
    <row r="83" spans="2:5" x14ac:dyDescent="0.2">
      <c r="B83" s="106"/>
      <c r="C83" s="106"/>
      <c r="D83" s="106"/>
      <c r="E83" s="106"/>
    </row>
    <row r="84" spans="2:5" x14ac:dyDescent="0.2">
      <c r="B84" s="106"/>
      <c r="C84" s="106"/>
      <c r="D84" s="106"/>
      <c r="E84" s="106"/>
    </row>
    <row r="85" spans="2:5" x14ac:dyDescent="0.2">
      <c r="B85" s="106"/>
      <c r="C85" s="106"/>
      <c r="D85" s="106"/>
      <c r="E85" s="106"/>
    </row>
    <row r="86" spans="2:5" x14ac:dyDescent="0.2">
      <c r="B86" s="106"/>
      <c r="C86" s="106"/>
      <c r="D86" s="106"/>
      <c r="E86" s="106"/>
    </row>
    <row r="87" spans="2:5" x14ac:dyDescent="0.2">
      <c r="B87" s="106"/>
      <c r="C87" s="106"/>
      <c r="D87" s="106"/>
      <c r="E87" s="106"/>
    </row>
    <row r="88" spans="2:5" x14ac:dyDescent="0.2">
      <c r="B88" s="106"/>
      <c r="C88" s="106"/>
      <c r="D88" s="106"/>
      <c r="E88" s="106"/>
    </row>
    <row r="89" spans="2:5" x14ac:dyDescent="0.2">
      <c r="B89" s="106"/>
      <c r="C89" s="106"/>
      <c r="D89" s="106"/>
      <c r="E89" s="106"/>
    </row>
    <row r="90" spans="2:5" x14ac:dyDescent="0.2">
      <c r="B90" s="106"/>
      <c r="C90" s="106"/>
      <c r="D90" s="106"/>
      <c r="E90" s="106"/>
    </row>
    <row r="91" spans="2:5" x14ac:dyDescent="0.2">
      <c r="B91" s="106"/>
      <c r="C91" s="106"/>
      <c r="D91" s="106"/>
      <c r="E91" s="106"/>
    </row>
    <row r="92" spans="2:5" x14ac:dyDescent="0.2">
      <c r="B92" s="106"/>
      <c r="C92" s="106"/>
      <c r="D92" s="106"/>
      <c r="E92" s="106"/>
    </row>
    <row r="93" spans="2:5" x14ac:dyDescent="0.2">
      <c r="B93" s="106"/>
      <c r="C93" s="106"/>
      <c r="D93" s="106"/>
      <c r="E93" s="106"/>
    </row>
    <row r="94" spans="2:5" x14ac:dyDescent="0.2">
      <c r="B94" s="106"/>
      <c r="C94" s="106"/>
      <c r="D94" s="106"/>
      <c r="E94" s="106"/>
    </row>
    <row r="95" spans="2:5" x14ac:dyDescent="0.2">
      <c r="B95" s="106"/>
      <c r="C95" s="106"/>
      <c r="D95" s="106"/>
      <c r="E95" s="106"/>
    </row>
    <row r="96" spans="2:5" x14ac:dyDescent="0.2">
      <c r="B96" s="106"/>
      <c r="C96" s="106"/>
      <c r="D96" s="106"/>
      <c r="E96" s="106"/>
    </row>
    <row r="97" spans="2:5" x14ac:dyDescent="0.2">
      <c r="B97" s="106"/>
      <c r="C97" s="106"/>
      <c r="D97" s="106"/>
      <c r="E97" s="106"/>
    </row>
    <row r="98" spans="2:5" x14ac:dyDescent="0.2">
      <c r="B98" s="106"/>
      <c r="C98" s="106"/>
      <c r="D98" s="106"/>
      <c r="E98" s="106"/>
    </row>
    <row r="99" spans="2:5" x14ac:dyDescent="0.2">
      <c r="B99" s="106"/>
      <c r="C99" s="106"/>
      <c r="D99" s="106"/>
      <c r="E99" s="106"/>
    </row>
    <row r="100" spans="2:5" x14ac:dyDescent="0.2">
      <c r="B100" s="106"/>
      <c r="C100" s="106"/>
      <c r="D100" s="106"/>
      <c r="E100" s="106"/>
    </row>
    <row r="101" spans="2:5" x14ac:dyDescent="0.2">
      <c r="B101" s="106"/>
      <c r="C101" s="106"/>
      <c r="D101" s="106"/>
      <c r="E101" s="106"/>
    </row>
  </sheetData>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64"/>
  <sheetViews>
    <sheetView view="pageBreakPreview" zoomScale="75" zoomScaleNormal="50" zoomScaleSheetLayoutView="75" workbookViewId="0">
      <pane xSplit="1" ySplit="3" topLeftCell="B31" activePane="bottomRight" state="frozen"/>
      <selection pane="topRight" activeCell="B1" sqref="B1"/>
      <selection pane="bottomLeft" activeCell="A2" sqref="A2"/>
      <selection pane="bottomRight" activeCell="M42" sqref="M42"/>
    </sheetView>
  </sheetViews>
  <sheetFormatPr defaultRowHeight="15" x14ac:dyDescent="0.2"/>
  <cols>
    <col min="1" max="1" width="37.33203125" style="4" customWidth="1"/>
    <col min="2" max="4" width="6.44140625" style="18" customWidth="1"/>
    <col min="5" max="5" width="8.33203125" customWidth="1"/>
    <col min="6" max="7" width="11.109375" customWidth="1"/>
    <col min="8" max="8" width="11.5546875" customWidth="1"/>
    <col min="9" max="9" width="10.88671875" customWidth="1"/>
    <col min="10" max="10" width="8.21875" customWidth="1"/>
    <col min="11" max="11" width="9.88671875" customWidth="1"/>
    <col min="12" max="12" width="8.5546875" customWidth="1"/>
    <col min="13" max="13" width="10.44140625" bestFit="1" customWidth="1"/>
    <col min="14" max="14" width="9.5546875" bestFit="1" customWidth="1"/>
    <col min="15" max="15" width="10.44140625" bestFit="1" customWidth="1"/>
    <col min="16" max="16" width="8.88671875" customWidth="1"/>
    <col min="17" max="17" width="9.5546875" customWidth="1"/>
    <col min="18" max="18" width="9" customWidth="1"/>
    <col min="19" max="19" width="10.5546875" customWidth="1"/>
    <col min="20" max="20" width="8.5546875" customWidth="1"/>
    <col min="21" max="21" width="8.88671875" customWidth="1"/>
    <col min="22" max="22" width="11.21875" customWidth="1"/>
    <col min="23" max="23" width="8.21875" customWidth="1"/>
    <col min="24" max="24" width="8.44140625" customWidth="1"/>
    <col min="25" max="25" width="9.21875" customWidth="1"/>
    <col min="26" max="26" width="9.5546875" customWidth="1"/>
    <col min="27" max="27" width="8" customWidth="1"/>
    <col min="28" max="28" width="8.5546875" customWidth="1"/>
  </cols>
  <sheetData>
    <row r="1" spans="1:29" x14ac:dyDescent="0.2">
      <c r="A1" s="282" t="s">
        <v>440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29" x14ac:dyDescent="0.2">
      <c r="A2" s="282"/>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row>
    <row r="3" spans="1:29" s="1" customFormat="1" ht="81" customHeight="1" x14ac:dyDescent="0.2">
      <c r="A3" s="8" t="s">
        <v>238</v>
      </c>
      <c r="B3" s="24" t="s">
        <v>270</v>
      </c>
      <c r="C3" s="24" t="s">
        <v>272</v>
      </c>
      <c r="D3" s="24" t="s">
        <v>271</v>
      </c>
      <c r="E3" s="23" t="s">
        <v>0</v>
      </c>
      <c r="F3" s="9" t="s">
        <v>1</v>
      </c>
      <c r="G3" s="9" t="s">
        <v>2</v>
      </c>
      <c r="H3" s="9" t="s">
        <v>3</v>
      </c>
      <c r="I3" s="9" t="s">
        <v>4</v>
      </c>
      <c r="J3" s="9" t="s">
        <v>5</v>
      </c>
      <c r="K3" s="9" t="s">
        <v>6</v>
      </c>
      <c r="L3" s="9" t="s">
        <v>7</v>
      </c>
      <c r="M3" s="10" t="s">
        <v>8</v>
      </c>
      <c r="N3" s="9" t="s">
        <v>9</v>
      </c>
      <c r="O3" s="9" t="s">
        <v>10</v>
      </c>
      <c r="P3" s="11" t="s">
        <v>215</v>
      </c>
      <c r="Q3" s="9" t="s">
        <v>11</v>
      </c>
      <c r="R3" s="9" t="s">
        <v>12</v>
      </c>
      <c r="S3" s="9" t="s">
        <v>13</v>
      </c>
      <c r="T3" s="9" t="s">
        <v>14</v>
      </c>
      <c r="U3" s="9" t="s">
        <v>15</v>
      </c>
      <c r="V3" s="9" t="s">
        <v>16</v>
      </c>
      <c r="W3" s="9" t="s">
        <v>17</v>
      </c>
      <c r="X3" s="9" t="s">
        <v>18</v>
      </c>
      <c r="Y3" s="9" t="s">
        <v>19</v>
      </c>
      <c r="Z3" s="9" t="s">
        <v>20</v>
      </c>
      <c r="AA3" s="9" t="s">
        <v>21</v>
      </c>
      <c r="AB3" s="9" t="s">
        <v>22</v>
      </c>
      <c r="AC3" s="12" t="s">
        <v>23</v>
      </c>
    </row>
    <row r="4" spans="1:29" x14ac:dyDescent="0.2">
      <c r="E4" s="21" t="s">
        <v>407</v>
      </c>
      <c r="F4" s="21" t="s">
        <v>408</v>
      </c>
      <c r="G4" s="21" t="s">
        <v>409</v>
      </c>
      <c r="H4" s="21" t="s">
        <v>410</v>
      </c>
      <c r="I4" s="21" t="s">
        <v>411</v>
      </c>
      <c r="J4" s="21" t="s">
        <v>412</v>
      </c>
      <c r="K4" s="21" t="s">
        <v>413</v>
      </c>
      <c r="L4" s="21" t="s">
        <v>414</v>
      </c>
      <c r="M4" s="21" t="s">
        <v>415</v>
      </c>
      <c r="N4" s="21" t="s">
        <v>416</v>
      </c>
      <c r="O4" s="21" t="s">
        <v>417</v>
      </c>
      <c r="P4" s="21" t="s">
        <v>418</v>
      </c>
      <c r="Q4" s="21" t="s">
        <v>419</v>
      </c>
      <c r="R4" s="21" t="s">
        <v>420</v>
      </c>
      <c r="S4" s="21" t="s">
        <v>421</v>
      </c>
      <c r="T4" s="21" t="s">
        <v>422</v>
      </c>
      <c r="U4" s="21" t="s">
        <v>423</v>
      </c>
      <c r="V4" s="21" t="s">
        <v>424</v>
      </c>
      <c r="W4" s="21" t="s">
        <v>425</v>
      </c>
      <c r="X4" s="21" t="s">
        <v>426</v>
      </c>
      <c r="Y4" s="21" t="s">
        <v>427</v>
      </c>
      <c r="Z4" s="21" t="s">
        <v>428</v>
      </c>
      <c r="AA4" s="21" t="s">
        <v>429</v>
      </c>
      <c r="AB4" s="21" t="s">
        <v>430</v>
      </c>
      <c r="AC4" s="21" t="s">
        <v>431</v>
      </c>
    </row>
    <row r="5" spans="1:29" x14ac:dyDescent="0.2">
      <c r="E5" t="s">
        <v>0</v>
      </c>
      <c r="F5" t="s">
        <v>1</v>
      </c>
      <c r="G5" t="s">
        <v>2</v>
      </c>
      <c r="H5" t="s">
        <v>3</v>
      </c>
      <c r="I5" t="s">
        <v>4</v>
      </c>
      <c r="J5" t="s">
        <v>5</v>
      </c>
      <c r="K5" t="s">
        <v>6</v>
      </c>
      <c r="L5" t="s">
        <v>7</v>
      </c>
      <c r="M5" t="s">
        <v>8</v>
      </c>
      <c r="N5" t="s">
        <v>9</v>
      </c>
      <c r="O5" t="s">
        <v>10</v>
      </c>
      <c r="P5" t="s">
        <v>215</v>
      </c>
      <c r="Q5" t="s">
        <v>11</v>
      </c>
      <c r="R5" t="s">
        <v>12</v>
      </c>
      <c r="S5" t="s">
        <v>13</v>
      </c>
      <c r="T5" t="s">
        <v>14</v>
      </c>
      <c r="U5" t="s">
        <v>15</v>
      </c>
      <c r="V5" t="s">
        <v>16</v>
      </c>
      <c r="W5" t="s">
        <v>17</v>
      </c>
      <c r="X5" t="s">
        <v>18</v>
      </c>
      <c r="Y5" t="s">
        <v>19</v>
      </c>
      <c r="Z5" t="s">
        <v>20</v>
      </c>
      <c r="AA5" t="s">
        <v>21</v>
      </c>
      <c r="AB5" t="s">
        <v>22</v>
      </c>
      <c r="AC5" t="s">
        <v>23</v>
      </c>
    </row>
    <row r="6" spans="1:29" x14ac:dyDescent="0.2">
      <c r="E6">
        <v>2</v>
      </c>
      <c r="F6">
        <f>E6+4</f>
        <v>6</v>
      </c>
      <c r="G6">
        <f t="shared" ref="G6:AC6" si="0">F6+4</f>
        <v>10</v>
      </c>
      <c r="H6">
        <f t="shared" si="0"/>
        <v>14</v>
      </c>
      <c r="I6">
        <f t="shared" si="0"/>
        <v>18</v>
      </c>
      <c r="J6">
        <f t="shared" si="0"/>
        <v>22</v>
      </c>
      <c r="K6">
        <f t="shared" si="0"/>
        <v>26</v>
      </c>
      <c r="L6">
        <f t="shared" si="0"/>
        <v>30</v>
      </c>
      <c r="M6">
        <f t="shared" si="0"/>
        <v>34</v>
      </c>
      <c r="N6">
        <f t="shared" si="0"/>
        <v>38</v>
      </c>
      <c r="O6">
        <f t="shared" si="0"/>
        <v>42</v>
      </c>
      <c r="P6">
        <f t="shared" si="0"/>
        <v>46</v>
      </c>
      <c r="Q6">
        <f t="shared" si="0"/>
        <v>50</v>
      </c>
      <c r="R6">
        <f t="shared" si="0"/>
        <v>54</v>
      </c>
      <c r="S6">
        <f t="shared" si="0"/>
        <v>58</v>
      </c>
      <c r="T6">
        <f t="shared" si="0"/>
        <v>62</v>
      </c>
      <c r="U6">
        <f t="shared" si="0"/>
        <v>66</v>
      </c>
      <c r="V6">
        <f t="shared" si="0"/>
        <v>70</v>
      </c>
      <c r="W6">
        <f t="shared" si="0"/>
        <v>74</v>
      </c>
      <c r="X6">
        <f t="shared" si="0"/>
        <v>78</v>
      </c>
      <c r="Y6">
        <f t="shared" si="0"/>
        <v>82</v>
      </c>
      <c r="Z6">
        <f t="shared" si="0"/>
        <v>86</v>
      </c>
      <c r="AA6">
        <f t="shared" si="0"/>
        <v>90</v>
      </c>
      <c r="AB6">
        <f t="shared" si="0"/>
        <v>94</v>
      </c>
      <c r="AC6">
        <f t="shared" si="0"/>
        <v>98</v>
      </c>
    </row>
    <row r="7" spans="1:29" x14ac:dyDescent="0.2">
      <c r="E7">
        <v>5</v>
      </c>
      <c r="F7">
        <f>E7+4</f>
        <v>9</v>
      </c>
      <c r="G7">
        <f t="shared" ref="G7:AC7" si="1">F7+4</f>
        <v>13</v>
      </c>
      <c r="H7">
        <f t="shared" si="1"/>
        <v>17</v>
      </c>
      <c r="I7">
        <f t="shared" si="1"/>
        <v>21</v>
      </c>
      <c r="J7">
        <f t="shared" si="1"/>
        <v>25</v>
      </c>
      <c r="K7">
        <f t="shared" si="1"/>
        <v>29</v>
      </c>
      <c r="L7">
        <f t="shared" si="1"/>
        <v>33</v>
      </c>
      <c r="M7">
        <f t="shared" si="1"/>
        <v>37</v>
      </c>
      <c r="N7">
        <f t="shared" si="1"/>
        <v>41</v>
      </c>
      <c r="O7">
        <f t="shared" si="1"/>
        <v>45</v>
      </c>
      <c r="P7">
        <f t="shared" si="1"/>
        <v>49</v>
      </c>
      <c r="Q7">
        <f t="shared" si="1"/>
        <v>53</v>
      </c>
      <c r="R7">
        <f t="shared" si="1"/>
        <v>57</v>
      </c>
      <c r="S7">
        <f t="shared" si="1"/>
        <v>61</v>
      </c>
      <c r="T7">
        <f t="shared" si="1"/>
        <v>65</v>
      </c>
      <c r="U7">
        <f t="shared" si="1"/>
        <v>69</v>
      </c>
      <c r="V7">
        <f t="shared" si="1"/>
        <v>73</v>
      </c>
      <c r="W7">
        <f t="shared" si="1"/>
        <v>77</v>
      </c>
      <c r="X7">
        <f t="shared" si="1"/>
        <v>81</v>
      </c>
      <c r="Y7">
        <f t="shared" si="1"/>
        <v>85</v>
      </c>
      <c r="Z7">
        <f t="shared" si="1"/>
        <v>89</v>
      </c>
      <c r="AA7">
        <f t="shared" si="1"/>
        <v>93</v>
      </c>
      <c r="AB7">
        <f t="shared" si="1"/>
        <v>97</v>
      </c>
      <c r="AC7">
        <f t="shared" si="1"/>
        <v>101</v>
      </c>
    </row>
    <row r="8" spans="1:29" ht="31.5" x14ac:dyDescent="0.2">
      <c r="A8" s="19" t="s">
        <v>286</v>
      </c>
    </row>
    <row r="10" spans="1:29" x14ac:dyDescent="0.2">
      <c r="A10" s="4" t="s">
        <v>367</v>
      </c>
      <c r="B10" s="18" t="s">
        <v>366</v>
      </c>
      <c r="E10">
        <f>SUM(DMQSData!CN2:CU5)</f>
        <v>0</v>
      </c>
      <c r="F10">
        <f>SUM(DMQSData!CN6:CU9)</f>
        <v>8</v>
      </c>
      <c r="G10">
        <f>SUM(DMQSData!CN10:CU13)</f>
        <v>3</v>
      </c>
      <c r="H10">
        <f>SUM(DMQSData!CN14:CU17)</f>
        <v>3</v>
      </c>
      <c r="I10">
        <f>SUM(DMQSData!CN18:CU21)</f>
        <v>12</v>
      </c>
      <c r="J10">
        <f>SUM(DMQSData!CN22:CU25)</f>
        <v>2</v>
      </c>
      <c r="K10">
        <f>SUM(DMQSData!CN26:CU29)</f>
        <v>4</v>
      </c>
      <c r="L10">
        <f>SUM(DMQSData!CN30:CU33)</f>
        <v>0</v>
      </c>
      <c r="M10">
        <f>SUM(DMQSData!CN34:CU37)</f>
        <v>1</v>
      </c>
      <c r="N10">
        <f>SUM(DMQSData!CN38:CU41)</f>
        <v>7</v>
      </c>
      <c r="O10">
        <f>SUM(DMQSData!CN42:CU45)</f>
        <v>4</v>
      </c>
      <c r="P10">
        <f>SUM(DMQSData!CN46:CU49)</f>
        <v>0</v>
      </c>
      <c r="Q10">
        <f>SUM(DMQSData!CN50:CU53)</f>
        <v>3</v>
      </c>
      <c r="R10">
        <f>SUM(DMQSData!CN54:CU57)</f>
        <v>3</v>
      </c>
      <c r="S10">
        <f>SUM(DMQSData!CN58:CU61)</f>
        <v>5</v>
      </c>
      <c r="T10">
        <f>SUM(DMQSData!CN62:CU65)</f>
        <v>2</v>
      </c>
      <c r="U10">
        <f>SUM(DMQSData!CN66:CU69)</f>
        <v>4</v>
      </c>
      <c r="V10">
        <f>SUM(DMQSData!CN70:CU73)</f>
        <v>0</v>
      </c>
      <c r="W10">
        <f>SUM(DMQSData!CN74:CU77)</f>
        <v>3</v>
      </c>
      <c r="X10">
        <f>SUM(DMQSData!CN78:CU81)</f>
        <v>6</v>
      </c>
      <c r="Y10">
        <f>SUM(DMQSData!CN82:CU85)</f>
        <v>0</v>
      </c>
      <c r="Z10">
        <f>SUM(DMQSData!CN86:CU89)</f>
        <v>8</v>
      </c>
      <c r="AA10">
        <f>SUM(DMQSData!CN90:CU93)</f>
        <v>1</v>
      </c>
      <c r="AB10">
        <f>SUM(DMQSData!CN94:CU97)</f>
        <v>2</v>
      </c>
      <c r="AC10">
        <f>SUM(DMQSData!CN98:CU101)</f>
        <v>5</v>
      </c>
    </row>
    <row r="11" spans="1:29" x14ac:dyDescent="0.2">
      <c r="A11" s="4" t="s">
        <v>368</v>
      </c>
      <c r="B11" s="65" t="s">
        <v>583</v>
      </c>
      <c r="E11">
        <f>SUM(DMQSData!EH2:EO5)</f>
        <v>0</v>
      </c>
      <c r="F11">
        <f>SUM(DMQSData!EH6:EO9)</f>
        <v>0</v>
      </c>
      <c r="G11">
        <f>SUM(DMQSData!EH10:EO13)</f>
        <v>0</v>
      </c>
      <c r="H11">
        <f>SUM(DMQSData!EH14:EO17)</f>
        <v>0</v>
      </c>
      <c r="I11">
        <f>SUM(DMQSData!EH18:EO21)</f>
        <v>2</v>
      </c>
      <c r="J11">
        <f>SUM(DMQSData!EH22:EO25)</f>
        <v>1</v>
      </c>
      <c r="K11">
        <f>SUM(DMQSData!EH26:EO29)</f>
        <v>0</v>
      </c>
      <c r="L11">
        <f>SUM(DMQSData!EH30:EO33)</f>
        <v>0</v>
      </c>
      <c r="M11">
        <f>SUM(DMQSData!EH34:EO37)</f>
        <v>0</v>
      </c>
      <c r="N11">
        <f>SUM(DMQSData!EH38:EO41)</f>
        <v>5</v>
      </c>
      <c r="O11">
        <f>SUM(DMQSData!EH42:EO45)</f>
        <v>0</v>
      </c>
      <c r="P11">
        <f>SUM(DMQSData!EH46:EO49)</f>
        <v>0</v>
      </c>
      <c r="Q11">
        <f>SUM(DMQSData!EH50:EO53)</f>
        <v>0</v>
      </c>
      <c r="R11">
        <f>SUM(DMQSData!EH54:EO57)</f>
        <v>0</v>
      </c>
      <c r="S11">
        <f>SUM(DMQSData!EH58:EO61)</f>
        <v>0</v>
      </c>
      <c r="T11">
        <f>SUM(DMQSData!EH62:EO65)</f>
        <v>0</v>
      </c>
      <c r="U11">
        <f>SUM(DMQSData!EH66:EO69)</f>
        <v>0</v>
      </c>
      <c r="V11">
        <f>SUM(DMQSData!EH70:EO73)</f>
        <v>0</v>
      </c>
      <c r="W11">
        <f>SUM(DMQSData!EH74:EO77)</f>
        <v>0</v>
      </c>
      <c r="X11">
        <f>SUM(DMQSData!EH78:EO81)</f>
        <v>0</v>
      </c>
      <c r="Y11">
        <f>SUM(DMQSData!EH82:EO85)</f>
        <v>0</v>
      </c>
      <c r="Z11">
        <f>SUM(DMQSData!EH86:EO89)</f>
        <v>0</v>
      </c>
      <c r="AA11">
        <f>SUM(DMQSData!EH90:EO93)</f>
        <v>0</v>
      </c>
      <c r="AB11">
        <f>SUM(DMQSData!EH94:EO97)</f>
        <v>0</v>
      </c>
      <c r="AC11">
        <f>SUM(DMQSData!EH98:EO101)</f>
        <v>0</v>
      </c>
    </row>
    <row r="12" spans="1:29" x14ac:dyDescent="0.2">
      <c r="A12" s="4" t="s">
        <v>369</v>
      </c>
      <c r="B12" s="65" t="s">
        <v>584</v>
      </c>
      <c r="E12">
        <f>SUM(DMQSData!FR2:FY5)</f>
        <v>5</v>
      </c>
      <c r="F12">
        <f>SUM(DMQSData!FR6:FY9)</f>
        <v>1</v>
      </c>
      <c r="G12">
        <f>SUM(DMQSData!FR10:FY13)</f>
        <v>2</v>
      </c>
      <c r="H12">
        <f>SUM(DMQSData!FR14:FY17)</f>
        <v>3</v>
      </c>
      <c r="I12">
        <f>SUM(DMQSData!FR18:FY21)</f>
        <v>47</v>
      </c>
      <c r="J12">
        <f>SUM(DMQSData!FR22:FY25)</f>
        <v>2</v>
      </c>
      <c r="K12">
        <f>SUM(DMQSData!FR26:FY29)</f>
        <v>2</v>
      </c>
      <c r="L12">
        <f>SUM(DMQSData!FR30:FY33)</f>
        <v>13</v>
      </c>
      <c r="M12">
        <f>SUM(DMQSData!FR34:FY37)</f>
        <v>8</v>
      </c>
      <c r="N12">
        <f>SUM(DMQSData!FR38:FY41)</f>
        <v>3</v>
      </c>
      <c r="O12">
        <f>SUM(DMQSData!FR42:FY45)</f>
        <v>8</v>
      </c>
      <c r="P12">
        <f>SUM(DMQSData!FR46:FY49)</f>
        <v>6</v>
      </c>
      <c r="Q12">
        <f>SUM(DMQSData!FR50:FY53)</f>
        <v>3</v>
      </c>
      <c r="R12">
        <f>SUM(DMQSData!FR54:FY57)</f>
        <v>5</v>
      </c>
      <c r="S12">
        <f>SUM(DMQSData!FR58:FY61)</f>
        <v>4</v>
      </c>
      <c r="T12">
        <f>SUM(DMQSData!FR62:FY65)</f>
        <v>8</v>
      </c>
      <c r="U12">
        <f>SUM(DMQSData!FR66:FY69)</f>
        <v>1</v>
      </c>
      <c r="V12">
        <f>SUM(DMQSData!FR70:FY73)</f>
        <v>5</v>
      </c>
      <c r="W12">
        <f>SUM(DMQSData!FR74:FY77)</f>
        <v>57</v>
      </c>
      <c r="X12">
        <f>SUM(DMQSData!FR78:FY81)</f>
        <v>10</v>
      </c>
      <c r="Y12">
        <f>SUM(DMQSData!FR82:FY85)</f>
        <v>1</v>
      </c>
      <c r="Z12">
        <f>SUM(DMQSData!FR86:FY89)</f>
        <v>15</v>
      </c>
      <c r="AA12">
        <f>SUM(DMQSData!FR90:FY93)</f>
        <v>9</v>
      </c>
      <c r="AB12">
        <f>SUM(DMQSData!FR94:FY97)</f>
        <v>21</v>
      </c>
      <c r="AC12">
        <f>SUM(DMQSData!FR98:FY101)</f>
        <v>13</v>
      </c>
    </row>
    <row r="13" spans="1:29" x14ac:dyDescent="0.2">
      <c r="A13" s="58" t="s">
        <v>680</v>
      </c>
      <c r="B13" s="65"/>
      <c r="E13">
        <f t="shared" ref="E13:K13" si="2">E10+E11</f>
        <v>0</v>
      </c>
      <c r="F13">
        <f t="shared" si="2"/>
        <v>8</v>
      </c>
      <c r="G13">
        <f t="shared" si="2"/>
        <v>3</v>
      </c>
      <c r="H13">
        <f t="shared" si="2"/>
        <v>3</v>
      </c>
      <c r="I13">
        <f t="shared" si="2"/>
        <v>14</v>
      </c>
      <c r="J13">
        <f t="shared" si="2"/>
        <v>3</v>
      </c>
      <c r="K13">
        <f t="shared" si="2"/>
        <v>4</v>
      </c>
      <c r="L13">
        <f>L10+L11</f>
        <v>0</v>
      </c>
      <c r="M13">
        <f t="shared" ref="M13:AC13" si="3">M10+M11</f>
        <v>1</v>
      </c>
      <c r="N13">
        <f t="shared" si="3"/>
        <v>12</v>
      </c>
      <c r="O13">
        <f t="shared" si="3"/>
        <v>4</v>
      </c>
      <c r="P13">
        <f t="shared" si="3"/>
        <v>0</v>
      </c>
      <c r="Q13">
        <f t="shared" si="3"/>
        <v>3</v>
      </c>
      <c r="R13">
        <f t="shared" si="3"/>
        <v>3</v>
      </c>
      <c r="S13">
        <f t="shared" si="3"/>
        <v>5</v>
      </c>
      <c r="T13">
        <f t="shared" si="3"/>
        <v>2</v>
      </c>
      <c r="U13">
        <f t="shared" si="3"/>
        <v>4</v>
      </c>
      <c r="V13">
        <f t="shared" si="3"/>
        <v>0</v>
      </c>
      <c r="W13">
        <f t="shared" si="3"/>
        <v>3</v>
      </c>
      <c r="X13">
        <f t="shared" si="3"/>
        <v>6</v>
      </c>
      <c r="Y13">
        <f t="shared" si="3"/>
        <v>0</v>
      </c>
      <c r="Z13">
        <f t="shared" si="3"/>
        <v>8</v>
      </c>
      <c r="AA13">
        <f t="shared" si="3"/>
        <v>1</v>
      </c>
      <c r="AB13">
        <f t="shared" si="3"/>
        <v>2</v>
      </c>
      <c r="AC13">
        <f t="shared" si="3"/>
        <v>5</v>
      </c>
    </row>
    <row r="14" spans="1:29" x14ac:dyDescent="0.2">
      <c r="A14" s="58" t="s">
        <v>681</v>
      </c>
      <c r="B14" s="65"/>
      <c r="E14" t="str">
        <f>E13&amp;" of "&amp;E17</f>
        <v>0 of 5</v>
      </c>
      <c r="F14" t="str">
        <f t="shared" ref="F14:AC14" si="4">F13&amp;" of "&amp;F17</f>
        <v>8 of 10</v>
      </c>
      <c r="G14" t="str">
        <f t="shared" si="4"/>
        <v>3 of 17</v>
      </c>
      <c r="H14" t="str">
        <f t="shared" si="4"/>
        <v>3 of 17</v>
      </c>
      <c r="I14" t="str">
        <f t="shared" si="4"/>
        <v>14 of 76</v>
      </c>
      <c r="J14" t="str">
        <f t="shared" si="4"/>
        <v>3 of 22</v>
      </c>
      <c r="K14" t="str">
        <f t="shared" si="4"/>
        <v>4 of 13</v>
      </c>
      <c r="L14" t="str">
        <f t="shared" si="4"/>
        <v>0 of 22</v>
      </c>
      <c r="M14" t="str">
        <f t="shared" si="4"/>
        <v>1 of 15</v>
      </c>
      <c r="N14" t="str">
        <f t="shared" si="4"/>
        <v>12 of 21</v>
      </c>
      <c r="O14" t="str">
        <f t="shared" si="4"/>
        <v>4 of 18</v>
      </c>
      <c r="P14" t="str">
        <f t="shared" si="4"/>
        <v>0 of 14</v>
      </c>
      <c r="Q14" t="str">
        <f t="shared" si="4"/>
        <v>3 of 6</v>
      </c>
      <c r="R14" t="str">
        <f t="shared" si="4"/>
        <v>3 of 9</v>
      </c>
      <c r="S14" t="str">
        <f t="shared" si="4"/>
        <v>5 of 10</v>
      </c>
      <c r="T14" t="str">
        <f t="shared" si="4"/>
        <v>2 of 16</v>
      </c>
      <c r="U14" t="str">
        <f t="shared" si="4"/>
        <v>4 of 11</v>
      </c>
      <c r="V14" t="str">
        <f t="shared" si="4"/>
        <v>0 of 6</v>
      </c>
      <c r="W14" t="str">
        <f t="shared" si="4"/>
        <v>3 of 78</v>
      </c>
      <c r="X14" t="str">
        <f t="shared" si="4"/>
        <v>6 of 24</v>
      </c>
      <c r="Y14" t="str">
        <f t="shared" si="4"/>
        <v>0 of 2</v>
      </c>
      <c r="Z14" t="str">
        <f t="shared" si="4"/>
        <v>8 of 32</v>
      </c>
      <c r="AA14" t="str">
        <f t="shared" si="4"/>
        <v>1 of 15</v>
      </c>
      <c r="AB14" t="str">
        <f t="shared" si="4"/>
        <v>2 of 30</v>
      </c>
      <c r="AC14" t="str">
        <f t="shared" si="4"/>
        <v>5 of 20</v>
      </c>
    </row>
    <row r="15" spans="1:29" x14ac:dyDescent="0.2">
      <c r="A15" s="58" t="s">
        <v>682</v>
      </c>
      <c r="B15" s="65"/>
      <c r="E15" t="str">
        <f>E13&amp;" o "&amp;E17</f>
        <v>0 o 5</v>
      </c>
      <c r="F15" t="str">
        <f t="shared" ref="F15:AC15" si="5">F13&amp;" o "&amp;F17</f>
        <v>8 o 10</v>
      </c>
      <c r="G15" t="str">
        <f t="shared" si="5"/>
        <v>3 o 17</v>
      </c>
      <c r="H15" t="str">
        <f t="shared" si="5"/>
        <v>3 o 17</v>
      </c>
      <c r="I15" t="str">
        <f t="shared" si="5"/>
        <v>14 o 76</v>
      </c>
      <c r="J15" t="str">
        <f t="shared" si="5"/>
        <v>3 o 22</v>
      </c>
      <c r="K15" t="str">
        <f t="shared" si="5"/>
        <v>4 o 13</v>
      </c>
      <c r="L15" t="str">
        <f t="shared" si="5"/>
        <v>0 o 22</v>
      </c>
      <c r="M15" t="str">
        <f t="shared" si="5"/>
        <v>1 o 15</v>
      </c>
      <c r="N15" t="str">
        <f t="shared" si="5"/>
        <v>12 o 21</v>
      </c>
      <c r="O15" t="str">
        <f t="shared" si="5"/>
        <v>4 o 18</v>
      </c>
      <c r="P15" t="str">
        <f t="shared" si="5"/>
        <v>0 o 14</v>
      </c>
      <c r="Q15" t="str">
        <f t="shared" si="5"/>
        <v>3 o 6</v>
      </c>
      <c r="R15" t="str">
        <f t="shared" si="5"/>
        <v>3 o 9</v>
      </c>
      <c r="S15" t="str">
        <f t="shared" si="5"/>
        <v>5 o 10</v>
      </c>
      <c r="T15" t="str">
        <f t="shared" si="5"/>
        <v>2 o 16</v>
      </c>
      <c r="U15" t="str">
        <f t="shared" si="5"/>
        <v>4 o 11</v>
      </c>
      <c r="V15" t="str">
        <f t="shared" si="5"/>
        <v>0 o 6</v>
      </c>
      <c r="W15" t="str">
        <f t="shared" si="5"/>
        <v>3 o 78</v>
      </c>
      <c r="X15" t="str">
        <f t="shared" si="5"/>
        <v>6 o 24</v>
      </c>
      <c r="Y15" t="str">
        <f t="shared" si="5"/>
        <v>0 o 2</v>
      </c>
      <c r="Z15" t="str">
        <f t="shared" si="5"/>
        <v>8 o 32</v>
      </c>
      <c r="AA15" t="str">
        <f t="shared" si="5"/>
        <v>1 o 15</v>
      </c>
      <c r="AB15" t="str">
        <f t="shared" si="5"/>
        <v>2 o 30</v>
      </c>
      <c r="AC15" t="str">
        <f t="shared" si="5"/>
        <v>5 o 20</v>
      </c>
    </row>
    <row r="16" spans="1:29" x14ac:dyDescent="0.2">
      <c r="A16" s="4" t="s">
        <v>372</v>
      </c>
      <c r="E16">
        <f>SUM(E10:E12)</f>
        <v>5</v>
      </c>
      <c r="F16">
        <f t="shared" ref="F16:AC16" si="6">SUM(F10:F12)</f>
        <v>9</v>
      </c>
      <c r="G16">
        <f t="shared" si="6"/>
        <v>5</v>
      </c>
      <c r="H16">
        <f t="shared" si="6"/>
        <v>6</v>
      </c>
      <c r="I16">
        <f t="shared" si="6"/>
        <v>61</v>
      </c>
      <c r="J16">
        <f t="shared" si="6"/>
        <v>5</v>
      </c>
      <c r="K16">
        <f t="shared" si="6"/>
        <v>6</v>
      </c>
      <c r="L16">
        <f t="shared" si="6"/>
        <v>13</v>
      </c>
      <c r="M16">
        <f t="shared" si="6"/>
        <v>9</v>
      </c>
      <c r="N16">
        <f t="shared" si="6"/>
        <v>15</v>
      </c>
      <c r="O16">
        <f t="shared" si="6"/>
        <v>12</v>
      </c>
      <c r="P16">
        <f t="shared" si="6"/>
        <v>6</v>
      </c>
      <c r="Q16">
        <f t="shared" si="6"/>
        <v>6</v>
      </c>
      <c r="R16">
        <f t="shared" si="6"/>
        <v>8</v>
      </c>
      <c r="S16">
        <f t="shared" si="6"/>
        <v>9</v>
      </c>
      <c r="T16">
        <f t="shared" si="6"/>
        <v>10</v>
      </c>
      <c r="U16">
        <f t="shared" si="6"/>
        <v>5</v>
      </c>
      <c r="V16">
        <f t="shared" si="6"/>
        <v>5</v>
      </c>
      <c r="W16">
        <f t="shared" si="6"/>
        <v>60</v>
      </c>
      <c r="X16">
        <f t="shared" si="6"/>
        <v>16</v>
      </c>
      <c r="Y16">
        <f t="shared" si="6"/>
        <v>1</v>
      </c>
      <c r="Z16">
        <f t="shared" si="6"/>
        <v>23</v>
      </c>
      <c r="AA16">
        <f t="shared" si="6"/>
        <v>10</v>
      </c>
      <c r="AB16">
        <f t="shared" si="6"/>
        <v>23</v>
      </c>
      <c r="AC16">
        <f t="shared" si="6"/>
        <v>18</v>
      </c>
    </row>
    <row r="17" spans="1:57" x14ac:dyDescent="0.2">
      <c r="A17" s="4" t="s">
        <v>370</v>
      </c>
      <c r="B17" s="65" t="s">
        <v>585</v>
      </c>
      <c r="E17">
        <f>SUM(DMQSData!BQ2:BX5)</f>
        <v>5</v>
      </c>
      <c r="F17">
        <f>SUM(DMQSData!BQ6:BX9)</f>
        <v>10</v>
      </c>
      <c r="G17">
        <f>SUM(DMQSData!BQ10:BX13)</f>
        <v>17</v>
      </c>
      <c r="H17">
        <f>SUM(DMQSData!BQ14:BX17)</f>
        <v>17</v>
      </c>
      <c r="I17">
        <f>SUM(DMQSData!BQ18:BX21)</f>
        <v>76</v>
      </c>
      <c r="J17">
        <f>SUM(DMQSData!BQ22:BX25)</f>
        <v>22</v>
      </c>
      <c r="K17">
        <f>SUM(DMQSData!BQ26:BX29)</f>
        <v>13</v>
      </c>
      <c r="L17">
        <f>SUM(DMQSData!BQ30:BX33)</f>
        <v>22</v>
      </c>
      <c r="M17">
        <f>SUM(DMQSData!BQ34:BX37)</f>
        <v>15</v>
      </c>
      <c r="N17">
        <f>SUM(DMQSData!BQ38:BX41)</f>
        <v>21</v>
      </c>
      <c r="O17">
        <f>SUM(DMQSData!BQ42:BX45)</f>
        <v>18</v>
      </c>
      <c r="P17">
        <f>SUM(DMQSData!BQ46:BX49)</f>
        <v>14</v>
      </c>
      <c r="Q17">
        <f>SUM(DMQSData!BQ50:BX53)</f>
        <v>6</v>
      </c>
      <c r="R17">
        <f>SUM(DMQSData!BQ54:BX57)</f>
        <v>9</v>
      </c>
      <c r="S17">
        <f>SUM(DMQSData!BQ58:BX61)</f>
        <v>10</v>
      </c>
      <c r="T17">
        <f>SUM(DMQSData!BQ62:BX65)</f>
        <v>16</v>
      </c>
      <c r="U17">
        <f>SUM(DMQSData!BQ66:BX69)</f>
        <v>11</v>
      </c>
      <c r="V17">
        <f>SUM(DMQSData!BQ70:BX73)</f>
        <v>6</v>
      </c>
      <c r="W17">
        <f>SUM(DMQSData!BQ74:BX77)</f>
        <v>78</v>
      </c>
      <c r="X17">
        <f>SUM(DMQSData!BQ78:BX81)</f>
        <v>24</v>
      </c>
      <c r="Y17">
        <f>SUM(DMQSData!BQ82:BX85)</f>
        <v>2</v>
      </c>
      <c r="Z17">
        <f>SUM(DMQSData!BQ86:BX89)</f>
        <v>32</v>
      </c>
      <c r="AA17">
        <f>SUM(DMQSData!BQ90:BX93)</f>
        <v>15</v>
      </c>
      <c r="AB17">
        <f>SUM(DMQSData!BQ94:BX97)</f>
        <v>30</v>
      </c>
      <c r="AC17">
        <f>SUM(DMQSData!BQ98:BX101)</f>
        <v>20</v>
      </c>
    </row>
    <row r="18" spans="1:57" x14ac:dyDescent="0.2">
      <c r="A18" s="4" t="s">
        <v>371</v>
      </c>
      <c r="E18">
        <f>IF(E17&gt;0,E16/E17*100,"No Data")</f>
        <v>100</v>
      </c>
      <c r="F18">
        <f t="shared" ref="F18:AC18" si="7">IF(F17&gt;0,F16/F17*100,"No Data")</f>
        <v>90</v>
      </c>
      <c r="G18">
        <f t="shared" si="7"/>
        <v>29.411764705882355</v>
      </c>
      <c r="H18">
        <f t="shared" si="7"/>
        <v>35.294117647058826</v>
      </c>
      <c r="I18">
        <f t="shared" si="7"/>
        <v>80.26315789473685</v>
      </c>
      <c r="J18">
        <f t="shared" si="7"/>
        <v>22.727272727272727</v>
      </c>
      <c r="K18">
        <f t="shared" si="7"/>
        <v>46.153846153846153</v>
      </c>
      <c r="L18">
        <f t="shared" si="7"/>
        <v>59.090909090909093</v>
      </c>
      <c r="M18">
        <f t="shared" si="7"/>
        <v>60</v>
      </c>
      <c r="N18">
        <f t="shared" si="7"/>
        <v>71.428571428571431</v>
      </c>
      <c r="O18">
        <f t="shared" si="7"/>
        <v>66.666666666666657</v>
      </c>
      <c r="P18">
        <f t="shared" si="7"/>
        <v>42.857142857142854</v>
      </c>
      <c r="Q18">
        <f t="shared" si="7"/>
        <v>100</v>
      </c>
      <c r="R18">
        <f t="shared" si="7"/>
        <v>88.888888888888886</v>
      </c>
      <c r="S18">
        <f t="shared" si="7"/>
        <v>90</v>
      </c>
      <c r="T18">
        <f t="shared" si="7"/>
        <v>62.5</v>
      </c>
      <c r="U18">
        <f t="shared" si="7"/>
        <v>45.454545454545453</v>
      </c>
      <c r="V18">
        <f t="shared" si="7"/>
        <v>83.333333333333343</v>
      </c>
      <c r="W18">
        <f t="shared" si="7"/>
        <v>76.923076923076934</v>
      </c>
      <c r="X18">
        <f t="shared" si="7"/>
        <v>66.666666666666657</v>
      </c>
      <c r="Y18">
        <f t="shared" si="7"/>
        <v>50</v>
      </c>
      <c r="Z18">
        <f t="shared" si="7"/>
        <v>71.875</v>
      </c>
      <c r="AA18">
        <f t="shared" si="7"/>
        <v>66.666666666666657</v>
      </c>
      <c r="AB18">
        <f t="shared" si="7"/>
        <v>76.666666666666671</v>
      </c>
      <c r="AC18">
        <f t="shared" si="7"/>
        <v>90</v>
      </c>
    </row>
    <row r="19" spans="1:57" x14ac:dyDescent="0.2">
      <c r="A19" s="58" t="s">
        <v>683</v>
      </c>
      <c r="E19">
        <f>E13/E17*100</f>
        <v>0</v>
      </c>
      <c r="F19">
        <f t="shared" ref="F19:AC19" si="8">F13/F17*100</f>
        <v>80</v>
      </c>
      <c r="G19">
        <f t="shared" si="8"/>
        <v>17.647058823529413</v>
      </c>
      <c r="H19">
        <f t="shared" si="8"/>
        <v>17.647058823529413</v>
      </c>
      <c r="I19">
        <f t="shared" si="8"/>
        <v>18.421052631578945</v>
      </c>
      <c r="J19">
        <f t="shared" si="8"/>
        <v>13.636363636363635</v>
      </c>
      <c r="K19">
        <f t="shared" si="8"/>
        <v>30.76923076923077</v>
      </c>
      <c r="L19">
        <f t="shared" si="8"/>
        <v>0</v>
      </c>
      <c r="M19">
        <f t="shared" si="8"/>
        <v>6.666666666666667</v>
      </c>
      <c r="N19">
        <f t="shared" si="8"/>
        <v>57.142857142857139</v>
      </c>
      <c r="O19">
        <f t="shared" si="8"/>
        <v>22.222222222222221</v>
      </c>
      <c r="P19">
        <f t="shared" si="8"/>
        <v>0</v>
      </c>
      <c r="Q19">
        <f t="shared" si="8"/>
        <v>50</v>
      </c>
      <c r="R19">
        <f t="shared" si="8"/>
        <v>33.333333333333329</v>
      </c>
      <c r="S19">
        <f t="shared" si="8"/>
        <v>50</v>
      </c>
      <c r="T19">
        <f t="shared" si="8"/>
        <v>12.5</v>
      </c>
      <c r="U19">
        <f t="shared" si="8"/>
        <v>36.363636363636367</v>
      </c>
      <c r="V19">
        <f t="shared" si="8"/>
        <v>0</v>
      </c>
      <c r="W19">
        <f t="shared" si="8"/>
        <v>3.8461538461538463</v>
      </c>
      <c r="X19">
        <f t="shared" si="8"/>
        <v>25</v>
      </c>
      <c r="Y19">
        <f t="shared" si="8"/>
        <v>0</v>
      </c>
      <c r="Z19">
        <f t="shared" si="8"/>
        <v>25</v>
      </c>
      <c r="AA19">
        <f t="shared" si="8"/>
        <v>6.666666666666667</v>
      </c>
      <c r="AB19">
        <f t="shared" si="8"/>
        <v>6.666666666666667</v>
      </c>
      <c r="AC19">
        <f t="shared" si="8"/>
        <v>25</v>
      </c>
    </row>
    <row r="20" spans="1:57" x14ac:dyDescent="0.2">
      <c r="A20" s="4" t="s">
        <v>373</v>
      </c>
      <c r="E20" t="str">
        <f t="shared" ref="E20:AC20" si="9">E16&amp;" of "&amp;E17</f>
        <v>5 of 5</v>
      </c>
      <c r="F20" t="str">
        <f t="shared" si="9"/>
        <v>9 of 10</v>
      </c>
      <c r="G20" t="str">
        <f t="shared" si="9"/>
        <v>5 of 17</v>
      </c>
      <c r="H20" t="str">
        <f t="shared" si="9"/>
        <v>6 of 17</v>
      </c>
      <c r="I20" t="str">
        <f t="shared" si="9"/>
        <v>61 of 76</v>
      </c>
      <c r="J20" t="str">
        <f t="shared" si="9"/>
        <v>5 of 22</v>
      </c>
      <c r="K20" t="str">
        <f t="shared" si="9"/>
        <v>6 of 13</v>
      </c>
      <c r="L20" t="str">
        <f t="shared" si="9"/>
        <v>13 of 22</v>
      </c>
      <c r="M20" t="str">
        <f t="shared" si="9"/>
        <v>9 of 15</v>
      </c>
      <c r="N20" t="str">
        <f t="shared" si="9"/>
        <v>15 of 21</v>
      </c>
      <c r="O20" t="str">
        <f t="shared" si="9"/>
        <v>12 of 18</v>
      </c>
      <c r="P20" t="str">
        <f t="shared" si="9"/>
        <v>6 of 14</v>
      </c>
      <c r="Q20" t="str">
        <f t="shared" si="9"/>
        <v>6 of 6</v>
      </c>
      <c r="R20" t="str">
        <f t="shared" si="9"/>
        <v>8 of 9</v>
      </c>
      <c r="S20" t="str">
        <f t="shared" si="9"/>
        <v>9 of 10</v>
      </c>
      <c r="T20" t="str">
        <f t="shared" si="9"/>
        <v>10 of 16</v>
      </c>
      <c r="U20" t="str">
        <f t="shared" si="9"/>
        <v>5 of 11</v>
      </c>
      <c r="V20" t="str">
        <f t="shared" si="9"/>
        <v>5 of 6</v>
      </c>
      <c r="W20" t="str">
        <f t="shared" si="9"/>
        <v>60 of 78</v>
      </c>
      <c r="X20" t="str">
        <f t="shared" si="9"/>
        <v>16 of 24</v>
      </c>
      <c r="Y20" t="str">
        <f t="shared" si="9"/>
        <v>1 of 2</v>
      </c>
      <c r="Z20" t="str">
        <f t="shared" si="9"/>
        <v>23 of 32</v>
      </c>
      <c r="AA20" t="str">
        <f t="shared" si="9"/>
        <v>10 of 15</v>
      </c>
      <c r="AB20" t="str">
        <f t="shared" si="9"/>
        <v>23 of 30</v>
      </c>
      <c r="AC20" t="str">
        <f t="shared" si="9"/>
        <v>18 of 20</v>
      </c>
    </row>
    <row r="21" spans="1:57" x14ac:dyDescent="0.2">
      <c r="A21" s="4" t="s">
        <v>384</v>
      </c>
      <c r="E21" t="str">
        <f t="shared" ref="E21:AC21" si="10">E16&amp;" o "&amp;E17</f>
        <v>5 o 5</v>
      </c>
      <c r="F21" t="str">
        <f t="shared" si="10"/>
        <v>9 o 10</v>
      </c>
      <c r="G21" t="str">
        <f t="shared" si="10"/>
        <v>5 o 17</v>
      </c>
      <c r="H21" t="str">
        <f t="shared" si="10"/>
        <v>6 o 17</v>
      </c>
      <c r="I21" t="str">
        <f t="shared" si="10"/>
        <v>61 o 76</v>
      </c>
      <c r="J21" t="str">
        <f t="shared" si="10"/>
        <v>5 o 22</v>
      </c>
      <c r="K21" t="str">
        <f t="shared" si="10"/>
        <v>6 o 13</v>
      </c>
      <c r="L21" t="str">
        <f t="shared" si="10"/>
        <v>13 o 22</v>
      </c>
      <c r="M21" t="str">
        <f t="shared" si="10"/>
        <v>9 o 15</v>
      </c>
      <c r="N21" t="str">
        <f t="shared" si="10"/>
        <v>15 o 21</v>
      </c>
      <c r="O21" t="str">
        <f t="shared" si="10"/>
        <v>12 o 18</v>
      </c>
      <c r="P21" t="str">
        <f t="shared" si="10"/>
        <v>6 o 14</v>
      </c>
      <c r="Q21" t="str">
        <f t="shared" si="10"/>
        <v>6 o 6</v>
      </c>
      <c r="R21" t="str">
        <f t="shared" si="10"/>
        <v>8 o 9</v>
      </c>
      <c r="S21" t="str">
        <f t="shared" si="10"/>
        <v>9 o 10</v>
      </c>
      <c r="T21" t="str">
        <f t="shared" si="10"/>
        <v>10 o 16</v>
      </c>
      <c r="U21" t="str">
        <f t="shared" si="10"/>
        <v>5 o 11</v>
      </c>
      <c r="V21" t="str">
        <f t="shared" si="10"/>
        <v>5 o 6</v>
      </c>
      <c r="W21" t="str">
        <f t="shared" si="10"/>
        <v>60 o 78</v>
      </c>
      <c r="X21" t="str">
        <f t="shared" si="10"/>
        <v>16 o 24</v>
      </c>
      <c r="Y21" t="str">
        <f t="shared" si="10"/>
        <v>1 o 2</v>
      </c>
      <c r="Z21" t="str">
        <f t="shared" si="10"/>
        <v>23 o 32</v>
      </c>
      <c r="AA21" t="str">
        <f t="shared" si="10"/>
        <v>10 o 15</v>
      </c>
      <c r="AB21" t="str">
        <f t="shared" si="10"/>
        <v>23 o 30</v>
      </c>
      <c r="AC21" t="str">
        <f t="shared" si="10"/>
        <v>18 o 20</v>
      </c>
      <c r="AG21" t="str">
        <f>AG24&amp;AG22&amp;AG25&amp;AG23&amp;AG26&amp;AG27&amp;AG22&amp;AG30&amp;AG23&amp;AG31&amp;AG22&amp;AG32&amp;AG23&amp;AG33</f>
        <v>a=IF(SUM(Times!J2:J5)&gt;0,(sum(Times!J2:J5)/sum(Times!K2:K5)),"No Data")</v>
      </c>
      <c r="AH21" t="str">
        <f t="shared" ref="AH21:BE21" si="11">AH24&amp;AH22&amp;AH25&amp;AH23&amp;AH26&amp;AH27&amp;AH22&amp;AH30&amp;AH23&amp;AH31&amp;AH22&amp;AH32&amp;AH23&amp;AH33</f>
        <v>a=IF(SUM(Times!J6:J9)&gt;0,(sum(Times!J6:J9)/sum(Times!K6:K9)),"No Data")</v>
      </c>
      <c r="AI21" t="str">
        <f t="shared" si="11"/>
        <v>a=IF(SUM(Times!J10:J13)&gt;0,(sum(Times!J10:J13)/sum(Times!K10:K13)),"No Data")</v>
      </c>
      <c r="AJ21" t="str">
        <f t="shared" si="11"/>
        <v>a=IF(SUM(Times!J14:J17)&gt;0,(sum(Times!J14:J17)/sum(Times!K14:K17)),"No Data")</v>
      </c>
      <c r="AK21" t="str">
        <f t="shared" si="11"/>
        <v>a=IF(SUM(Times!J18:J21)&gt;0,(sum(Times!J18:J21)/sum(Times!K18:K21)),"No Data")</v>
      </c>
      <c r="AL21" t="str">
        <f t="shared" si="11"/>
        <v>a=IF(SUM(Times!J22:J25)&gt;0,(sum(Times!J22:J25)/sum(Times!K22:K25)),"No Data")</v>
      </c>
      <c r="AM21" t="str">
        <f t="shared" si="11"/>
        <v>a=IF(SUM(Times!J26:J29)&gt;0,(sum(Times!J26:J29)/sum(Times!K26:K29)),"No Data")</v>
      </c>
      <c r="AN21" t="str">
        <f t="shared" si="11"/>
        <v>a=IF(SUM(Times!J30:J33)&gt;0,(sum(Times!J30:J33)/sum(Times!K30:K33)),"No Data")</v>
      </c>
      <c r="AO21" t="str">
        <f t="shared" si="11"/>
        <v>a=IF(SUM(Times!J34:J37)&gt;0,(sum(Times!J34:J37)/sum(Times!K34:K37)),"No Data")</v>
      </c>
      <c r="AP21" t="str">
        <f t="shared" si="11"/>
        <v>a=IF(SUM(Times!J38:J41)&gt;0,(sum(Times!J38:J41)/sum(Times!K38:K41)),"No Data")</v>
      </c>
      <c r="AQ21" t="str">
        <f t="shared" si="11"/>
        <v>a=IF(SUM(Times!J42:J45)&gt;0,(sum(Times!J42:J45)/sum(Times!K42:K45)),"No Data")</v>
      </c>
      <c r="AR21" t="str">
        <f t="shared" si="11"/>
        <v>a=IF(SUM(Times!J46:J49)&gt;0,(sum(Times!J46:J49)/sum(Times!K46:K49)),"No Data")</v>
      </c>
      <c r="AS21" t="str">
        <f t="shared" si="11"/>
        <v>a=IF(SUM(Times!J50:J53)&gt;0,(sum(Times!J50:J53)/sum(Times!K50:K53)),"No Data")</v>
      </c>
      <c r="AT21" t="str">
        <f t="shared" si="11"/>
        <v>a=IF(SUM(Times!J54:J57)&gt;0,(sum(Times!J54:J57)/sum(Times!K54:K57)),"No Data")</v>
      </c>
      <c r="AU21" t="str">
        <f t="shared" si="11"/>
        <v>a=IF(SUM(Times!J58:J61)&gt;0,(sum(Times!J58:J61)/sum(Times!K58:K61)),"No Data")</v>
      </c>
      <c r="AV21" t="str">
        <f t="shared" si="11"/>
        <v>a=IF(SUM(Times!J62:J65)&gt;0,(sum(Times!J62:J65)/sum(Times!K62:K65)),"No Data")</v>
      </c>
      <c r="AW21" t="str">
        <f t="shared" si="11"/>
        <v>a=IF(SUM(Times!J66:J69)&gt;0,(sum(Times!J66:J69)/sum(Times!K66:K69)),"No Data")</v>
      </c>
      <c r="AX21" t="str">
        <f t="shared" si="11"/>
        <v>a=IF(SUM(Times!J70:J73)&gt;0,(sum(Times!J70:J73)/sum(Times!K70:K73)),"No Data")</v>
      </c>
      <c r="AY21" t="str">
        <f t="shared" si="11"/>
        <v>a=IF(SUM(Times!J74:J77)&gt;0,(sum(Times!J74:J77)/sum(Times!K74:K77)),"No Data")</v>
      </c>
      <c r="AZ21" t="str">
        <f t="shared" si="11"/>
        <v>a=IF(SUM(Times!J78:J81)&gt;0,(sum(Times!J78:J81)/sum(Times!K78:K81)),"No Data")</v>
      </c>
      <c r="BA21" t="str">
        <f t="shared" si="11"/>
        <v>a=IF(SUM(Times!J82:J85)&gt;0,(sum(Times!J82:J85)/sum(Times!K82:K85)),"No Data")</v>
      </c>
      <c r="BB21" t="str">
        <f t="shared" si="11"/>
        <v>a=IF(SUM(Times!J86:J89)&gt;0,(sum(Times!J86:J89)/sum(Times!K86:K89)),"No Data")</v>
      </c>
      <c r="BC21" t="str">
        <f t="shared" si="11"/>
        <v>a=IF(SUM(Times!J90:J93)&gt;0,(sum(Times!J90:J93)/sum(Times!K90:K93)),"No Data")</v>
      </c>
      <c r="BD21" t="str">
        <f t="shared" si="11"/>
        <v>a=IF(SUM(Times!J94:J97)&gt;0,(sum(Times!J94:J97)/sum(Times!K94:K97)),"No Data")</v>
      </c>
      <c r="BE21" t="str">
        <f t="shared" si="11"/>
        <v>a=IF(SUM(Times!J98:J101)&gt;0,(sum(Times!J98:J101)/sum(Times!K98:K101)),"No Data")</v>
      </c>
    </row>
    <row r="22" spans="1:57" ht="31.5" x14ac:dyDescent="0.2">
      <c r="A22" s="57" t="s">
        <v>278</v>
      </c>
      <c r="E22">
        <f>IF(SUM(Times!D2:D5)&gt;0,(SUM(Times!D2:D5)/SUM(Times!E2:E5)),"No Data")</f>
        <v>141</v>
      </c>
      <c r="F22">
        <f>IF(SUM(Times!D6:D9)&gt;0,(SUM(Times!D6:D9)/SUM(Times!E6:E9)),"No Data")</f>
        <v>85</v>
      </c>
      <c r="G22">
        <f>IF(SUM(Times!D10:D13)&gt;0,(SUM(Times!D10:D13)/SUM(Times!E10:E13)),"No Data")</f>
        <v>195</v>
      </c>
      <c r="H22">
        <f>IF(SUM(Times!D14:D17)&gt;0,(SUM(Times!D14:D17)/SUM(Times!E14:E17)),"No Data")</f>
        <v>140.5</v>
      </c>
      <c r="I22">
        <f>IF(SUM(Times!D18:D21)&gt;0,(SUM(Times!D18:D21)/SUM(Times!E18:E21)),"No Data")</f>
        <v>147.5</v>
      </c>
      <c r="J22">
        <f>IF(SUM(Times!D22:D25)&gt;0,(SUM(Times!D22:D25)/SUM(Times!E22:E25)),"No Data")</f>
        <v>565.5</v>
      </c>
      <c r="K22">
        <f>IF(SUM(Times!D26:D29)&gt;0,(SUM(Times!D26:D29)/SUM(Times!E26:E29)),"No Data")</f>
        <v>177.5</v>
      </c>
      <c r="L22">
        <f>IF(SUM(Times!D30:D33)&gt;0,(SUM(Times!D30:D33)/SUM(Times!E30:E33)),"No Data")</f>
        <v>186.75</v>
      </c>
      <c r="M22">
        <f>IF(SUM(Times!D34:D37)&gt;0,(SUM(Times!D34:D37)/SUM(Times!E34:E37)),"No Data")</f>
        <v>193.75</v>
      </c>
      <c r="N22">
        <f>IF(SUM(Times!D38:D41)&gt;0,(SUM(Times!D38:D41)/SUM(Times!E38:E41)),"No Data")</f>
        <v>198.6</v>
      </c>
      <c r="O22">
        <f>IF(SUM(Times!D42:D45)&gt;0,(SUM(Times!D42:D45)/SUM(Times!E42:E45)),"No Data")</f>
        <v>126.25</v>
      </c>
      <c r="P22">
        <f>IF(SUM(Times!D46:D49)&gt;0,(SUM(Times!D46:D49)/SUM(Times!E46:E49)),"No Data")</f>
        <v>415.75</v>
      </c>
      <c r="Q22">
        <f>IF(SUM(Times!D50:D53)&gt;0,(SUM(Times!D50:D53)/SUM(Times!E50:E53)),"No Data")</f>
        <v>140.5</v>
      </c>
      <c r="R22">
        <f>IF(SUM(Times!D54:D57)&gt;0,(SUM(Times!D54:D57)/SUM(Times!E54:E57)),"No Data")</f>
        <v>79.666666666666671</v>
      </c>
      <c r="S22">
        <f>IF(SUM(Times!D58:D61)&gt;0,(SUM(Times!D58:D61)/SUM(Times!E58:E61)),"No Data")</f>
        <v>515.75</v>
      </c>
      <c r="T22">
        <f>IF(SUM(Times!D62:D65)&gt;0,(SUM(Times!D62:D65)/SUM(Times!E62:E65)),"No Data")</f>
        <v>164.5</v>
      </c>
      <c r="U22">
        <f>IF(SUM(Times!D66:D69)&gt;0,(SUM(Times!D66:D69)/SUM(Times!E66:E69)),"No Data")</f>
        <v>94.75</v>
      </c>
      <c r="V22">
        <f>IF(SUM(Times!D70:D73)&gt;0,(SUM(Times!D70:D73)/SUM(Times!E70:E73)),"No Data")</f>
        <v>190</v>
      </c>
      <c r="W22">
        <f>IF(SUM(Times!D74:D77)&gt;0,(SUM(Times!D74:D77)/SUM(Times!E74:E77)),"No Data")</f>
        <v>361.25</v>
      </c>
      <c r="X22">
        <f>IF(SUM(Times!D78:D81)&gt;0,(SUM(Times!D78:D81)/SUM(Times!E78:E81)),"No Data")</f>
        <v>522.66666666666663</v>
      </c>
      <c r="Y22">
        <f>IF(SUM(Times!D82:D85)&gt;0,(SUM(Times!D82:D85)/SUM(Times!E82:E85)),"No Data")</f>
        <v>508.5</v>
      </c>
      <c r="Z22">
        <f>IF(SUM(Times!D86:D89)&gt;0,(SUM(Times!D86:D89)/SUM(Times!E86:E89)),"No Data")</f>
        <v>273.50555555555553</v>
      </c>
      <c r="AA22">
        <f>IF(SUM(Times!D90:D93)&gt;0,(SUM(Times!D90:D93)/SUM(Times!E90:E93)),"No Data")</f>
        <v>145.33333333333334</v>
      </c>
      <c r="AB22">
        <f>IF(SUM(Times!D94:D97)&gt;0,(SUM(Times!D94:D97)/SUM(Times!E94:E97)),"No Data")</f>
        <v>157.25</v>
      </c>
      <c r="AC22">
        <f>IF(SUM(Times!D98:D101)&gt;0,(SUM(Times!D98:D101)/SUM(Times!E98:E101)),"No Data")</f>
        <v>282.5</v>
      </c>
      <c r="AG22">
        <v>2</v>
      </c>
      <c r="AH22">
        <f t="shared" ref="AH22:BE22" si="12">AG22+4</f>
        <v>6</v>
      </c>
      <c r="AI22">
        <f t="shared" si="12"/>
        <v>10</v>
      </c>
      <c r="AJ22">
        <f t="shared" si="12"/>
        <v>14</v>
      </c>
      <c r="AK22">
        <f t="shared" si="12"/>
        <v>18</v>
      </c>
      <c r="AL22">
        <f t="shared" si="12"/>
        <v>22</v>
      </c>
      <c r="AM22">
        <f t="shared" si="12"/>
        <v>26</v>
      </c>
      <c r="AN22">
        <f t="shared" si="12"/>
        <v>30</v>
      </c>
      <c r="AO22">
        <f t="shared" si="12"/>
        <v>34</v>
      </c>
      <c r="AP22">
        <f t="shared" si="12"/>
        <v>38</v>
      </c>
      <c r="AQ22">
        <f t="shared" si="12"/>
        <v>42</v>
      </c>
      <c r="AR22">
        <f t="shared" si="12"/>
        <v>46</v>
      </c>
      <c r="AS22">
        <f t="shared" si="12"/>
        <v>50</v>
      </c>
      <c r="AT22">
        <f t="shared" si="12"/>
        <v>54</v>
      </c>
      <c r="AU22">
        <f t="shared" si="12"/>
        <v>58</v>
      </c>
      <c r="AV22">
        <f t="shared" si="12"/>
        <v>62</v>
      </c>
      <c r="AW22">
        <f t="shared" si="12"/>
        <v>66</v>
      </c>
      <c r="AX22">
        <f t="shared" si="12"/>
        <v>70</v>
      </c>
      <c r="AY22">
        <f t="shared" si="12"/>
        <v>74</v>
      </c>
      <c r="AZ22">
        <f t="shared" si="12"/>
        <v>78</v>
      </c>
      <c r="BA22">
        <f t="shared" si="12"/>
        <v>82</v>
      </c>
      <c r="BB22">
        <f t="shared" si="12"/>
        <v>86</v>
      </c>
      <c r="BC22">
        <f t="shared" si="12"/>
        <v>90</v>
      </c>
      <c r="BD22">
        <f t="shared" si="12"/>
        <v>94</v>
      </c>
      <c r="BE22">
        <f t="shared" si="12"/>
        <v>98</v>
      </c>
    </row>
    <row r="23" spans="1:57" ht="31.5" x14ac:dyDescent="0.2">
      <c r="A23" s="57" t="s">
        <v>398</v>
      </c>
      <c r="E23">
        <f>IF(SUM(Times!D2:D5)&gt;0,(SUM(Times!D2:D5)/SUM(Times!E2:E5)),"Dim Data")</f>
        <v>141</v>
      </c>
      <c r="F23">
        <f>IF(SUM(Times!D6:D9)&gt;0,(SUM(Times!D6:D9)/SUM(Times!E6:E9)),"Dim Data")</f>
        <v>85</v>
      </c>
      <c r="G23">
        <f>IF(SUM(Times!D10:D13)&gt;0,(SUM(Times!D10:D13)/SUM(Times!E10:E13)),"Dim Data")</f>
        <v>195</v>
      </c>
      <c r="H23">
        <f>IF(SUM(Times!D14:D17)&gt;0,(SUM(Times!D14:D17)/SUM(Times!E14:E17)),"Dim Data")</f>
        <v>140.5</v>
      </c>
      <c r="I23">
        <f>IF(SUM(Times!D18:D21)&gt;0,(SUM(Times!D18:D21)/SUM(Times!E18:E21)),"Dim Data")</f>
        <v>147.5</v>
      </c>
      <c r="J23">
        <f>IF(SUM(Times!D22:D25)&gt;0,(SUM(Times!D22:D25)/SUM(Times!E22:E25)),"Dim Data")</f>
        <v>565.5</v>
      </c>
      <c r="K23">
        <f>IF(SUM(Times!D26:D29)&gt;0,(SUM(Times!D26:D29)/SUM(Times!E26:E29)),"Dim Data")</f>
        <v>177.5</v>
      </c>
      <c r="L23">
        <f>IF(SUM(Times!D30:D33)&gt;0,(SUM(Times!D30:D33)/SUM(Times!E30:E33)),"Dim Data")</f>
        <v>186.75</v>
      </c>
      <c r="M23">
        <f>IF(SUM(Times!D34:D37)&gt;0,(SUM(Times!D34:D37)/SUM(Times!E34:E37)),"Dim Data")</f>
        <v>193.75</v>
      </c>
      <c r="N23">
        <f>IF(SUM(Times!D38:D41)&gt;0,(SUM(Times!D38:D41)/SUM(Times!E38:E41)),"Dim Data")</f>
        <v>198.6</v>
      </c>
      <c r="O23">
        <f>IF(SUM(Times!D42:D45)&gt;0,(SUM(Times!D42:D45)/SUM(Times!E42:E45)),"Dim Data")</f>
        <v>126.25</v>
      </c>
      <c r="P23">
        <f>IF(SUM(Times!D46:D49)&gt;0,(SUM(Times!D46:D49)/SUM(Times!E46:E49)),"Dim Data")</f>
        <v>415.75</v>
      </c>
      <c r="Q23">
        <f>IF(SUM(Times!D50:D53)&gt;0,(SUM(Times!D50:D53)/SUM(Times!E50:E53)),"Dim Data")</f>
        <v>140.5</v>
      </c>
      <c r="R23">
        <f>IF(SUM(Times!D54:D57)&gt;0,(SUM(Times!D54:D57)/SUM(Times!E54:E57)),"Dim Data")</f>
        <v>79.666666666666671</v>
      </c>
      <c r="S23">
        <f>IF(SUM(Times!D58:D61)&gt;0,(SUM(Times!D58:D61)/SUM(Times!E58:E61)),"Dim Data")</f>
        <v>515.75</v>
      </c>
      <c r="T23">
        <f>IF(SUM(Times!D62:D65)&gt;0,(SUM(Times!D62:D65)/SUM(Times!E62:E65)),"Dim Data")</f>
        <v>164.5</v>
      </c>
      <c r="U23">
        <f>IF(SUM(Times!D66:D69)&gt;0,(SUM(Times!D66:D69)/SUM(Times!E66:E69)),"Dim Data")</f>
        <v>94.75</v>
      </c>
      <c r="V23">
        <f>IF(SUM(Times!D70:D73)&gt;0,(SUM(Times!D70:D73)/SUM(Times!E70:E73)),"Dim Data")</f>
        <v>190</v>
      </c>
      <c r="W23">
        <f>IF(SUM(Times!D74:D77)&gt;0,(SUM(Times!D74:D77)/SUM(Times!E74:E77)),"Dim Data")</f>
        <v>361.25</v>
      </c>
      <c r="X23">
        <f>IF(SUM(Times!D78:D81)&gt;0,(SUM(Times!D78:D81)/SUM(Times!E78:E81)),"Dim Data")</f>
        <v>522.66666666666663</v>
      </c>
      <c r="Y23">
        <f>IF(SUM(Times!D82:D85)&gt;0,(SUM(Times!D82:D85)/SUM(Times!E82:E85)),"Dim Data")</f>
        <v>508.5</v>
      </c>
      <c r="Z23">
        <f>IF(SUM(Times!D86:D89)&gt;0,(SUM(Times!D86:D89)/SUM(Times!E86:E89)),"Dim Data")</f>
        <v>273.50555555555553</v>
      </c>
      <c r="AA23">
        <f>IF(SUM(Times!D90:D93)&gt;0,(SUM(Times!D90:D93)/SUM(Times!E90:E93)),"Dim Data")</f>
        <v>145.33333333333334</v>
      </c>
      <c r="AB23">
        <f>IF(SUM(Times!D94:D97)&gt;0,(SUM(Times!D94:D97)/SUM(Times!E94:E97)),"Dim Data")</f>
        <v>157.25</v>
      </c>
      <c r="AC23">
        <f>IF(SUM(Times!D98:D101)&gt;0,(SUM(Times!D98:D101)/SUM(Times!E98:E101)),"Dim Data")</f>
        <v>282.5</v>
      </c>
      <c r="AG23">
        <v>5</v>
      </c>
      <c r="AH23">
        <f t="shared" ref="AH23:BE23" si="13">AG23+4</f>
        <v>9</v>
      </c>
      <c r="AI23">
        <f t="shared" si="13"/>
        <v>13</v>
      </c>
      <c r="AJ23">
        <f t="shared" si="13"/>
        <v>17</v>
      </c>
      <c r="AK23">
        <f t="shared" si="13"/>
        <v>21</v>
      </c>
      <c r="AL23">
        <f t="shared" si="13"/>
        <v>25</v>
      </c>
      <c r="AM23">
        <f t="shared" si="13"/>
        <v>29</v>
      </c>
      <c r="AN23">
        <f t="shared" si="13"/>
        <v>33</v>
      </c>
      <c r="AO23">
        <f t="shared" si="13"/>
        <v>37</v>
      </c>
      <c r="AP23">
        <f t="shared" si="13"/>
        <v>41</v>
      </c>
      <c r="AQ23">
        <f t="shared" si="13"/>
        <v>45</v>
      </c>
      <c r="AR23">
        <f t="shared" si="13"/>
        <v>49</v>
      </c>
      <c r="AS23">
        <f t="shared" si="13"/>
        <v>53</v>
      </c>
      <c r="AT23">
        <f t="shared" si="13"/>
        <v>57</v>
      </c>
      <c r="AU23">
        <f t="shared" si="13"/>
        <v>61</v>
      </c>
      <c r="AV23">
        <f t="shared" si="13"/>
        <v>65</v>
      </c>
      <c r="AW23">
        <f t="shared" si="13"/>
        <v>69</v>
      </c>
      <c r="AX23">
        <f t="shared" si="13"/>
        <v>73</v>
      </c>
      <c r="AY23">
        <f t="shared" si="13"/>
        <v>77</v>
      </c>
      <c r="AZ23">
        <f t="shared" si="13"/>
        <v>81</v>
      </c>
      <c r="BA23">
        <f t="shared" si="13"/>
        <v>85</v>
      </c>
      <c r="BB23">
        <f t="shared" si="13"/>
        <v>89</v>
      </c>
      <c r="BC23">
        <f t="shared" si="13"/>
        <v>93</v>
      </c>
      <c r="BD23">
        <f t="shared" si="13"/>
        <v>97</v>
      </c>
      <c r="BE23">
        <f t="shared" si="13"/>
        <v>101</v>
      </c>
    </row>
    <row r="24" spans="1:57" x14ac:dyDescent="0.2">
      <c r="AG24" s="21" t="s">
        <v>524</v>
      </c>
      <c r="AH24" s="21" t="s">
        <v>524</v>
      </c>
      <c r="AI24" s="21" t="s">
        <v>524</v>
      </c>
      <c r="AJ24" s="21" t="s">
        <v>524</v>
      </c>
      <c r="AK24" s="21" t="s">
        <v>524</v>
      </c>
      <c r="AL24" s="21" t="s">
        <v>524</v>
      </c>
      <c r="AM24" s="21" t="s">
        <v>524</v>
      </c>
      <c r="AN24" s="21" t="s">
        <v>524</v>
      </c>
      <c r="AO24" s="21" t="s">
        <v>524</v>
      </c>
      <c r="AP24" s="21" t="s">
        <v>524</v>
      </c>
      <c r="AQ24" s="21" t="s">
        <v>524</v>
      </c>
      <c r="AR24" s="21" t="s">
        <v>524</v>
      </c>
      <c r="AS24" s="21" t="s">
        <v>524</v>
      </c>
      <c r="AT24" s="21" t="s">
        <v>524</v>
      </c>
      <c r="AU24" s="21" t="s">
        <v>524</v>
      </c>
      <c r="AV24" s="21" t="s">
        <v>524</v>
      </c>
      <c r="AW24" s="21" t="s">
        <v>524</v>
      </c>
      <c r="AX24" s="21" t="s">
        <v>524</v>
      </c>
      <c r="AY24" s="21" t="s">
        <v>524</v>
      </c>
      <c r="AZ24" s="21" t="s">
        <v>524</v>
      </c>
      <c r="BA24" s="21" t="s">
        <v>524</v>
      </c>
      <c r="BB24" s="21" t="s">
        <v>524</v>
      </c>
      <c r="BC24" s="21" t="s">
        <v>524</v>
      </c>
      <c r="BD24" s="21" t="s">
        <v>524</v>
      </c>
      <c r="BE24" s="21" t="s">
        <v>524</v>
      </c>
    </row>
    <row r="25" spans="1:57" x14ac:dyDescent="0.2">
      <c r="AG25" s="21" t="s">
        <v>525</v>
      </c>
      <c r="AH25" s="21" t="s">
        <v>525</v>
      </c>
      <c r="AI25" s="21" t="s">
        <v>525</v>
      </c>
      <c r="AJ25" s="21" t="s">
        <v>525</v>
      </c>
      <c r="AK25" s="21" t="s">
        <v>525</v>
      </c>
      <c r="AL25" s="21" t="s">
        <v>525</v>
      </c>
      <c r="AM25" s="21" t="s">
        <v>525</v>
      </c>
      <c r="AN25" s="21" t="s">
        <v>525</v>
      </c>
      <c r="AO25" s="21" t="s">
        <v>525</v>
      </c>
      <c r="AP25" s="21" t="s">
        <v>525</v>
      </c>
      <c r="AQ25" s="21" t="s">
        <v>525</v>
      </c>
      <c r="AR25" s="21" t="s">
        <v>525</v>
      </c>
      <c r="AS25" s="21" t="s">
        <v>525</v>
      </c>
      <c r="AT25" s="21" t="s">
        <v>525</v>
      </c>
      <c r="AU25" s="21" t="s">
        <v>525</v>
      </c>
      <c r="AV25" s="21" t="s">
        <v>525</v>
      </c>
      <c r="AW25" s="21" t="s">
        <v>525</v>
      </c>
      <c r="AX25" s="21" t="s">
        <v>525</v>
      </c>
      <c r="AY25" s="21" t="s">
        <v>525</v>
      </c>
      <c r="AZ25" s="21" t="s">
        <v>525</v>
      </c>
      <c r="BA25" s="21" t="s">
        <v>525</v>
      </c>
      <c r="BB25" s="21" t="s">
        <v>525</v>
      </c>
      <c r="BC25" s="21" t="s">
        <v>525</v>
      </c>
      <c r="BD25" s="21" t="s">
        <v>525</v>
      </c>
      <c r="BE25" s="21" t="s">
        <v>525</v>
      </c>
    </row>
    <row r="26" spans="1:57" ht="31.5" x14ac:dyDescent="0.2">
      <c r="A26" s="19" t="s">
        <v>287</v>
      </c>
      <c r="AG26" s="21" t="s">
        <v>522</v>
      </c>
      <c r="AH26" s="21" t="s">
        <v>522</v>
      </c>
      <c r="AI26" s="21" t="s">
        <v>522</v>
      </c>
      <c r="AJ26" s="21" t="s">
        <v>522</v>
      </c>
      <c r="AK26" s="21" t="s">
        <v>522</v>
      </c>
      <c r="AL26" s="21" t="s">
        <v>522</v>
      </c>
      <c r="AM26" s="21" t="s">
        <v>522</v>
      </c>
      <c r="AN26" s="21" t="s">
        <v>522</v>
      </c>
      <c r="AO26" s="21" t="s">
        <v>522</v>
      </c>
      <c r="AP26" s="21" t="s">
        <v>522</v>
      </c>
      <c r="AQ26" s="21" t="s">
        <v>522</v>
      </c>
      <c r="AR26" s="21" t="s">
        <v>522</v>
      </c>
      <c r="AS26" s="21" t="s">
        <v>522</v>
      </c>
      <c r="AT26" s="21" t="s">
        <v>522</v>
      </c>
      <c r="AU26" s="21" t="s">
        <v>522</v>
      </c>
      <c r="AV26" s="21" t="s">
        <v>522</v>
      </c>
      <c r="AW26" s="21" t="s">
        <v>522</v>
      </c>
      <c r="AX26" s="21" t="s">
        <v>522</v>
      </c>
      <c r="AY26" s="21" t="s">
        <v>522</v>
      </c>
      <c r="AZ26" s="21" t="s">
        <v>522</v>
      </c>
      <c r="BA26" s="21" t="s">
        <v>522</v>
      </c>
      <c r="BB26" s="21" t="s">
        <v>522</v>
      </c>
      <c r="BC26" s="21" t="s">
        <v>522</v>
      </c>
      <c r="BD26" s="21" t="s">
        <v>522</v>
      </c>
      <c r="BE26" s="21" t="s">
        <v>522</v>
      </c>
    </row>
    <row r="27" spans="1:57" x14ac:dyDescent="0.2">
      <c r="AG27" s="21" t="s">
        <v>526</v>
      </c>
      <c r="AH27" s="21" t="s">
        <v>526</v>
      </c>
      <c r="AI27" s="21" t="s">
        <v>526</v>
      </c>
      <c r="AJ27" s="21" t="s">
        <v>526</v>
      </c>
      <c r="AK27" s="21" t="s">
        <v>526</v>
      </c>
      <c r="AL27" s="21" t="s">
        <v>526</v>
      </c>
      <c r="AM27" s="21" t="s">
        <v>526</v>
      </c>
      <c r="AN27" s="21" t="s">
        <v>526</v>
      </c>
      <c r="AO27" s="21" t="s">
        <v>526</v>
      </c>
      <c r="AP27" s="21" t="s">
        <v>526</v>
      </c>
      <c r="AQ27" s="21" t="s">
        <v>526</v>
      </c>
      <c r="AR27" s="21" t="s">
        <v>526</v>
      </c>
      <c r="AS27" s="21" t="s">
        <v>526</v>
      </c>
      <c r="AT27" s="21" t="s">
        <v>526</v>
      </c>
      <c r="AU27" s="21" t="s">
        <v>526</v>
      </c>
      <c r="AV27" s="21" t="s">
        <v>526</v>
      </c>
      <c r="AW27" s="21" t="s">
        <v>526</v>
      </c>
      <c r="AX27" s="21" t="s">
        <v>526</v>
      </c>
      <c r="AY27" s="21" t="s">
        <v>526</v>
      </c>
      <c r="AZ27" s="21" t="s">
        <v>526</v>
      </c>
      <c r="BA27" s="21" t="s">
        <v>526</v>
      </c>
      <c r="BB27" s="21" t="s">
        <v>526</v>
      </c>
      <c r="BC27" s="21" t="s">
        <v>526</v>
      </c>
      <c r="BD27" s="21" t="s">
        <v>526</v>
      </c>
      <c r="BE27" s="21" t="s">
        <v>526</v>
      </c>
    </row>
    <row r="28" spans="1:57" x14ac:dyDescent="0.2">
      <c r="A28" s="58" t="s">
        <v>606</v>
      </c>
      <c r="B28" s="65" t="s">
        <v>403</v>
      </c>
      <c r="E28">
        <f>SUM(DMQSData!AU2:AU5)</f>
        <v>230</v>
      </c>
      <c r="F28">
        <f>SUM(DMQSData!AU6:AU9)</f>
        <v>393</v>
      </c>
      <c r="G28">
        <f>SUM(DMQSData!AU10:AU13)</f>
        <v>760</v>
      </c>
      <c r="H28">
        <f>SUM(DMQSData!AU14:AU17)</f>
        <v>684</v>
      </c>
      <c r="I28">
        <f>SUM(DMQSData!AU18:AU21)</f>
        <v>2037</v>
      </c>
      <c r="J28">
        <f>SUM(DMQSData!AU22:AU25)</f>
        <v>1152</v>
      </c>
      <c r="K28">
        <f>SUM(DMQSData!AU26:AU29)</f>
        <v>596</v>
      </c>
      <c r="L28">
        <f>SUM(DMQSData!AU30:AU33)</f>
        <v>716</v>
      </c>
      <c r="M28">
        <f>SUM(DMQSData!AU34:AU37)</f>
        <v>664</v>
      </c>
      <c r="N28">
        <f>SUM(DMQSData!AU38:AU41)</f>
        <v>786</v>
      </c>
      <c r="O28">
        <f>SUM(DMQSData!AU42:AU45)</f>
        <v>750</v>
      </c>
      <c r="P28">
        <f>SUM(DMQSData!AU46:AU49)</f>
        <v>684</v>
      </c>
      <c r="Q28">
        <f>SUM(DMQSData!AU50:AU53)</f>
        <v>237</v>
      </c>
      <c r="R28">
        <f>SUM(DMQSData!AU54:AU57)</f>
        <v>911</v>
      </c>
      <c r="S28">
        <f>SUM(DMQSData!AU58:AU61)</f>
        <v>614</v>
      </c>
      <c r="T28">
        <f>SUM(DMQSData!AU62:AU65)</f>
        <v>609</v>
      </c>
      <c r="U28">
        <f>SUM(DMQSData!AU66:AU69)</f>
        <v>636</v>
      </c>
      <c r="V28">
        <f>SUM(DMQSData!AU70:AU73)</f>
        <v>445</v>
      </c>
      <c r="W28">
        <f>SUM(DMQSData!AU74:AU77)</f>
        <v>993</v>
      </c>
      <c r="X28">
        <f>SUM(DMQSData!AU78:AU81)</f>
        <v>917</v>
      </c>
      <c r="Y28">
        <f>SUM(DMQSData!AU82:AU85)</f>
        <v>381</v>
      </c>
      <c r="Z28">
        <f>SUM(DMQSData!AU86:AU89)</f>
        <v>1487</v>
      </c>
      <c r="AA28">
        <f>SUM(DMQSData!AU90:AU93)</f>
        <v>402</v>
      </c>
      <c r="AB28">
        <f>SUM(DMQSData!AU94:AU97)</f>
        <v>992</v>
      </c>
      <c r="AC28">
        <f>SUM(DMQSData!AU98:AU101)</f>
        <v>676</v>
      </c>
      <c r="AG28" s="21" t="s">
        <v>497</v>
      </c>
      <c r="AH28" t="s">
        <v>498</v>
      </c>
      <c r="AI28" t="s">
        <v>499</v>
      </c>
      <c r="AJ28" t="s">
        <v>500</v>
      </c>
      <c r="AK28" t="s">
        <v>501</v>
      </c>
      <c r="AL28" t="s">
        <v>502</v>
      </c>
      <c r="AM28" t="s">
        <v>503</v>
      </c>
      <c r="AN28" t="s">
        <v>504</v>
      </c>
      <c r="AO28" t="s">
        <v>505</v>
      </c>
      <c r="AP28" t="s">
        <v>506</v>
      </c>
      <c r="AQ28" t="s">
        <v>507</v>
      </c>
      <c r="AR28" t="s">
        <v>508</v>
      </c>
      <c r="AS28" t="s">
        <v>509</v>
      </c>
      <c r="AT28" t="s">
        <v>510</v>
      </c>
      <c r="AU28" t="s">
        <v>511</v>
      </c>
      <c r="AV28" t="s">
        <v>512</v>
      </c>
      <c r="AW28" t="s">
        <v>513</v>
      </c>
      <c r="AX28" t="s">
        <v>514</v>
      </c>
      <c r="AY28" t="s">
        <v>515</v>
      </c>
      <c r="AZ28" t="s">
        <v>516</v>
      </c>
      <c r="BA28" t="s">
        <v>517</v>
      </c>
      <c r="BB28" t="s">
        <v>518</v>
      </c>
      <c r="BC28" t="s">
        <v>519</v>
      </c>
      <c r="BD28" t="s">
        <v>520</v>
      </c>
      <c r="BE28" t="s">
        <v>521</v>
      </c>
    </row>
    <row r="29" spans="1:57" x14ac:dyDescent="0.2">
      <c r="A29" s="58" t="s">
        <v>607</v>
      </c>
      <c r="B29" s="65" t="s">
        <v>403</v>
      </c>
      <c r="E29">
        <f>SUM(DMQSData!BP2:BP5)</f>
        <v>22</v>
      </c>
      <c r="F29">
        <f>SUM(DMQSData!BP6:BP9)</f>
        <v>27</v>
      </c>
      <c r="G29">
        <f>SUM(DMQSData!BP10:BP13)</f>
        <v>78</v>
      </c>
      <c r="H29">
        <f>SUM(DMQSData!BP14:BP17)</f>
        <v>76</v>
      </c>
      <c r="I29">
        <f>SUM(DMQSData!BP18:BP21)</f>
        <v>234</v>
      </c>
      <c r="J29">
        <f>SUM(DMQSData!BP22:BP25)</f>
        <v>94</v>
      </c>
      <c r="K29">
        <f>SUM(DMQSData!BP26:BP29)</f>
        <v>44</v>
      </c>
      <c r="L29">
        <f>SUM(DMQSData!BP30:BP33)</f>
        <v>79</v>
      </c>
      <c r="M29">
        <f>SUM(DMQSData!BP34:BP37)</f>
        <v>74</v>
      </c>
      <c r="N29">
        <f>SUM(DMQSData!BP38:BP41)</f>
        <v>96</v>
      </c>
      <c r="O29">
        <f>SUM(DMQSData!BP42:BP45)</f>
        <v>115</v>
      </c>
      <c r="P29">
        <f>SUM(DMQSData!BP46:BP49)</f>
        <v>101</v>
      </c>
      <c r="Q29">
        <f>SUM(DMQSData!BP50:BP53)</f>
        <v>26</v>
      </c>
      <c r="R29">
        <f>SUM(DMQSData!BP54:BP57)</f>
        <v>48</v>
      </c>
      <c r="S29">
        <f>SUM(DMQSData!BP58:BP61)</f>
        <v>26</v>
      </c>
      <c r="T29">
        <f>SUM(DMQSData!BP62:BP65)</f>
        <v>105</v>
      </c>
      <c r="U29">
        <f>SUM(DMQSData!BP66:BP69)</f>
        <v>101</v>
      </c>
      <c r="V29">
        <f>SUM(DMQSData!BP70:BP73)</f>
        <v>27</v>
      </c>
      <c r="W29">
        <f>SUM(DMQSData!BP74:BP77)</f>
        <v>137</v>
      </c>
      <c r="X29">
        <f>SUM(DMQSData!BP78:BP81)</f>
        <v>78</v>
      </c>
      <c r="Y29">
        <f>SUM(DMQSData!BP82:BP85)</f>
        <v>44</v>
      </c>
      <c r="Z29">
        <f>SUM(DMQSData!BP86:BP89)</f>
        <v>294</v>
      </c>
      <c r="AA29">
        <f>SUM(DMQSData!BP90:BP93)</f>
        <v>45</v>
      </c>
      <c r="AB29">
        <f>SUM(DMQSData!BP94:BP97)</f>
        <v>60</v>
      </c>
      <c r="AC29">
        <f>SUM(DMQSData!BP98:BP101)</f>
        <v>83</v>
      </c>
      <c r="AG29" s="21" t="s">
        <v>497</v>
      </c>
      <c r="AH29" t="s">
        <v>498</v>
      </c>
      <c r="AI29" t="s">
        <v>499</v>
      </c>
      <c r="AJ29" t="s">
        <v>500</v>
      </c>
      <c r="AK29" t="s">
        <v>501</v>
      </c>
      <c r="AL29" t="s">
        <v>502</v>
      </c>
      <c r="AM29" t="s">
        <v>503</v>
      </c>
      <c r="AN29" t="s">
        <v>504</v>
      </c>
      <c r="AO29" t="s">
        <v>505</v>
      </c>
      <c r="AP29" t="s">
        <v>506</v>
      </c>
      <c r="AQ29" t="s">
        <v>507</v>
      </c>
      <c r="AR29" t="s">
        <v>508</v>
      </c>
      <c r="AS29" t="s">
        <v>509</v>
      </c>
      <c r="AT29" t="s">
        <v>510</v>
      </c>
      <c r="AU29" t="s">
        <v>511</v>
      </c>
      <c r="AV29" t="s">
        <v>512</v>
      </c>
      <c r="AW29" t="s">
        <v>513</v>
      </c>
      <c r="AX29" t="s">
        <v>514</v>
      </c>
      <c r="AY29" t="s">
        <v>515</v>
      </c>
      <c r="AZ29" t="s">
        <v>516</v>
      </c>
      <c r="BA29" t="s">
        <v>517</v>
      </c>
      <c r="BB29" t="s">
        <v>518</v>
      </c>
      <c r="BC29" t="s">
        <v>519</v>
      </c>
      <c r="BD29" t="s">
        <v>520</v>
      </c>
      <c r="BE29" t="s">
        <v>521</v>
      </c>
    </row>
    <row r="30" spans="1:57" x14ac:dyDescent="0.2">
      <c r="A30" s="4" t="s">
        <v>374</v>
      </c>
      <c r="B30" s="65" t="s">
        <v>400</v>
      </c>
      <c r="E30">
        <f>SUM(DMQSData!DH2:DH5)</f>
        <v>193</v>
      </c>
      <c r="F30">
        <f>SUM(DMQSData!DH6:DH9)</f>
        <v>534</v>
      </c>
      <c r="G30">
        <f>SUM(DMQSData!DH10:DH13)</f>
        <v>701</v>
      </c>
      <c r="H30">
        <f>SUM(DMQSData!DH14:DH17)</f>
        <v>701</v>
      </c>
      <c r="I30">
        <f>SUM(DMQSData!DH18:DH21)</f>
        <v>1838</v>
      </c>
      <c r="J30">
        <f>SUM(DMQSData!DH22:DH25)</f>
        <v>843</v>
      </c>
      <c r="K30">
        <f>SUM(DMQSData!DH26:DH29)</f>
        <v>464</v>
      </c>
      <c r="L30">
        <f>SUM(DMQSData!DH30:DH33)</f>
        <v>748</v>
      </c>
      <c r="M30">
        <f>SUM(DMQSData!DH34:DH37)</f>
        <v>690</v>
      </c>
      <c r="N30">
        <f>SUM(DMQSData!DH38:DH41)</f>
        <v>700</v>
      </c>
      <c r="O30">
        <f>SUM(DMQSData!DH42:DH45)</f>
        <v>669</v>
      </c>
      <c r="P30">
        <f>SUM(DMQSData!DH46:DH49)</f>
        <v>544</v>
      </c>
      <c r="Q30">
        <f>SUM(DMQSData!DH50:DH53)</f>
        <v>262</v>
      </c>
      <c r="R30">
        <f>SUM(DMQSData!DH54:DH57)</f>
        <v>670</v>
      </c>
      <c r="S30">
        <f>SUM(DMQSData!DH58:DH61)</f>
        <v>681</v>
      </c>
      <c r="T30">
        <f>SUM(DMQSData!DH62:DH65)</f>
        <v>525</v>
      </c>
      <c r="U30">
        <f>SUM(DMQSData!DH66:DH69)</f>
        <v>740</v>
      </c>
      <c r="V30">
        <f>SUM(DMQSData!DH70:DH73)</f>
        <v>376</v>
      </c>
      <c r="W30">
        <f>SUM(DMQSData!DH74:DH77)</f>
        <v>425</v>
      </c>
      <c r="X30">
        <f>SUM(DMQSData!DH78:DH81)</f>
        <v>894</v>
      </c>
      <c r="Y30">
        <f>SUM(DMQSData!DH82:DH85)</f>
        <v>336</v>
      </c>
      <c r="Z30">
        <f>SUM(DMQSData!DH86:DH89)</f>
        <v>1699</v>
      </c>
      <c r="AA30">
        <f>SUM(DMQSData!DH90:DH93)</f>
        <v>329</v>
      </c>
      <c r="AB30">
        <f>SUM(DMQSData!DH94:DH97)</f>
        <v>773</v>
      </c>
      <c r="AC30">
        <f>SUM(DMQSData!DH98:DH101)</f>
        <v>528</v>
      </c>
      <c r="AG30" s="21" t="s">
        <v>525</v>
      </c>
      <c r="AH30" s="21" t="s">
        <v>525</v>
      </c>
      <c r="AI30" s="21" t="s">
        <v>525</v>
      </c>
      <c r="AJ30" s="21" t="s">
        <v>525</v>
      </c>
      <c r="AK30" s="21" t="s">
        <v>525</v>
      </c>
      <c r="AL30" s="21" t="s">
        <v>525</v>
      </c>
      <c r="AM30" s="21" t="s">
        <v>525</v>
      </c>
      <c r="AN30" s="21" t="s">
        <v>525</v>
      </c>
      <c r="AO30" s="21" t="s">
        <v>525</v>
      </c>
      <c r="AP30" s="21" t="s">
        <v>525</v>
      </c>
      <c r="AQ30" s="21" t="s">
        <v>525</v>
      </c>
      <c r="AR30" s="21" t="s">
        <v>525</v>
      </c>
      <c r="AS30" s="21" t="s">
        <v>525</v>
      </c>
      <c r="AT30" s="21" t="s">
        <v>525</v>
      </c>
      <c r="AU30" s="21" t="s">
        <v>525</v>
      </c>
      <c r="AV30" s="21" t="s">
        <v>525</v>
      </c>
      <c r="AW30" s="21" t="s">
        <v>525</v>
      </c>
      <c r="AX30" s="21" t="s">
        <v>525</v>
      </c>
      <c r="AY30" s="21" t="s">
        <v>525</v>
      </c>
      <c r="AZ30" s="21" t="s">
        <v>525</v>
      </c>
      <c r="BA30" s="21" t="s">
        <v>525</v>
      </c>
      <c r="BB30" s="21" t="s">
        <v>525</v>
      </c>
      <c r="BC30" s="21" t="s">
        <v>525</v>
      </c>
      <c r="BD30" s="21" t="s">
        <v>525</v>
      </c>
      <c r="BE30" s="21" t="s">
        <v>525</v>
      </c>
    </row>
    <row r="31" spans="1:57" x14ac:dyDescent="0.2">
      <c r="A31" s="4" t="s">
        <v>375</v>
      </c>
      <c r="B31" s="65" t="s">
        <v>401</v>
      </c>
      <c r="E31">
        <f>SUM(DMQSData!EH2:EX5)</f>
        <v>0</v>
      </c>
      <c r="F31">
        <f>SUM(DMQSData!EH6:EX9)</f>
        <v>0</v>
      </c>
      <c r="G31">
        <f>SUM(DMQSData!EH10:EX13)</f>
        <v>0</v>
      </c>
      <c r="H31">
        <f>SUM(DMQSData!EH14:EX17)</f>
        <v>0</v>
      </c>
      <c r="I31">
        <f>SUM(DMQSData!EH18:EX21)</f>
        <v>2</v>
      </c>
      <c r="J31">
        <f>SUM(DMQSData!EH22:EX25)</f>
        <v>1</v>
      </c>
      <c r="K31">
        <f>SUM(DMQSData!EH26:EX29)</f>
        <v>0</v>
      </c>
      <c r="L31">
        <f>SUM(DMQSData!EH30:EX33)</f>
        <v>0</v>
      </c>
      <c r="M31">
        <f>SUM(DMQSData!EH34:EX37)</f>
        <v>0</v>
      </c>
      <c r="N31">
        <f>SUM(DMQSData!EH38:EX41)</f>
        <v>5</v>
      </c>
      <c r="O31">
        <f>SUM(DMQSData!EH42:EX45)</f>
        <v>3</v>
      </c>
      <c r="P31">
        <f>SUM(DMQSData!EH46:EX49)</f>
        <v>0</v>
      </c>
      <c r="Q31">
        <f>SUM(DMQSData!EH50:EX53)</f>
        <v>0</v>
      </c>
      <c r="R31">
        <f>SUM(DMQSData!EH54:EX57)</f>
        <v>0</v>
      </c>
      <c r="S31">
        <f>SUM(DMQSData!EH58:EX61)</f>
        <v>0</v>
      </c>
      <c r="T31">
        <f>SUM(DMQSData!EH62:EX65)</f>
        <v>0</v>
      </c>
      <c r="U31">
        <f>SUM(DMQSData!EH66:EX69)</f>
        <v>0</v>
      </c>
      <c r="V31">
        <f>SUM(DMQSData!EH70:EX73)</f>
        <v>1</v>
      </c>
      <c r="W31">
        <f>SUM(DMQSData!EH74:EX77)</f>
        <v>0</v>
      </c>
      <c r="X31">
        <f>SUM(DMQSData!EH78:EX81)</f>
        <v>0</v>
      </c>
      <c r="Y31">
        <f>SUM(DMQSData!EH82:EX85)</f>
        <v>0</v>
      </c>
      <c r="Z31">
        <f>SUM(DMQSData!EH86:EX89)</f>
        <v>0</v>
      </c>
      <c r="AA31">
        <f>SUM(DMQSData!EH90:EX93)</f>
        <v>0</v>
      </c>
      <c r="AB31">
        <f>SUM(DMQSData!EH94:EX97)</f>
        <v>0</v>
      </c>
      <c r="AC31">
        <f>SUM(DMQSData!EH98:EX101)</f>
        <v>0</v>
      </c>
      <c r="AG31" s="21" t="s">
        <v>527</v>
      </c>
      <c r="AH31" s="21" t="s">
        <v>527</v>
      </c>
      <c r="AI31" s="21" t="s">
        <v>527</v>
      </c>
      <c r="AJ31" s="21" t="s">
        <v>527</v>
      </c>
      <c r="AK31" s="21" t="s">
        <v>527</v>
      </c>
      <c r="AL31" s="21" t="s">
        <v>527</v>
      </c>
      <c r="AM31" s="21" t="s">
        <v>527</v>
      </c>
      <c r="AN31" s="21" t="s">
        <v>527</v>
      </c>
      <c r="AO31" s="21" t="s">
        <v>527</v>
      </c>
      <c r="AP31" s="21" t="s">
        <v>527</v>
      </c>
      <c r="AQ31" s="21" t="s">
        <v>527</v>
      </c>
      <c r="AR31" s="21" t="s">
        <v>527</v>
      </c>
      <c r="AS31" s="21" t="s">
        <v>527</v>
      </c>
      <c r="AT31" s="21" t="s">
        <v>527</v>
      </c>
      <c r="AU31" s="21" t="s">
        <v>527</v>
      </c>
      <c r="AV31" s="21" t="s">
        <v>527</v>
      </c>
      <c r="AW31" s="21" t="s">
        <v>527</v>
      </c>
      <c r="AX31" s="21" t="s">
        <v>527</v>
      </c>
      <c r="AY31" s="21" t="s">
        <v>527</v>
      </c>
      <c r="AZ31" s="21" t="s">
        <v>527</v>
      </c>
      <c r="BA31" s="21" t="s">
        <v>527</v>
      </c>
      <c r="BB31" s="21" t="s">
        <v>527</v>
      </c>
      <c r="BC31" s="21" t="s">
        <v>527</v>
      </c>
      <c r="BD31" s="21" t="s">
        <v>527</v>
      </c>
      <c r="BE31" s="21" t="s">
        <v>527</v>
      </c>
    </row>
    <row r="32" spans="1:57" x14ac:dyDescent="0.2">
      <c r="A32" s="4" t="s">
        <v>376</v>
      </c>
      <c r="B32" s="65" t="s">
        <v>402</v>
      </c>
      <c r="E32">
        <f>SUM(DMQSData!GL2:GL5)</f>
        <v>92</v>
      </c>
      <c r="F32">
        <f>SUM(DMQSData!GL6:GL9)</f>
        <v>49</v>
      </c>
      <c r="G32">
        <f>SUM(DMQSData!GL10:GL13)</f>
        <v>136</v>
      </c>
      <c r="H32">
        <f>SUM(DMQSData!GL14:GL17)</f>
        <v>87</v>
      </c>
      <c r="I32">
        <f>SUM(DMQSData!GL18:GL21)</f>
        <v>496</v>
      </c>
      <c r="J32">
        <f>SUM(DMQSData!GL22:GL25)</f>
        <v>170</v>
      </c>
      <c r="K32">
        <f>SUM(DMQSData!GL26:GL29)</f>
        <v>100</v>
      </c>
      <c r="L32">
        <f>SUM(DMQSData!GL30:GL33)</f>
        <v>103</v>
      </c>
      <c r="M32">
        <f>SUM(DMQSData!GL34:GL37)</f>
        <v>109</v>
      </c>
      <c r="N32">
        <f>SUM(DMQSData!GL38:GL41)</f>
        <v>113</v>
      </c>
      <c r="O32">
        <f>SUM(DMQSData!GL42:GL45)</f>
        <v>97</v>
      </c>
      <c r="P32">
        <f>SUM(DMQSData!GL46:GL49)</f>
        <v>215</v>
      </c>
      <c r="Q32">
        <f>SUM(DMQSData!GL50:GL53)</f>
        <v>47</v>
      </c>
      <c r="R32">
        <f>SUM(DMQSData!GL54:GL57)</f>
        <v>307</v>
      </c>
      <c r="S32">
        <f>SUM(DMQSData!GL58:GL61)</f>
        <v>65</v>
      </c>
      <c r="T32">
        <f>SUM(DMQSData!GL62:GL65)</f>
        <v>240</v>
      </c>
      <c r="U32">
        <f>SUM(DMQSData!GL66:GL69)</f>
        <v>6</v>
      </c>
      <c r="V32">
        <f>SUM(DMQSData!GL70:GL73)</f>
        <v>71</v>
      </c>
      <c r="W32">
        <f>SUM(DMQSData!GL74:GL77)</f>
        <v>780</v>
      </c>
      <c r="X32">
        <f>SUM(DMQSData!GL78:GL81)</f>
        <v>163</v>
      </c>
      <c r="Y32">
        <f>SUM(DMQSData!GL82:GL85)</f>
        <v>13</v>
      </c>
      <c r="Z32">
        <f>SUM(DMQSData!GL86:GL89)</f>
        <v>238</v>
      </c>
      <c r="AA32">
        <f>SUM(DMQSData!GL90:GL93)</f>
        <v>127</v>
      </c>
      <c r="AB32">
        <f>SUM(DMQSData!GL94:GL97)</f>
        <v>303</v>
      </c>
      <c r="AC32">
        <f>SUM(DMQSData!GL98:GL101)</f>
        <v>247</v>
      </c>
      <c r="AG32" s="21" t="s">
        <v>528</v>
      </c>
      <c r="AH32" s="21" t="s">
        <v>528</v>
      </c>
      <c r="AI32" s="21" t="s">
        <v>528</v>
      </c>
      <c r="AJ32" s="21" t="s">
        <v>528</v>
      </c>
      <c r="AK32" s="21" t="s">
        <v>528</v>
      </c>
      <c r="AL32" s="21" t="s">
        <v>528</v>
      </c>
      <c r="AM32" s="21" t="s">
        <v>528</v>
      </c>
      <c r="AN32" s="21" t="s">
        <v>528</v>
      </c>
      <c r="AO32" s="21" t="s">
        <v>528</v>
      </c>
      <c r="AP32" s="21" t="s">
        <v>528</v>
      </c>
      <c r="AQ32" s="21" t="s">
        <v>528</v>
      </c>
      <c r="AR32" s="21" t="s">
        <v>528</v>
      </c>
      <c r="AS32" s="21" t="s">
        <v>528</v>
      </c>
      <c r="AT32" s="21" t="s">
        <v>528</v>
      </c>
      <c r="AU32" s="21" t="s">
        <v>528</v>
      </c>
      <c r="AV32" s="21" t="s">
        <v>528</v>
      </c>
      <c r="AW32" s="21" t="s">
        <v>528</v>
      </c>
      <c r="AX32" s="21" t="s">
        <v>528</v>
      </c>
      <c r="AY32" s="21" t="s">
        <v>528</v>
      </c>
      <c r="AZ32" s="21" t="s">
        <v>528</v>
      </c>
      <c r="BA32" s="21" t="s">
        <v>528</v>
      </c>
      <c r="BB32" s="21" t="s">
        <v>528</v>
      </c>
      <c r="BC32" s="21" t="s">
        <v>528</v>
      </c>
      <c r="BD32" s="21" t="s">
        <v>528</v>
      </c>
      <c r="BE32" s="21" t="s">
        <v>528</v>
      </c>
    </row>
    <row r="33" spans="1:57" x14ac:dyDescent="0.2">
      <c r="A33" s="58" t="s">
        <v>680</v>
      </c>
      <c r="B33" s="65"/>
      <c r="E33">
        <f>E30+E31</f>
        <v>193</v>
      </c>
      <c r="F33">
        <f t="shared" ref="F33:K33" si="14">F30+F31</f>
        <v>534</v>
      </c>
      <c r="G33">
        <f t="shared" si="14"/>
        <v>701</v>
      </c>
      <c r="H33">
        <f t="shared" si="14"/>
        <v>701</v>
      </c>
      <c r="I33">
        <f t="shared" si="14"/>
        <v>1840</v>
      </c>
      <c r="J33">
        <f t="shared" si="14"/>
        <v>844</v>
      </c>
      <c r="K33">
        <f t="shared" si="14"/>
        <v>464</v>
      </c>
      <c r="L33">
        <f>L30+L31</f>
        <v>748</v>
      </c>
      <c r="M33">
        <f t="shared" ref="M33:AC33" si="15">M30+M31</f>
        <v>690</v>
      </c>
      <c r="N33">
        <f t="shared" si="15"/>
        <v>705</v>
      </c>
      <c r="O33">
        <f t="shared" si="15"/>
        <v>672</v>
      </c>
      <c r="P33">
        <f t="shared" si="15"/>
        <v>544</v>
      </c>
      <c r="Q33">
        <f t="shared" si="15"/>
        <v>262</v>
      </c>
      <c r="R33">
        <f t="shared" si="15"/>
        <v>670</v>
      </c>
      <c r="S33">
        <f t="shared" si="15"/>
        <v>681</v>
      </c>
      <c r="T33">
        <f t="shared" si="15"/>
        <v>525</v>
      </c>
      <c r="U33">
        <f t="shared" si="15"/>
        <v>740</v>
      </c>
      <c r="V33">
        <f t="shared" si="15"/>
        <v>377</v>
      </c>
      <c r="W33">
        <f t="shared" si="15"/>
        <v>425</v>
      </c>
      <c r="X33">
        <f t="shared" si="15"/>
        <v>894</v>
      </c>
      <c r="Y33">
        <f t="shared" si="15"/>
        <v>336</v>
      </c>
      <c r="Z33">
        <f t="shared" si="15"/>
        <v>1699</v>
      </c>
      <c r="AA33">
        <f t="shared" si="15"/>
        <v>329</v>
      </c>
      <c r="AB33">
        <f t="shared" si="15"/>
        <v>773</v>
      </c>
      <c r="AC33">
        <f t="shared" si="15"/>
        <v>528</v>
      </c>
      <c r="AG33" s="21" t="s">
        <v>523</v>
      </c>
      <c r="AH33" s="21" t="s">
        <v>523</v>
      </c>
      <c r="AI33" s="21" t="s">
        <v>523</v>
      </c>
      <c r="AJ33" s="21" t="s">
        <v>523</v>
      </c>
      <c r="AK33" s="21" t="s">
        <v>523</v>
      </c>
      <c r="AL33" s="21" t="s">
        <v>523</v>
      </c>
      <c r="AM33" s="21" t="s">
        <v>523</v>
      </c>
      <c r="AN33" s="21" t="s">
        <v>523</v>
      </c>
      <c r="AO33" s="21" t="s">
        <v>523</v>
      </c>
      <c r="AP33" s="21" t="s">
        <v>523</v>
      </c>
      <c r="AQ33" s="21" t="s">
        <v>523</v>
      </c>
      <c r="AR33" s="21" t="s">
        <v>523</v>
      </c>
      <c r="AS33" s="21" t="s">
        <v>523</v>
      </c>
      <c r="AT33" s="21" t="s">
        <v>523</v>
      </c>
      <c r="AU33" s="21" t="s">
        <v>523</v>
      </c>
      <c r="AV33" s="21" t="s">
        <v>523</v>
      </c>
      <c r="AW33" s="21" t="s">
        <v>523</v>
      </c>
      <c r="AX33" s="21" t="s">
        <v>523</v>
      </c>
      <c r="AY33" s="21" t="s">
        <v>523</v>
      </c>
      <c r="AZ33" s="21" t="s">
        <v>523</v>
      </c>
      <c r="BA33" s="21" t="s">
        <v>523</v>
      </c>
      <c r="BB33" s="21" t="s">
        <v>523</v>
      </c>
      <c r="BC33" s="21" t="s">
        <v>523</v>
      </c>
      <c r="BD33" s="21" t="s">
        <v>523</v>
      </c>
      <c r="BE33" s="21" t="s">
        <v>523</v>
      </c>
    </row>
    <row r="34" spans="1:57" x14ac:dyDescent="0.2">
      <c r="A34" s="58" t="s">
        <v>681</v>
      </c>
      <c r="B34" s="65"/>
      <c r="E34" t="str">
        <f>E33&amp;" of "&amp;E37</f>
        <v>193 of 289</v>
      </c>
      <c r="F34" t="str">
        <f t="shared" ref="F34" si="16">F33&amp;" of "&amp;F37</f>
        <v>534 of 591</v>
      </c>
      <c r="G34" t="str">
        <f t="shared" ref="G34" si="17">G33&amp;" of "&amp;G37</f>
        <v>701 of 970</v>
      </c>
      <c r="H34" t="str">
        <f t="shared" ref="H34" si="18">H33&amp;" of "&amp;H37</f>
        <v>701 of 899</v>
      </c>
      <c r="I34" t="str">
        <f t="shared" ref="I34" si="19">I33&amp;" of "&amp;I37</f>
        <v>1840 of 2573</v>
      </c>
      <c r="J34" t="str">
        <f t="shared" ref="J34" si="20">J33&amp;" of "&amp;J37</f>
        <v>844 of 1374</v>
      </c>
      <c r="K34" t="str">
        <f t="shared" ref="K34" si="21">K33&amp;" of "&amp;K37</f>
        <v>464 of 837</v>
      </c>
      <c r="L34" t="str">
        <f t="shared" ref="L34" si="22">L33&amp;" of "&amp;L37</f>
        <v>748 of 952</v>
      </c>
      <c r="M34" t="str">
        <f t="shared" ref="M34" si="23">M33&amp;" of "&amp;M37</f>
        <v>690 of 898</v>
      </c>
      <c r="N34" t="str">
        <f t="shared" ref="N34" si="24">N33&amp;" of "&amp;N37</f>
        <v>705 of 1037</v>
      </c>
      <c r="O34" t="str">
        <f t="shared" ref="O34" si="25">O33&amp;" of "&amp;O37</f>
        <v>672 of 910</v>
      </c>
      <c r="P34" t="str">
        <f t="shared" ref="P34" si="26">P33&amp;" of "&amp;P37</f>
        <v>544 of 867</v>
      </c>
      <c r="Q34" t="str">
        <f t="shared" ref="Q34" si="27">Q33&amp;" of "&amp;Q37</f>
        <v>262 of 309</v>
      </c>
      <c r="R34" t="str">
        <f t="shared" ref="R34" si="28">R33&amp;" of "&amp;R37</f>
        <v>670 of 1106</v>
      </c>
      <c r="S34" t="str">
        <f t="shared" ref="S34" si="29">S33&amp;" of "&amp;S37</f>
        <v>681 of 772</v>
      </c>
      <c r="T34" t="str">
        <f t="shared" ref="T34" si="30">T33&amp;" of "&amp;T37</f>
        <v>525 of 865</v>
      </c>
      <c r="U34" t="str">
        <f t="shared" ref="U34" si="31">U33&amp;" of "&amp;U37</f>
        <v>740 of 817</v>
      </c>
      <c r="V34" t="str">
        <f t="shared" ref="V34" si="32">V33&amp;" of "&amp;V37</f>
        <v>377 of 534</v>
      </c>
      <c r="W34" t="str">
        <f t="shared" ref="W34" si="33">W33&amp;" of "&amp;W37</f>
        <v>425 of 1367</v>
      </c>
      <c r="X34" t="str">
        <f t="shared" ref="X34" si="34">X33&amp;" of "&amp;X37</f>
        <v>894 of 1164</v>
      </c>
      <c r="Y34" t="str">
        <f t="shared" ref="Y34" si="35">Y33&amp;" of "&amp;Y37</f>
        <v>336 of 453</v>
      </c>
      <c r="Z34" t="str">
        <f t="shared" ref="Z34" si="36">Z33&amp;" of "&amp;Z37</f>
        <v>1699 of 1969</v>
      </c>
      <c r="AA34" t="str">
        <f t="shared" ref="AA34" si="37">AA33&amp;" of "&amp;AA37</f>
        <v>329 of 533</v>
      </c>
      <c r="AB34" t="str">
        <f t="shared" ref="AB34" si="38">AB33&amp;" of "&amp;AB37</f>
        <v>773 of 1188</v>
      </c>
      <c r="AC34" t="str">
        <f t="shared" ref="AC34" si="39">AC33&amp;" of "&amp;AC37</f>
        <v>528 of 855</v>
      </c>
      <c r="AG34" s="21" t="s">
        <v>497</v>
      </c>
      <c r="AH34" t="s">
        <v>498</v>
      </c>
      <c r="AI34" t="s">
        <v>499</v>
      </c>
      <c r="AJ34" t="s">
        <v>500</v>
      </c>
      <c r="AK34" t="s">
        <v>501</v>
      </c>
      <c r="AL34" t="s">
        <v>502</v>
      </c>
      <c r="AM34" t="s">
        <v>503</v>
      </c>
      <c r="AN34" t="s">
        <v>504</v>
      </c>
      <c r="AO34" t="s">
        <v>505</v>
      </c>
      <c r="AP34" t="s">
        <v>506</v>
      </c>
      <c r="AQ34" t="s">
        <v>507</v>
      </c>
      <c r="AR34" t="s">
        <v>508</v>
      </c>
      <c r="AS34" t="s">
        <v>509</v>
      </c>
      <c r="AT34" t="s">
        <v>510</v>
      </c>
      <c r="AU34" t="s">
        <v>511</v>
      </c>
      <c r="AV34" t="s">
        <v>512</v>
      </c>
      <c r="AW34" t="s">
        <v>513</v>
      </c>
      <c r="AX34" t="s">
        <v>514</v>
      </c>
      <c r="AY34" t="s">
        <v>515</v>
      </c>
      <c r="AZ34" t="s">
        <v>516</v>
      </c>
      <c r="BA34" t="s">
        <v>517</v>
      </c>
      <c r="BB34" t="s">
        <v>518</v>
      </c>
      <c r="BC34" t="s">
        <v>519</v>
      </c>
      <c r="BD34" t="s">
        <v>520</v>
      </c>
      <c r="BE34" t="s">
        <v>521</v>
      </c>
    </row>
    <row r="35" spans="1:57" x14ac:dyDescent="0.2">
      <c r="A35" s="58" t="s">
        <v>682</v>
      </c>
      <c r="B35" s="65"/>
      <c r="E35" t="str">
        <f>E33&amp;" o "&amp;E37</f>
        <v>193 o 289</v>
      </c>
      <c r="F35" t="str">
        <f t="shared" ref="F35:AC35" si="40">F33&amp;" o "&amp;F37</f>
        <v>534 o 591</v>
      </c>
      <c r="G35" t="str">
        <f t="shared" si="40"/>
        <v>701 o 970</v>
      </c>
      <c r="H35" t="str">
        <f t="shared" si="40"/>
        <v>701 o 899</v>
      </c>
      <c r="I35" t="str">
        <f t="shared" si="40"/>
        <v>1840 o 2573</v>
      </c>
      <c r="J35" t="str">
        <f t="shared" si="40"/>
        <v>844 o 1374</v>
      </c>
      <c r="K35" t="str">
        <f t="shared" si="40"/>
        <v>464 o 837</v>
      </c>
      <c r="L35" t="str">
        <f t="shared" si="40"/>
        <v>748 o 952</v>
      </c>
      <c r="M35" t="str">
        <f t="shared" si="40"/>
        <v>690 o 898</v>
      </c>
      <c r="N35" t="str">
        <f t="shared" si="40"/>
        <v>705 o 1037</v>
      </c>
      <c r="O35" t="str">
        <f t="shared" si="40"/>
        <v>672 o 910</v>
      </c>
      <c r="P35" t="str">
        <f t="shared" si="40"/>
        <v>544 o 867</v>
      </c>
      <c r="Q35" t="str">
        <f t="shared" si="40"/>
        <v>262 o 309</v>
      </c>
      <c r="R35" t="str">
        <f t="shared" si="40"/>
        <v>670 o 1106</v>
      </c>
      <c r="S35" t="str">
        <f t="shared" si="40"/>
        <v>681 o 772</v>
      </c>
      <c r="T35" t="str">
        <f t="shared" si="40"/>
        <v>525 o 865</v>
      </c>
      <c r="U35" t="str">
        <f t="shared" si="40"/>
        <v>740 o 817</v>
      </c>
      <c r="V35" t="str">
        <f t="shared" si="40"/>
        <v>377 o 534</v>
      </c>
      <c r="W35" t="str">
        <f t="shared" si="40"/>
        <v>425 o 1367</v>
      </c>
      <c r="X35" t="str">
        <f t="shared" si="40"/>
        <v>894 o 1164</v>
      </c>
      <c r="Y35" t="str">
        <f t="shared" si="40"/>
        <v>336 o 453</v>
      </c>
      <c r="Z35" t="str">
        <f t="shared" si="40"/>
        <v>1699 o 1969</v>
      </c>
      <c r="AA35" t="str">
        <f t="shared" si="40"/>
        <v>329 o 533</v>
      </c>
      <c r="AB35" t="str">
        <f t="shared" si="40"/>
        <v>773 o 1188</v>
      </c>
      <c r="AC35" t="str">
        <f t="shared" si="40"/>
        <v>528 o 855</v>
      </c>
    </row>
    <row r="36" spans="1:57" x14ac:dyDescent="0.2">
      <c r="A36" s="4" t="s">
        <v>377</v>
      </c>
      <c r="E36">
        <f t="shared" ref="E36:AC36" si="41">SUM(E30:E32)</f>
        <v>285</v>
      </c>
      <c r="F36">
        <f t="shared" si="41"/>
        <v>583</v>
      </c>
      <c r="G36">
        <f t="shared" si="41"/>
        <v>837</v>
      </c>
      <c r="H36">
        <f t="shared" si="41"/>
        <v>788</v>
      </c>
      <c r="I36">
        <f t="shared" si="41"/>
        <v>2336</v>
      </c>
      <c r="J36">
        <f t="shared" si="41"/>
        <v>1014</v>
      </c>
      <c r="K36">
        <f t="shared" si="41"/>
        <v>564</v>
      </c>
      <c r="L36">
        <f t="shared" si="41"/>
        <v>851</v>
      </c>
      <c r="M36">
        <f t="shared" si="41"/>
        <v>799</v>
      </c>
      <c r="N36">
        <f t="shared" si="41"/>
        <v>818</v>
      </c>
      <c r="O36">
        <f t="shared" si="41"/>
        <v>769</v>
      </c>
      <c r="P36">
        <f t="shared" si="41"/>
        <v>759</v>
      </c>
      <c r="Q36">
        <f t="shared" si="41"/>
        <v>309</v>
      </c>
      <c r="R36">
        <f t="shared" si="41"/>
        <v>977</v>
      </c>
      <c r="S36">
        <f t="shared" si="41"/>
        <v>746</v>
      </c>
      <c r="T36">
        <f t="shared" si="41"/>
        <v>765</v>
      </c>
      <c r="U36">
        <f t="shared" si="41"/>
        <v>746</v>
      </c>
      <c r="V36">
        <f t="shared" si="41"/>
        <v>448</v>
      </c>
      <c r="W36">
        <f t="shared" si="41"/>
        <v>1205</v>
      </c>
      <c r="X36">
        <f t="shared" si="41"/>
        <v>1057</v>
      </c>
      <c r="Y36">
        <f t="shared" si="41"/>
        <v>349</v>
      </c>
      <c r="Z36">
        <f t="shared" si="41"/>
        <v>1937</v>
      </c>
      <c r="AA36">
        <f t="shared" si="41"/>
        <v>456</v>
      </c>
      <c r="AB36">
        <f t="shared" si="41"/>
        <v>1076</v>
      </c>
      <c r="AC36">
        <f t="shared" si="41"/>
        <v>775</v>
      </c>
    </row>
    <row r="37" spans="1:57" x14ac:dyDescent="0.2">
      <c r="A37" s="4" t="s">
        <v>378</v>
      </c>
      <c r="B37" s="65" t="s">
        <v>403</v>
      </c>
      <c r="E37">
        <f>SUM(DMQSData!CM2:CM5)</f>
        <v>289</v>
      </c>
      <c r="F37">
        <f>SUM(DMQSData!CM6:CM9)</f>
        <v>591</v>
      </c>
      <c r="G37">
        <f>SUM(DMQSData!CM10:CM13)</f>
        <v>970</v>
      </c>
      <c r="H37">
        <f>SUM(DMQSData!CM14:CM17)</f>
        <v>899</v>
      </c>
      <c r="I37">
        <f>SUM(DMQSData!CM18:CM21)</f>
        <v>2573</v>
      </c>
      <c r="J37">
        <f>SUM(DMQSData!CM22:CM25)</f>
        <v>1374</v>
      </c>
      <c r="K37">
        <f>SUM(DMQSData!CM26:CM29)</f>
        <v>837</v>
      </c>
      <c r="L37">
        <f>SUM(DMQSData!CM30:CM33)</f>
        <v>952</v>
      </c>
      <c r="M37">
        <f>SUM(DMQSData!CM34:CM37)</f>
        <v>898</v>
      </c>
      <c r="N37">
        <f>SUM(DMQSData!CM38:CM41)</f>
        <v>1037</v>
      </c>
      <c r="O37">
        <f>SUM(DMQSData!CM42:CM45)</f>
        <v>910</v>
      </c>
      <c r="P37">
        <f>SUM(DMQSData!CM46:CM49)</f>
        <v>867</v>
      </c>
      <c r="Q37">
        <f>SUM(DMQSData!CM50:CM53)</f>
        <v>309</v>
      </c>
      <c r="R37">
        <f>SUM(DMQSData!CM54:CM57)</f>
        <v>1106</v>
      </c>
      <c r="S37">
        <f>SUM(DMQSData!CM58:CM61)</f>
        <v>772</v>
      </c>
      <c r="T37">
        <f>SUM(DMQSData!CM62:CM65)</f>
        <v>865</v>
      </c>
      <c r="U37">
        <f>SUM(DMQSData!CM66:CM69)</f>
        <v>817</v>
      </c>
      <c r="V37">
        <f>SUM(DMQSData!CM70:CM73)</f>
        <v>534</v>
      </c>
      <c r="W37">
        <f>SUM(DMQSData!CM74:CM77)</f>
        <v>1367</v>
      </c>
      <c r="X37">
        <f>SUM(DMQSData!CM78:CM81)</f>
        <v>1164</v>
      </c>
      <c r="Y37">
        <f>SUM(DMQSData!CM82:CM85)</f>
        <v>453</v>
      </c>
      <c r="Z37">
        <f>SUM(DMQSData!CM86:CM89)</f>
        <v>1969</v>
      </c>
      <c r="AA37">
        <f>SUM(DMQSData!CM90:CM93)</f>
        <v>533</v>
      </c>
      <c r="AB37">
        <f>SUM(DMQSData!CM94:CM97)</f>
        <v>1188</v>
      </c>
      <c r="AC37">
        <f>SUM(DMQSData!CM98:CM101)</f>
        <v>855</v>
      </c>
      <c r="AG37" t="s">
        <v>472</v>
      </c>
      <c r="AH37" t="s">
        <v>473</v>
      </c>
      <c r="AI37" t="s">
        <v>474</v>
      </c>
      <c r="AJ37" t="s">
        <v>475</v>
      </c>
      <c r="AK37" t="s">
        <v>476</v>
      </c>
      <c r="AL37" t="s">
        <v>477</v>
      </c>
      <c r="AM37" t="s">
        <v>478</v>
      </c>
      <c r="AN37" t="s">
        <v>479</v>
      </c>
      <c r="AO37" t="s">
        <v>480</v>
      </c>
      <c r="AP37" t="s">
        <v>481</v>
      </c>
      <c r="AQ37" t="s">
        <v>482</v>
      </c>
      <c r="AR37" t="s">
        <v>483</v>
      </c>
      <c r="AS37" t="s">
        <v>484</v>
      </c>
      <c r="AT37" t="s">
        <v>485</v>
      </c>
      <c r="AU37" t="s">
        <v>486</v>
      </c>
      <c r="AV37" t="s">
        <v>487</v>
      </c>
      <c r="AW37" t="s">
        <v>488</v>
      </c>
      <c r="AX37" t="s">
        <v>489</v>
      </c>
      <c r="AY37" t="s">
        <v>490</v>
      </c>
      <c r="AZ37" t="s">
        <v>491</v>
      </c>
      <c r="BA37" t="s">
        <v>492</v>
      </c>
      <c r="BB37" t="s">
        <v>493</v>
      </c>
      <c r="BC37" t="s">
        <v>494</v>
      </c>
      <c r="BD37" t="s">
        <v>495</v>
      </c>
      <c r="BE37" t="s">
        <v>496</v>
      </c>
    </row>
    <row r="38" spans="1:57" x14ac:dyDescent="0.2">
      <c r="A38" s="58" t="s">
        <v>684</v>
      </c>
      <c r="E38">
        <f>E33/E37*100</f>
        <v>66.782006920415228</v>
      </c>
      <c r="F38">
        <f t="shared" ref="F38:AC38" si="42">F33/F37*100</f>
        <v>90.35532994923858</v>
      </c>
      <c r="G38">
        <f t="shared" si="42"/>
        <v>72.268041237113394</v>
      </c>
      <c r="H38">
        <f t="shared" si="42"/>
        <v>77.975528364849836</v>
      </c>
      <c r="I38">
        <f t="shared" si="42"/>
        <v>71.511853867081228</v>
      </c>
      <c r="J38">
        <f t="shared" si="42"/>
        <v>61.426491994177582</v>
      </c>
      <c r="K38">
        <f t="shared" si="42"/>
        <v>55.43608124253285</v>
      </c>
      <c r="L38">
        <f t="shared" si="42"/>
        <v>78.571428571428569</v>
      </c>
      <c r="M38">
        <f t="shared" si="42"/>
        <v>76.837416481069042</v>
      </c>
      <c r="N38">
        <f t="shared" si="42"/>
        <v>67.98457087753134</v>
      </c>
      <c r="O38">
        <f t="shared" si="42"/>
        <v>73.846153846153854</v>
      </c>
      <c r="P38">
        <f t="shared" si="42"/>
        <v>62.745098039215684</v>
      </c>
      <c r="Q38">
        <f t="shared" si="42"/>
        <v>84.78964401294499</v>
      </c>
      <c r="R38">
        <f t="shared" si="42"/>
        <v>60.578661844484628</v>
      </c>
      <c r="S38">
        <f t="shared" si="42"/>
        <v>88.212435233160619</v>
      </c>
      <c r="T38">
        <f t="shared" si="42"/>
        <v>60.693641618497111</v>
      </c>
      <c r="U38">
        <f t="shared" si="42"/>
        <v>90.575275397796815</v>
      </c>
      <c r="V38">
        <f t="shared" si="42"/>
        <v>70.599250936329582</v>
      </c>
      <c r="W38">
        <f t="shared" si="42"/>
        <v>31.089978054133137</v>
      </c>
      <c r="X38">
        <f t="shared" si="42"/>
        <v>76.80412371134021</v>
      </c>
      <c r="Y38">
        <f t="shared" si="42"/>
        <v>74.172185430463571</v>
      </c>
      <c r="Z38">
        <f t="shared" si="42"/>
        <v>86.287455561198584</v>
      </c>
      <c r="AA38">
        <f t="shared" si="42"/>
        <v>61.726078799249528</v>
      </c>
      <c r="AB38">
        <f t="shared" si="42"/>
        <v>65.067340067340069</v>
      </c>
      <c r="AC38">
        <f t="shared" si="42"/>
        <v>61.754385964912281</v>
      </c>
    </row>
    <row r="39" spans="1:57" x14ac:dyDescent="0.2">
      <c r="A39" s="58" t="s">
        <v>379</v>
      </c>
      <c r="E39">
        <f t="shared" ref="E39:AC39" si="43">E36/E37*100</f>
        <v>98.615916955017298</v>
      </c>
      <c r="F39">
        <f t="shared" si="43"/>
        <v>98.646362098138752</v>
      </c>
      <c r="G39">
        <f t="shared" si="43"/>
        <v>86.288659793814432</v>
      </c>
      <c r="H39">
        <f t="shared" si="43"/>
        <v>87.652947719688541</v>
      </c>
      <c r="I39">
        <f t="shared" si="43"/>
        <v>90.788962300816166</v>
      </c>
      <c r="J39">
        <f t="shared" si="43"/>
        <v>73.799126637554593</v>
      </c>
      <c r="K39">
        <f t="shared" si="43"/>
        <v>67.383512544802869</v>
      </c>
      <c r="L39">
        <f t="shared" si="43"/>
        <v>89.390756302521012</v>
      </c>
      <c r="M39">
        <f t="shared" si="43"/>
        <v>88.975501113585736</v>
      </c>
      <c r="N39">
        <f t="shared" si="43"/>
        <v>78.881388621022168</v>
      </c>
      <c r="O39">
        <f t="shared" si="43"/>
        <v>84.505494505494511</v>
      </c>
      <c r="P39">
        <f t="shared" si="43"/>
        <v>87.543252595155707</v>
      </c>
      <c r="Q39">
        <f t="shared" si="43"/>
        <v>100</v>
      </c>
      <c r="R39">
        <f t="shared" si="43"/>
        <v>88.33634719710669</v>
      </c>
      <c r="S39">
        <f t="shared" si="43"/>
        <v>96.632124352331601</v>
      </c>
      <c r="T39">
        <f t="shared" si="43"/>
        <v>88.439306358381501</v>
      </c>
      <c r="U39">
        <f t="shared" si="43"/>
        <v>91.309669522643816</v>
      </c>
      <c r="V39">
        <f t="shared" si="43"/>
        <v>83.895131086142328</v>
      </c>
      <c r="W39">
        <f t="shared" si="43"/>
        <v>88.149231894659835</v>
      </c>
      <c r="X39">
        <f t="shared" si="43"/>
        <v>90.807560137457045</v>
      </c>
      <c r="Y39">
        <f t="shared" si="43"/>
        <v>77.041942604856516</v>
      </c>
      <c r="Z39">
        <f t="shared" si="43"/>
        <v>98.374809547993905</v>
      </c>
      <c r="AA39">
        <f t="shared" si="43"/>
        <v>85.553470919324582</v>
      </c>
      <c r="AB39">
        <f t="shared" si="43"/>
        <v>90.572390572390574</v>
      </c>
      <c r="AC39">
        <f t="shared" si="43"/>
        <v>90.643274853801174</v>
      </c>
    </row>
    <row r="40" spans="1:57" x14ac:dyDescent="0.2">
      <c r="A40" s="4" t="s">
        <v>380</v>
      </c>
      <c r="E40" t="str">
        <f t="shared" ref="E40:AC40" si="44">E36&amp;" of "&amp;E37</f>
        <v>285 of 289</v>
      </c>
      <c r="F40" t="str">
        <f t="shared" si="44"/>
        <v>583 of 591</v>
      </c>
      <c r="G40" t="str">
        <f t="shared" si="44"/>
        <v>837 of 970</v>
      </c>
      <c r="H40" t="str">
        <f t="shared" si="44"/>
        <v>788 of 899</v>
      </c>
      <c r="I40" t="str">
        <f t="shared" si="44"/>
        <v>2336 of 2573</v>
      </c>
      <c r="J40" t="str">
        <f t="shared" si="44"/>
        <v>1014 of 1374</v>
      </c>
      <c r="K40" t="str">
        <f t="shared" si="44"/>
        <v>564 of 837</v>
      </c>
      <c r="L40" t="str">
        <f t="shared" si="44"/>
        <v>851 of 952</v>
      </c>
      <c r="M40" t="str">
        <f t="shared" si="44"/>
        <v>799 of 898</v>
      </c>
      <c r="N40" t="str">
        <f t="shared" si="44"/>
        <v>818 of 1037</v>
      </c>
      <c r="O40" t="str">
        <f t="shared" si="44"/>
        <v>769 of 910</v>
      </c>
      <c r="P40" t="str">
        <f t="shared" si="44"/>
        <v>759 of 867</v>
      </c>
      <c r="Q40" t="str">
        <f t="shared" si="44"/>
        <v>309 of 309</v>
      </c>
      <c r="R40" t="str">
        <f t="shared" si="44"/>
        <v>977 of 1106</v>
      </c>
      <c r="S40" t="str">
        <f t="shared" si="44"/>
        <v>746 of 772</v>
      </c>
      <c r="T40" t="str">
        <f t="shared" si="44"/>
        <v>765 of 865</v>
      </c>
      <c r="U40" t="str">
        <f t="shared" si="44"/>
        <v>746 of 817</v>
      </c>
      <c r="V40" t="str">
        <f t="shared" si="44"/>
        <v>448 of 534</v>
      </c>
      <c r="W40" t="str">
        <f t="shared" si="44"/>
        <v>1205 of 1367</v>
      </c>
      <c r="X40" t="str">
        <f t="shared" si="44"/>
        <v>1057 of 1164</v>
      </c>
      <c r="Y40" t="str">
        <f t="shared" si="44"/>
        <v>349 of 453</v>
      </c>
      <c r="Z40" t="str">
        <f t="shared" si="44"/>
        <v>1937 of 1969</v>
      </c>
      <c r="AA40" t="str">
        <f t="shared" si="44"/>
        <v>456 of 533</v>
      </c>
      <c r="AB40" t="str">
        <f t="shared" si="44"/>
        <v>1076 of 1188</v>
      </c>
      <c r="AC40" t="str">
        <f t="shared" si="44"/>
        <v>775 of 855</v>
      </c>
    </row>
    <row r="41" spans="1:57" x14ac:dyDescent="0.2">
      <c r="A41" s="4" t="s">
        <v>385</v>
      </c>
      <c r="E41" t="str">
        <f t="shared" ref="E41:AC41" si="45">E36&amp;" o "&amp;E37</f>
        <v>285 o 289</v>
      </c>
      <c r="F41" t="str">
        <f t="shared" si="45"/>
        <v>583 o 591</v>
      </c>
      <c r="G41" t="str">
        <f t="shared" si="45"/>
        <v>837 o 970</v>
      </c>
      <c r="H41" t="str">
        <f t="shared" si="45"/>
        <v>788 o 899</v>
      </c>
      <c r="I41" t="str">
        <f t="shared" si="45"/>
        <v>2336 o 2573</v>
      </c>
      <c r="J41" t="str">
        <f t="shared" si="45"/>
        <v>1014 o 1374</v>
      </c>
      <c r="K41" t="str">
        <f t="shared" si="45"/>
        <v>564 o 837</v>
      </c>
      <c r="L41" t="str">
        <f t="shared" si="45"/>
        <v>851 o 952</v>
      </c>
      <c r="M41" t="str">
        <f t="shared" si="45"/>
        <v>799 o 898</v>
      </c>
      <c r="N41" t="str">
        <f t="shared" si="45"/>
        <v>818 o 1037</v>
      </c>
      <c r="O41" t="str">
        <f t="shared" si="45"/>
        <v>769 o 910</v>
      </c>
      <c r="P41" t="str">
        <f t="shared" si="45"/>
        <v>759 o 867</v>
      </c>
      <c r="Q41" t="str">
        <f t="shared" si="45"/>
        <v>309 o 309</v>
      </c>
      <c r="R41" t="str">
        <f t="shared" si="45"/>
        <v>977 o 1106</v>
      </c>
      <c r="S41" t="str">
        <f t="shared" si="45"/>
        <v>746 o 772</v>
      </c>
      <c r="T41" t="str">
        <f t="shared" si="45"/>
        <v>765 o 865</v>
      </c>
      <c r="U41" t="str">
        <f t="shared" si="45"/>
        <v>746 o 817</v>
      </c>
      <c r="V41" t="str">
        <f t="shared" si="45"/>
        <v>448 o 534</v>
      </c>
      <c r="W41" t="str">
        <f t="shared" si="45"/>
        <v>1205 o 1367</v>
      </c>
      <c r="X41" t="str">
        <f t="shared" si="45"/>
        <v>1057 o 1164</v>
      </c>
      <c r="Y41" t="str">
        <f t="shared" si="45"/>
        <v>349 o 453</v>
      </c>
      <c r="Z41" t="str">
        <f t="shared" si="45"/>
        <v>1937 o 1969</v>
      </c>
      <c r="AA41" t="str">
        <f t="shared" si="45"/>
        <v>456 o 533</v>
      </c>
      <c r="AB41" t="str">
        <f t="shared" si="45"/>
        <v>1076 o 1188</v>
      </c>
      <c r="AC41" t="str">
        <f t="shared" si="45"/>
        <v>775 o 855</v>
      </c>
    </row>
    <row r="42" spans="1:57" ht="30" x14ac:dyDescent="0.2">
      <c r="A42" s="64" t="s">
        <v>283</v>
      </c>
      <c r="B42" s="65" t="s">
        <v>404</v>
      </c>
      <c r="E42">
        <f>IF(SUM(Times!F2:F5)&gt;0,(SUM(Times!F2:F5)/SUM(Times!G2:G5)),"No Data")</f>
        <v>69.75</v>
      </c>
      <c r="F42">
        <f>IF(SUM(Times!F6:F9)&gt;0,(SUM(Times!F6:F9)/SUM(Times!G6:G9)),"No Data")</f>
        <v>65.75</v>
      </c>
      <c r="G42">
        <f>IF(SUM(Times!F10:F13)&gt;0,(SUM(Times!F10:F13)/SUM(Times!G10:G13)),"No Data")</f>
        <v>75.5</v>
      </c>
      <c r="H42">
        <f>IF(SUM(Times!F14:F17)&gt;0,(SUM(Times!F14:F17)/SUM(Times!G14:G17)),"No Data")</f>
        <v>66.25</v>
      </c>
      <c r="I42">
        <f>IF(SUM(Times!F18:F21)&gt;0,(SUM(Times!F18:F21)/SUM(Times!G18:G21)),"No Data")</f>
        <v>66.5</v>
      </c>
      <c r="J42">
        <f>IF(SUM(Times!F22:F25)&gt;0,(SUM(Times!F22:F25)/SUM(Times!G22:G25)),"No Data")</f>
        <v>101.25</v>
      </c>
      <c r="K42">
        <f>IF(SUM(Times!F26:F29)&gt;0,(SUM(Times!F26:F29)/SUM(Times!G26:G29)),"No Data")</f>
        <v>96.25</v>
      </c>
      <c r="L42">
        <f>IF(SUM(Times!F30:F33)&gt;0,(SUM(Times!F30:F33)/SUM(Times!G30:G33)),"No Data")</f>
        <v>62.75</v>
      </c>
      <c r="M42">
        <f>IF(SUM(Times!F34:F37)&gt;0,(SUM(Times!F34:F37)/SUM(Times!G34:G37)),"No Data")</f>
        <v>68.5</v>
      </c>
      <c r="N42">
        <f>IF(SUM(Times!F38:F41)&gt;0,(SUM(Times!F38:F41)/SUM(Times!G38:G41)),"No Data")</f>
        <v>90.3277972027972</v>
      </c>
      <c r="O42">
        <f>IF(SUM(Times!F42:F45)&gt;0,(SUM(Times!F42:F45)/SUM(Times!G42:G45)),"No Data")</f>
        <v>66</v>
      </c>
      <c r="P42">
        <f>IF(SUM(Times!F46:F49)&gt;0,(SUM(Times!F46:F49)/SUM(Times!G46:G49)),"No Data")</f>
        <v>98.25</v>
      </c>
      <c r="Q42">
        <f>IF(SUM(Times!F50:F53)&gt;0,(SUM(Times!F50:F53)/SUM(Times!G50:G53)),"No Data")</f>
        <v>50.25</v>
      </c>
      <c r="R42">
        <f>IF(SUM(Times!F54:F57)&gt;0,(SUM(Times!F54:F57)/SUM(Times!G54:G57)),"No Data")</f>
        <v>82.477064220183479</v>
      </c>
      <c r="S42">
        <f>IF(SUM(Times!F58:F61)&gt;0,(SUM(Times!F58:F61)/SUM(Times!G58:G61)),"No Data")</f>
        <v>79.5</v>
      </c>
      <c r="T42">
        <f>IF(SUM(Times!F62:F65)&gt;0,(SUM(Times!F62:F65)/SUM(Times!G62:G65)),"No Data")</f>
        <v>73.75</v>
      </c>
      <c r="U42">
        <f>IF(SUM(Times!F66:F69)&gt;0,(SUM(Times!F66:F69)/SUM(Times!G66:G69)),"No Data")</f>
        <v>54.75</v>
      </c>
      <c r="V42">
        <f>IF(SUM(Times!F70:F73)&gt;0,(SUM(Times!F70:F73)/SUM(Times!G70:G73)),"No Data")</f>
        <v>68.25</v>
      </c>
      <c r="W42">
        <f>IF(SUM(Times!F74:F77)&gt;0,(SUM(Times!F74:F77)/SUM(Times!G74:G77)),"No Data")</f>
        <v>183.25</v>
      </c>
      <c r="X42">
        <f>IF(SUM(Times!F78:F81)&gt;0,(SUM(Times!F78:F81)/SUM(Times!G78:G81)),"No Data")</f>
        <v>71.666666666666671</v>
      </c>
      <c r="Y42">
        <f>IF(SUM(Times!F82:F85)&gt;0,(SUM(Times!F82:F85)/SUM(Times!G82:G85)),"No Data")</f>
        <v>75.25</v>
      </c>
      <c r="Z42">
        <f>IF(SUM(Times!F86:F89)&gt;0,(SUM(Times!F86:F89)/SUM(Times!G86:G89)),"No Data")</f>
        <v>60.757249615715857</v>
      </c>
      <c r="AA42">
        <f>IF(SUM(Times!F90:F93)&gt;0,(SUM(Times!F90:F93)/SUM(Times!G90:G93)),"No Data")</f>
        <v>81.824571264247624</v>
      </c>
      <c r="AB42">
        <f>IF(SUM(Times!F94:F97)&gt;0,(SUM(Times!F94:F97)/SUM(Times!G94:G97)),"No Data")</f>
        <v>67.5</v>
      </c>
      <c r="AC42">
        <f>IF(SUM(Times!F98:F101)&gt;0,(SUM(Times!F98:F101)/SUM(Times!G98:G101)),"No Data")</f>
        <v>85.25</v>
      </c>
    </row>
    <row r="43" spans="1:57" ht="30" x14ac:dyDescent="0.2">
      <c r="A43" s="64" t="s">
        <v>399</v>
      </c>
      <c r="B43" s="65" t="s">
        <v>404</v>
      </c>
      <c r="E43">
        <f>IF(SUM(Times!F2:F5)&gt;0,(SUM(Times!F2:F5)/SUM(Times!G2:G5)),"Dim Data")</f>
        <v>69.75</v>
      </c>
      <c r="F43">
        <f>IF(SUM(Times!F6:F9)&gt;0,(SUM(Times!F6:F9)/SUM(Times!G6:G9)),"Dim Data")</f>
        <v>65.75</v>
      </c>
      <c r="G43">
        <f>IF(SUM(Times!F10:F13)&gt;0,(SUM(Times!F10:F13)/SUM(Times!G10:G13)),"Dim Data")</f>
        <v>75.5</v>
      </c>
      <c r="H43">
        <f>IF(SUM(Times!F14:F17)&gt;0,(SUM(Times!F14:F17)/SUM(Times!G14:G17)),"Dim Data")</f>
        <v>66.25</v>
      </c>
      <c r="I43">
        <f>IF(SUM(Times!F18:F21)&gt;0,(SUM(Times!F18:F21)/SUM(Times!G18:G21)),"Dim Data")</f>
        <v>66.5</v>
      </c>
      <c r="J43">
        <f>IF(SUM(Times!F22:F25)&gt;0,(SUM(Times!F22:F25)/SUM(Times!G22:G25)),"Dim Data")</f>
        <v>101.25</v>
      </c>
      <c r="K43">
        <f>IF(SUM(Times!F26:F29)&gt;0,(SUM(Times!F26:F29)/SUM(Times!G26:G29)),"Dim Data")</f>
        <v>96.25</v>
      </c>
      <c r="L43">
        <f>IF(SUM(Times!F30:F33)&gt;0,(SUM(Times!F30:F33)/SUM(Times!G30:G33)),"Dim Data")</f>
        <v>62.75</v>
      </c>
      <c r="M43">
        <f>IF(SUM(Times!F34:F37)&gt;0,(SUM(Times!F34:F37)/SUM(Times!G34:G37)),"Dim Data")</f>
        <v>68.5</v>
      </c>
      <c r="N43">
        <f>IF(SUM(Times!F38:F41)&gt;0,(SUM(Times!F38:F41)/SUM(Times!G38:G41)),"Dim Data")</f>
        <v>90.3277972027972</v>
      </c>
      <c r="O43">
        <f>IF(SUM(Times!F42:F45)&gt;0,(SUM(Times!F42:F45)/SUM(Times!G42:G45)),"Dim Data")</f>
        <v>66</v>
      </c>
      <c r="P43">
        <f>IF(SUM(Times!F46:F49)&gt;0,(SUM(Times!F46:F49)/SUM(Times!G46:G49)),"Dim Data")</f>
        <v>98.25</v>
      </c>
      <c r="Q43">
        <f>IF(SUM(Times!F50:F53)&gt;0,(SUM(Times!F50:F53)/SUM(Times!G50:G53)),"Dim Data")</f>
        <v>50.25</v>
      </c>
      <c r="R43">
        <f>IF(SUM(Times!F54:F57)&gt;0,(SUM(Times!F54:F57)/SUM(Times!G54:G57)),"Dim Data")</f>
        <v>82.477064220183479</v>
      </c>
      <c r="S43">
        <f>IF(SUM(Times!F58:F61)&gt;0,(SUM(Times!F58:F61)/SUM(Times!G58:G61)),"Dim Data")</f>
        <v>79.5</v>
      </c>
      <c r="T43">
        <f>IF(SUM(Times!F62:F65)&gt;0,(SUM(Times!F62:F65)/SUM(Times!G62:G65)),"Dim Data")</f>
        <v>73.75</v>
      </c>
      <c r="U43">
        <f>IF(SUM(Times!F66:F69)&gt;0,(SUM(Times!F66:F69)/SUM(Times!G66:G69)),"Dim Data")</f>
        <v>54.75</v>
      </c>
      <c r="V43">
        <f>IF(SUM(Times!F70:F73)&gt;0,(SUM(Times!F70:F73)/SUM(Times!G70:G73)),"Dim Data")</f>
        <v>68.25</v>
      </c>
      <c r="W43">
        <f>IF(SUM(Times!F74:F77)&gt;0,(SUM(Times!F74:F77)/SUM(Times!G74:G77)),"Dim Data")</f>
        <v>183.25</v>
      </c>
      <c r="X43">
        <f>IF(SUM(Times!F78:F81)&gt;0,(SUM(Times!F78:F81)/SUM(Times!G78:G81)),"Dim Data")</f>
        <v>71.666666666666671</v>
      </c>
      <c r="Y43">
        <f>IF(SUM(Times!F82:F85)&gt;0,(SUM(Times!F82:F85)/SUM(Times!G82:G85)),"Dim Data")</f>
        <v>75.25</v>
      </c>
      <c r="Z43">
        <f>IF(SUM(Times!F86:F89)&gt;0,(SUM(Times!F86:F89)/SUM(Times!G86:G89)),"Dim Data")</f>
        <v>60.757249615715857</v>
      </c>
      <c r="AA43">
        <f>IF(SUM(Times!F90:F93)&gt;0,(SUM(Times!F90:F93)/SUM(Times!G90:G93)),"Dim Data")</f>
        <v>81.824571264247624</v>
      </c>
      <c r="AB43">
        <f>IF(SUM(Times!F94:F97)&gt;0,(SUM(Times!F94:F97)/SUM(Times!G94:G97)),"Dim Data")</f>
        <v>67.5</v>
      </c>
      <c r="AC43">
        <f>IF(SUM(Times!F98:F101)&gt;0,(SUM(Times!F98:F101)/SUM(Times!G98:G101)),"Dim Data")</f>
        <v>85.25</v>
      </c>
    </row>
    <row r="44" spans="1:57" x14ac:dyDescent="0.2">
      <c r="A44" s="58"/>
    </row>
    <row r="45" spans="1:57" ht="15.75" x14ac:dyDescent="0.25">
      <c r="A45" s="109" t="s">
        <v>613</v>
      </c>
      <c r="B45" s="65"/>
    </row>
    <row r="46" spans="1:57" x14ac:dyDescent="0.2">
      <c r="A46" s="58"/>
      <c r="B46" s="65"/>
    </row>
    <row r="47" spans="1:57" x14ac:dyDescent="0.2">
      <c r="A47" s="4" t="s">
        <v>614</v>
      </c>
      <c r="B47" s="65" t="s">
        <v>400</v>
      </c>
      <c r="E47">
        <f>SUM(DMQSData!DF2:DF5)</f>
        <v>0</v>
      </c>
      <c r="F47">
        <f>SUM(DMQSData!DF6:DF9)</f>
        <v>40</v>
      </c>
      <c r="G47">
        <f>SUM(DMQSData!DF10:DF13)</f>
        <v>16</v>
      </c>
      <c r="H47">
        <f>SUM(DMQSData!DF14:DF17)</f>
        <v>8</v>
      </c>
      <c r="I47">
        <f>SUM(DMQSData!DF18:DF21)</f>
        <v>34</v>
      </c>
      <c r="J47">
        <f>SUM(DMQSData!DF22:DF25)</f>
        <v>7</v>
      </c>
      <c r="K47">
        <f>SUM(DMQSData!DF26:DF29)</f>
        <v>9</v>
      </c>
      <c r="L47">
        <f>SUM(DMQSData!DF30:DF33)</f>
        <v>30</v>
      </c>
      <c r="M47">
        <f>SUM(DMQSData!DF34:DF37)</f>
        <v>8</v>
      </c>
      <c r="N47">
        <f>SUM(DMQSData!DF38:DF41)</f>
        <v>8</v>
      </c>
      <c r="O47">
        <f>SUM(DMQSData!DF42:DF45)</f>
        <v>24</v>
      </c>
      <c r="P47">
        <f>SUM(DMQSData!DF46:DF49)</f>
        <v>26</v>
      </c>
      <c r="Q47">
        <f>SUM(DMQSData!DF50:DF53)</f>
        <v>1</v>
      </c>
      <c r="R47">
        <f>SUM(DMQSData!DF54:DF57)</f>
        <v>32</v>
      </c>
      <c r="S47">
        <f>SUM(DMQSData!DF58:DF61)</f>
        <v>5</v>
      </c>
      <c r="T47">
        <f>SUM(DMQSData!DF62:DF65)</f>
        <v>16</v>
      </c>
      <c r="U47">
        <f>SUM(DMQSData!DF66:DF69)</f>
        <v>6</v>
      </c>
      <c r="V47">
        <f>SUM(DMQSData!DF70:DF73)</f>
        <v>18</v>
      </c>
      <c r="W47">
        <f>SUM(DMQSData!DF74:DF77)</f>
        <v>4</v>
      </c>
      <c r="X47">
        <f>SUM(DMQSData!DF78:DF81)</f>
        <v>2</v>
      </c>
      <c r="Y47">
        <f>SUM(DMQSData!DF82:DF85)</f>
        <v>22</v>
      </c>
      <c r="Z47">
        <f>SUM(DMQSData!DF86:DF89)</f>
        <v>10</v>
      </c>
      <c r="AA47">
        <f>SUM(DMQSData!DF90:DF93)</f>
        <v>12</v>
      </c>
      <c r="AB47">
        <f>SUM(DMQSData!DF94:DF97)</f>
        <v>14</v>
      </c>
      <c r="AC47">
        <f>SUM(DMQSData!DF98:DF101)</f>
        <v>17</v>
      </c>
    </row>
    <row r="48" spans="1:57" x14ac:dyDescent="0.2">
      <c r="A48" s="4" t="s">
        <v>615</v>
      </c>
      <c r="B48" s="65" t="s">
        <v>402</v>
      </c>
      <c r="E48">
        <f>SUM(DMQSData!GJ2:GJ5)</f>
        <v>2</v>
      </c>
      <c r="F48">
        <f>SUM(DMQSData!GJ6:GJ9)</f>
        <v>8</v>
      </c>
      <c r="G48">
        <f>SUM(DMQSData!GJ10:GJ13)</f>
        <v>0</v>
      </c>
      <c r="H48">
        <f>SUM(DMQSData!GJ14:GJ17)</f>
        <v>2</v>
      </c>
      <c r="I48">
        <f>SUM(DMQSData!GJ18:GJ21)</f>
        <v>27</v>
      </c>
      <c r="J48">
        <f>SUM(DMQSData!GJ22:GJ25)</f>
        <v>20</v>
      </c>
      <c r="K48">
        <f>SUM(DMQSData!GJ26:GJ29)</f>
        <v>9</v>
      </c>
      <c r="L48">
        <f>SUM(DMQSData!GJ30:GJ33)</f>
        <v>4</v>
      </c>
      <c r="M48">
        <f>SUM(DMQSData!GJ34:GJ37)</f>
        <v>1</v>
      </c>
      <c r="N48">
        <f>SUM(DMQSData!GJ38:GJ41)</f>
        <v>3</v>
      </c>
      <c r="O48">
        <f>SUM(DMQSData!GJ42:GJ45)</f>
        <v>13</v>
      </c>
      <c r="P48">
        <f>SUM(DMQSData!GJ46:GJ49)</f>
        <v>4</v>
      </c>
      <c r="Q48">
        <f>SUM(DMQSData!GJ50:GJ53)</f>
        <v>4</v>
      </c>
      <c r="R48">
        <f>SUM(DMQSData!GJ54:GJ57)</f>
        <v>43</v>
      </c>
      <c r="S48">
        <f>SUM(DMQSData!GJ58:GJ61)</f>
        <v>1</v>
      </c>
      <c r="T48">
        <f>SUM(DMQSData!GJ62:GJ65)</f>
        <v>7</v>
      </c>
      <c r="U48">
        <f>SUM(DMQSData!GJ66:GJ69)</f>
        <v>1</v>
      </c>
      <c r="V48">
        <f>SUM(DMQSData!GJ70:GJ73)</f>
        <v>0</v>
      </c>
      <c r="W48">
        <f>SUM(DMQSData!GJ74:GJ77)</f>
        <v>42</v>
      </c>
      <c r="X48">
        <f>SUM(DMQSData!GJ78:GJ81)</f>
        <v>4</v>
      </c>
      <c r="Y48">
        <f>SUM(DMQSData!GJ82:GJ85)</f>
        <v>0</v>
      </c>
      <c r="Z48">
        <f>SUM(DMQSData!GJ86:GJ89)</f>
        <v>8</v>
      </c>
      <c r="AA48">
        <f>SUM(DMQSData!GJ90:GJ93)</f>
        <v>1</v>
      </c>
      <c r="AB48">
        <f>SUM(DMQSData!GJ94:GJ97)</f>
        <v>9</v>
      </c>
      <c r="AC48">
        <f>SUM(DMQSData!GJ98:GJ101)</f>
        <v>11</v>
      </c>
    </row>
    <row r="49" spans="1:29" x14ac:dyDescent="0.2">
      <c r="A49" s="4" t="s">
        <v>616</v>
      </c>
      <c r="E49">
        <f t="shared" ref="E49:AB49" si="46">E47+E48</f>
        <v>2</v>
      </c>
      <c r="F49">
        <f t="shared" si="46"/>
        <v>48</v>
      </c>
      <c r="G49">
        <f t="shared" si="46"/>
        <v>16</v>
      </c>
      <c r="H49">
        <f t="shared" si="46"/>
        <v>10</v>
      </c>
      <c r="I49">
        <f t="shared" si="46"/>
        <v>61</v>
      </c>
      <c r="J49">
        <f t="shared" si="46"/>
        <v>27</v>
      </c>
      <c r="K49">
        <f t="shared" si="46"/>
        <v>18</v>
      </c>
      <c r="L49">
        <f t="shared" si="46"/>
        <v>34</v>
      </c>
      <c r="M49">
        <f t="shared" si="46"/>
        <v>9</v>
      </c>
      <c r="N49">
        <f t="shared" si="46"/>
        <v>11</v>
      </c>
      <c r="O49">
        <f t="shared" si="46"/>
        <v>37</v>
      </c>
      <c r="P49">
        <f t="shared" si="46"/>
        <v>30</v>
      </c>
      <c r="Q49">
        <f t="shared" si="46"/>
        <v>5</v>
      </c>
      <c r="R49">
        <f t="shared" si="46"/>
        <v>75</v>
      </c>
      <c r="S49">
        <f t="shared" si="46"/>
        <v>6</v>
      </c>
      <c r="T49">
        <f t="shared" si="46"/>
        <v>23</v>
      </c>
      <c r="U49">
        <f t="shared" si="46"/>
        <v>7</v>
      </c>
      <c r="V49">
        <f t="shared" si="46"/>
        <v>18</v>
      </c>
      <c r="W49">
        <f t="shared" si="46"/>
        <v>46</v>
      </c>
      <c r="X49">
        <f t="shared" si="46"/>
        <v>6</v>
      </c>
      <c r="Y49">
        <f t="shared" si="46"/>
        <v>22</v>
      </c>
      <c r="Z49">
        <f t="shared" si="46"/>
        <v>18</v>
      </c>
      <c r="AA49">
        <f t="shared" si="46"/>
        <v>13</v>
      </c>
      <c r="AB49">
        <f t="shared" si="46"/>
        <v>23</v>
      </c>
      <c r="AC49">
        <f>AC47+AC48</f>
        <v>28</v>
      </c>
    </row>
    <row r="50" spans="1:29" x14ac:dyDescent="0.2">
      <c r="A50" s="4" t="s">
        <v>617</v>
      </c>
      <c r="B50" s="65" t="s">
        <v>403</v>
      </c>
      <c r="E50">
        <f>SUM(DMQSData!CI2:CI5)</f>
        <v>2</v>
      </c>
      <c r="F50">
        <f>SUM(DMQSData!CI6:CI9)</f>
        <v>48</v>
      </c>
      <c r="G50">
        <f>SUM(DMQSData!CI10:CI13)</f>
        <v>22</v>
      </c>
      <c r="H50">
        <f>SUM(DMQSData!CI14:CI17)</f>
        <v>18</v>
      </c>
      <c r="I50">
        <f>SUM(DMQSData!CI18:CI21)</f>
        <v>71</v>
      </c>
      <c r="J50">
        <f>SUM(DMQSData!CI22:CI25)</f>
        <v>44</v>
      </c>
      <c r="K50">
        <f>SUM(DMQSData!CI26:CI29)</f>
        <v>40</v>
      </c>
      <c r="L50">
        <f>SUM(DMQSData!CI30:CI33)</f>
        <v>57</v>
      </c>
      <c r="M50">
        <f>SUM(DMQSData!CI34:CI37)</f>
        <v>31</v>
      </c>
      <c r="N50">
        <f>SUM(DMQSData!CI38:CI41)</f>
        <v>34</v>
      </c>
      <c r="O50">
        <f>SUM(DMQSData!CI42:CI45)</f>
        <v>69</v>
      </c>
      <c r="P50">
        <f>SUM(DMQSData!CI46:CI49)</f>
        <v>38</v>
      </c>
      <c r="Q50">
        <f>SUM(DMQSData!CI50:CI53)</f>
        <v>5</v>
      </c>
      <c r="R50">
        <f>SUM(DMQSData!CI54:CI57)</f>
        <v>95</v>
      </c>
      <c r="S50">
        <f>SUM(DMQSData!CI58:CI61)</f>
        <v>8</v>
      </c>
      <c r="T50">
        <f>SUM(DMQSData!CI62:CI65)</f>
        <v>33</v>
      </c>
      <c r="U50">
        <f>SUM(DMQSData!CI66:CI69)</f>
        <v>24</v>
      </c>
      <c r="V50">
        <f>SUM(DMQSData!CI70:CI73)</f>
        <v>22</v>
      </c>
      <c r="W50">
        <f>SUM(DMQSData!CI74:CI77)</f>
        <v>54</v>
      </c>
      <c r="X50">
        <f>SUM(DMQSData!CI78:CI81)</f>
        <v>9</v>
      </c>
      <c r="Y50">
        <f>SUM(DMQSData!CI82:CI85)</f>
        <v>36</v>
      </c>
      <c r="Z50">
        <f>SUM(DMQSData!CI86:CI89)</f>
        <v>22</v>
      </c>
      <c r="AA50">
        <f>SUM(DMQSData!CI90:CI93)</f>
        <v>19</v>
      </c>
      <c r="AB50">
        <f>SUM(DMQSData!CI94:CI97)</f>
        <v>32</v>
      </c>
      <c r="AC50">
        <f>SUM(DMQSData!CI98:CI101)</f>
        <v>31</v>
      </c>
    </row>
    <row r="51" spans="1:29" x14ac:dyDescent="0.2">
      <c r="A51" s="58" t="s">
        <v>684</v>
      </c>
      <c r="E51">
        <f>E47/E50*100</f>
        <v>0</v>
      </c>
      <c r="F51">
        <f t="shared" ref="F51:AC51" si="47">F47/F50*100</f>
        <v>83.333333333333343</v>
      </c>
      <c r="G51">
        <f t="shared" si="47"/>
        <v>72.727272727272734</v>
      </c>
      <c r="H51">
        <f t="shared" si="47"/>
        <v>44.444444444444443</v>
      </c>
      <c r="I51">
        <f t="shared" si="47"/>
        <v>47.887323943661968</v>
      </c>
      <c r="J51">
        <f t="shared" si="47"/>
        <v>15.909090909090908</v>
      </c>
      <c r="K51">
        <f t="shared" si="47"/>
        <v>22.5</v>
      </c>
      <c r="L51">
        <f t="shared" si="47"/>
        <v>52.631578947368418</v>
      </c>
      <c r="M51">
        <f t="shared" si="47"/>
        <v>25.806451612903224</v>
      </c>
      <c r="N51">
        <f t="shared" si="47"/>
        <v>23.52941176470588</v>
      </c>
      <c r="O51">
        <f t="shared" si="47"/>
        <v>34.782608695652172</v>
      </c>
      <c r="P51">
        <f t="shared" si="47"/>
        <v>68.421052631578945</v>
      </c>
      <c r="Q51">
        <f t="shared" si="47"/>
        <v>20</v>
      </c>
      <c r="R51">
        <f t="shared" si="47"/>
        <v>33.684210526315788</v>
      </c>
      <c r="S51">
        <f t="shared" si="47"/>
        <v>62.5</v>
      </c>
      <c r="T51">
        <f t="shared" si="47"/>
        <v>48.484848484848484</v>
      </c>
      <c r="U51">
        <f t="shared" si="47"/>
        <v>25</v>
      </c>
      <c r="V51">
        <f t="shared" si="47"/>
        <v>81.818181818181827</v>
      </c>
      <c r="W51">
        <f t="shared" si="47"/>
        <v>7.4074074074074066</v>
      </c>
      <c r="X51">
        <f t="shared" si="47"/>
        <v>22.222222222222221</v>
      </c>
      <c r="Y51">
        <f t="shared" si="47"/>
        <v>61.111111111111114</v>
      </c>
      <c r="Z51">
        <f t="shared" si="47"/>
        <v>45.454545454545453</v>
      </c>
      <c r="AA51">
        <f t="shared" si="47"/>
        <v>63.157894736842103</v>
      </c>
      <c r="AB51">
        <f t="shared" si="47"/>
        <v>43.75</v>
      </c>
      <c r="AC51">
        <f t="shared" si="47"/>
        <v>54.838709677419352</v>
      </c>
    </row>
    <row r="52" spans="1:29" x14ac:dyDescent="0.2">
      <c r="A52" s="4" t="s">
        <v>618</v>
      </c>
      <c r="E52">
        <f t="shared" ref="E52:AC52" si="48">E49/E50*100</f>
        <v>100</v>
      </c>
      <c r="F52">
        <f t="shared" si="48"/>
        <v>100</v>
      </c>
      <c r="G52">
        <f t="shared" si="48"/>
        <v>72.727272727272734</v>
      </c>
      <c r="H52">
        <f t="shared" si="48"/>
        <v>55.555555555555557</v>
      </c>
      <c r="I52">
        <f t="shared" si="48"/>
        <v>85.91549295774648</v>
      </c>
      <c r="J52">
        <f t="shared" si="48"/>
        <v>61.363636363636367</v>
      </c>
      <c r="K52">
        <f t="shared" si="48"/>
        <v>45</v>
      </c>
      <c r="L52">
        <f t="shared" si="48"/>
        <v>59.649122807017541</v>
      </c>
      <c r="M52">
        <f t="shared" si="48"/>
        <v>29.032258064516132</v>
      </c>
      <c r="N52">
        <f t="shared" si="48"/>
        <v>32.352941176470587</v>
      </c>
      <c r="O52">
        <f t="shared" si="48"/>
        <v>53.623188405797109</v>
      </c>
      <c r="P52">
        <f t="shared" si="48"/>
        <v>78.94736842105263</v>
      </c>
      <c r="Q52">
        <f t="shared" si="48"/>
        <v>100</v>
      </c>
      <c r="R52">
        <f t="shared" si="48"/>
        <v>78.94736842105263</v>
      </c>
      <c r="S52">
        <f t="shared" si="48"/>
        <v>75</v>
      </c>
      <c r="T52">
        <f t="shared" si="48"/>
        <v>69.696969696969703</v>
      </c>
      <c r="U52">
        <f t="shared" si="48"/>
        <v>29.166666666666668</v>
      </c>
      <c r="V52">
        <f t="shared" si="48"/>
        <v>81.818181818181827</v>
      </c>
      <c r="W52">
        <f t="shared" si="48"/>
        <v>85.18518518518519</v>
      </c>
      <c r="X52">
        <f t="shared" si="48"/>
        <v>66.666666666666657</v>
      </c>
      <c r="Y52">
        <f t="shared" si="48"/>
        <v>61.111111111111114</v>
      </c>
      <c r="Z52">
        <f t="shared" si="48"/>
        <v>81.818181818181827</v>
      </c>
      <c r="AA52">
        <f t="shared" si="48"/>
        <v>68.421052631578945</v>
      </c>
      <c r="AB52">
        <f t="shared" si="48"/>
        <v>71.875</v>
      </c>
      <c r="AC52">
        <f t="shared" si="48"/>
        <v>90.322580645161281</v>
      </c>
    </row>
    <row r="53" spans="1:29" x14ac:dyDescent="0.2">
      <c r="A53" s="4" t="s">
        <v>619</v>
      </c>
      <c r="E53" t="str">
        <f t="shared" ref="E53:AC53" si="49">E49&amp;" of "&amp;E50</f>
        <v>2 of 2</v>
      </c>
      <c r="F53" t="str">
        <f t="shared" si="49"/>
        <v>48 of 48</v>
      </c>
      <c r="G53" t="str">
        <f t="shared" si="49"/>
        <v>16 of 22</v>
      </c>
      <c r="H53" t="str">
        <f t="shared" si="49"/>
        <v>10 of 18</v>
      </c>
      <c r="I53" t="str">
        <f t="shared" si="49"/>
        <v>61 of 71</v>
      </c>
      <c r="J53" t="str">
        <f t="shared" si="49"/>
        <v>27 of 44</v>
      </c>
      <c r="K53" t="str">
        <f t="shared" si="49"/>
        <v>18 of 40</v>
      </c>
      <c r="L53" t="str">
        <f t="shared" si="49"/>
        <v>34 of 57</v>
      </c>
      <c r="M53" t="str">
        <f t="shared" si="49"/>
        <v>9 of 31</v>
      </c>
      <c r="N53" t="str">
        <f t="shared" si="49"/>
        <v>11 of 34</v>
      </c>
      <c r="O53" t="str">
        <f t="shared" si="49"/>
        <v>37 of 69</v>
      </c>
      <c r="P53" t="str">
        <f t="shared" si="49"/>
        <v>30 of 38</v>
      </c>
      <c r="Q53" t="str">
        <f t="shared" si="49"/>
        <v>5 of 5</v>
      </c>
      <c r="R53" t="str">
        <f t="shared" si="49"/>
        <v>75 of 95</v>
      </c>
      <c r="S53" t="str">
        <f t="shared" si="49"/>
        <v>6 of 8</v>
      </c>
      <c r="T53" t="str">
        <f t="shared" si="49"/>
        <v>23 of 33</v>
      </c>
      <c r="U53" t="str">
        <f t="shared" si="49"/>
        <v>7 of 24</v>
      </c>
      <c r="V53" t="str">
        <f t="shared" si="49"/>
        <v>18 of 22</v>
      </c>
      <c r="W53" t="str">
        <f t="shared" si="49"/>
        <v>46 of 54</v>
      </c>
      <c r="X53" t="str">
        <f t="shared" si="49"/>
        <v>6 of 9</v>
      </c>
      <c r="Y53" t="str">
        <f t="shared" si="49"/>
        <v>22 of 36</v>
      </c>
      <c r="Z53" t="str">
        <f t="shared" si="49"/>
        <v>18 of 22</v>
      </c>
      <c r="AA53" t="str">
        <f t="shared" si="49"/>
        <v>13 of 19</v>
      </c>
      <c r="AB53" t="str">
        <f t="shared" si="49"/>
        <v>23 of 32</v>
      </c>
      <c r="AC53" t="str">
        <f t="shared" si="49"/>
        <v>28 of 31</v>
      </c>
    </row>
    <row r="54" spans="1:29" x14ac:dyDescent="0.2">
      <c r="A54" s="4" t="s">
        <v>620</v>
      </c>
      <c r="E54" t="str">
        <f t="shared" ref="E54:AC54" si="50">E49&amp;" o "&amp;E50</f>
        <v>2 o 2</v>
      </c>
      <c r="F54" t="str">
        <f t="shared" si="50"/>
        <v>48 o 48</v>
      </c>
      <c r="G54" t="str">
        <f t="shared" si="50"/>
        <v>16 o 22</v>
      </c>
      <c r="H54" t="str">
        <f t="shared" si="50"/>
        <v>10 o 18</v>
      </c>
      <c r="I54" t="str">
        <f t="shared" si="50"/>
        <v>61 o 71</v>
      </c>
      <c r="J54" t="str">
        <f t="shared" si="50"/>
        <v>27 o 44</v>
      </c>
      <c r="K54" t="str">
        <f t="shared" si="50"/>
        <v>18 o 40</v>
      </c>
      <c r="L54" t="str">
        <f t="shared" si="50"/>
        <v>34 o 57</v>
      </c>
      <c r="M54" t="str">
        <f t="shared" si="50"/>
        <v>9 o 31</v>
      </c>
      <c r="N54" t="str">
        <f t="shared" si="50"/>
        <v>11 o 34</v>
      </c>
      <c r="O54" t="str">
        <f t="shared" si="50"/>
        <v>37 o 69</v>
      </c>
      <c r="P54" t="str">
        <f t="shared" si="50"/>
        <v>30 o 38</v>
      </c>
      <c r="Q54" t="str">
        <f t="shared" si="50"/>
        <v>5 o 5</v>
      </c>
      <c r="R54" t="str">
        <f t="shared" si="50"/>
        <v>75 o 95</v>
      </c>
      <c r="S54" t="str">
        <f t="shared" si="50"/>
        <v>6 o 8</v>
      </c>
      <c r="T54" t="str">
        <f t="shared" si="50"/>
        <v>23 o 33</v>
      </c>
      <c r="U54" t="str">
        <f t="shared" si="50"/>
        <v>7 o 24</v>
      </c>
      <c r="V54" t="str">
        <f t="shared" si="50"/>
        <v>18 o 22</v>
      </c>
      <c r="W54" t="str">
        <f t="shared" si="50"/>
        <v>46 o 54</v>
      </c>
      <c r="X54" t="str">
        <f t="shared" si="50"/>
        <v>6 o 9</v>
      </c>
      <c r="Y54" t="str">
        <f t="shared" si="50"/>
        <v>22 o 36</v>
      </c>
      <c r="Z54" t="str">
        <f t="shared" si="50"/>
        <v>18 o 22</v>
      </c>
      <c r="AA54" t="str">
        <f t="shared" si="50"/>
        <v>13 o 19</v>
      </c>
      <c r="AB54" t="str">
        <f t="shared" si="50"/>
        <v>23 o 32</v>
      </c>
      <c r="AC54" t="str">
        <f t="shared" si="50"/>
        <v>28 o 31</v>
      </c>
    </row>
    <row r="55" spans="1:29" x14ac:dyDescent="0.2">
      <c r="A55" s="58" t="s">
        <v>681</v>
      </c>
      <c r="B55" s="65"/>
      <c r="E55" t="str">
        <f t="shared" ref="E55:AC55" si="51">E47&amp;" of "&amp;E50</f>
        <v>0 of 2</v>
      </c>
      <c r="F55" t="str">
        <f t="shared" si="51"/>
        <v>40 of 48</v>
      </c>
      <c r="G55" t="str">
        <f t="shared" si="51"/>
        <v>16 of 22</v>
      </c>
      <c r="H55" t="str">
        <f t="shared" si="51"/>
        <v>8 of 18</v>
      </c>
      <c r="I55" t="str">
        <f t="shared" si="51"/>
        <v>34 of 71</v>
      </c>
      <c r="J55" t="str">
        <f t="shared" si="51"/>
        <v>7 of 44</v>
      </c>
      <c r="K55" t="str">
        <f t="shared" si="51"/>
        <v>9 of 40</v>
      </c>
      <c r="L55" t="str">
        <f t="shared" si="51"/>
        <v>30 of 57</v>
      </c>
      <c r="M55" t="str">
        <f t="shared" si="51"/>
        <v>8 of 31</v>
      </c>
      <c r="N55" t="str">
        <f t="shared" si="51"/>
        <v>8 of 34</v>
      </c>
      <c r="O55" t="str">
        <f t="shared" si="51"/>
        <v>24 of 69</v>
      </c>
      <c r="P55" t="str">
        <f t="shared" si="51"/>
        <v>26 of 38</v>
      </c>
      <c r="Q55" t="str">
        <f t="shared" si="51"/>
        <v>1 of 5</v>
      </c>
      <c r="R55" t="str">
        <f t="shared" si="51"/>
        <v>32 of 95</v>
      </c>
      <c r="S55" t="str">
        <f t="shared" si="51"/>
        <v>5 of 8</v>
      </c>
      <c r="T55" t="str">
        <f t="shared" si="51"/>
        <v>16 of 33</v>
      </c>
      <c r="U55" t="str">
        <f t="shared" si="51"/>
        <v>6 of 24</v>
      </c>
      <c r="V55" t="str">
        <f t="shared" si="51"/>
        <v>18 of 22</v>
      </c>
      <c r="W55" t="str">
        <f t="shared" si="51"/>
        <v>4 of 54</v>
      </c>
      <c r="X55" t="str">
        <f t="shared" si="51"/>
        <v>2 of 9</v>
      </c>
      <c r="Y55" t="str">
        <f t="shared" si="51"/>
        <v>22 of 36</v>
      </c>
      <c r="Z55" t="str">
        <f t="shared" si="51"/>
        <v>10 of 22</v>
      </c>
      <c r="AA55" t="str">
        <f t="shared" si="51"/>
        <v>12 of 19</v>
      </c>
      <c r="AB55" t="str">
        <f t="shared" si="51"/>
        <v>14 of 32</v>
      </c>
      <c r="AC55" t="str">
        <f t="shared" si="51"/>
        <v>17 of 31</v>
      </c>
    </row>
    <row r="56" spans="1:29" x14ac:dyDescent="0.2">
      <c r="A56" s="58" t="s">
        <v>682</v>
      </c>
      <c r="B56" s="65"/>
      <c r="E56" t="str">
        <f>E47&amp;" o "&amp;E50</f>
        <v>0 o 2</v>
      </c>
      <c r="F56" t="str">
        <f t="shared" ref="F56:AC56" si="52">F47&amp;" o "&amp;F50</f>
        <v>40 o 48</v>
      </c>
      <c r="G56" t="str">
        <f t="shared" si="52"/>
        <v>16 o 22</v>
      </c>
      <c r="H56" t="str">
        <f t="shared" si="52"/>
        <v>8 o 18</v>
      </c>
      <c r="I56" t="str">
        <f t="shared" si="52"/>
        <v>34 o 71</v>
      </c>
      <c r="J56" t="str">
        <f t="shared" si="52"/>
        <v>7 o 44</v>
      </c>
      <c r="K56" t="str">
        <f t="shared" si="52"/>
        <v>9 o 40</v>
      </c>
      <c r="L56" t="str">
        <f t="shared" si="52"/>
        <v>30 o 57</v>
      </c>
      <c r="M56" t="str">
        <f t="shared" si="52"/>
        <v>8 o 31</v>
      </c>
      <c r="N56" t="str">
        <f t="shared" si="52"/>
        <v>8 o 34</v>
      </c>
      <c r="O56" t="str">
        <f t="shared" si="52"/>
        <v>24 o 69</v>
      </c>
      <c r="P56" t="str">
        <f t="shared" si="52"/>
        <v>26 o 38</v>
      </c>
      <c r="Q56" t="str">
        <f t="shared" si="52"/>
        <v>1 o 5</v>
      </c>
      <c r="R56" t="str">
        <f t="shared" si="52"/>
        <v>32 o 95</v>
      </c>
      <c r="S56" t="str">
        <f t="shared" si="52"/>
        <v>5 o 8</v>
      </c>
      <c r="T56" t="str">
        <f t="shared" si="52"/>
        <v>16 o 33</v>
      </c>
      <c r="U56" t="str">
        <f t="shared" si="52"/>
        <v>6 o 24</v>
      </c>
      <c r="V56" t="str">
        <f t="shared" si="52"/>
        <v>18 o 22</v>
      </c>
      <c r="W56" t="str">
        <f t="shared" si="52"/>
        <v>4 o 54</v>
      </c>
      <c r="X56" t="str">
        <f t="shared" si="52"/>
        <v>2 o 9</v>
      </c>
      <c r="Y56" t="str">
        <f t="shared" si="52"/>
        <v>22 o 36</v>
      </c>
      <c r="Z56" t="str">
        <f t="shared" si="52"/>
        <v>10 o 22</v>
      </c>
      <c r="AA56" t="str">
        <f t="shared" si="52"/>
        <v>12 o 19</v>
      </c>
      <c r="AB56" t="str">
        <f t="shared" si="52"/>
        <v>14 o 32</v>
      </c>
      <c r="AC56" t="str">
        <f t="shared" si="52"/>
        <v>17 o 31</v>
      </c>
    </row>
    <row r="57" spans="1:29" x14ac:dyDescent="0.2">
      <c r="A57" s="58"/>
    </row>
    <row r="58" spans="1:29" ht="31.5" x14ac:dyDescent="0.2">
      <c r="A58" s="57" t="s">
        <v>289</v>
      </c>
    </row>
    <row r="60" spans="1:29" x14ac:dyDescent="0.2">
      <c r="A60" s="76" t="s">
        <v>605</v>
      </c>
      <c r="B60" s="65" t="s">
        <v>405</v>
      </c>
      <c r="E60" s="21">
        <f>SUM(DMQSData!HY1:HY4)</f>
        <v>1</v>
      </c>
      <c r="F60">
        <f>SUM(DMQSData!HY5:HY8)</f>
        <v>2</v>
      </c>
      <c r="G60">
        <f>SUM(DMQSData!HY9:HY12)</f>
        <v>0</v>
      </c>
      <c r="H60">
        <f>SUM(DMQSData!HY13:HY16)</f>
        <v>0</v>
      </c>
      <c r="I60">
        <f>SUM(DMQSData!HY17:HY20)</f>
        <v>5</v>
      </c>
      <c r="J60">
        <f>SUM(DMQSData!HY21:HY24)</f>
        <v>4</v>
      </c>
      <c r="K60">
        <f>SUM(DMQSData!HY25:HY28)</f>
        <v>6</v>
      </c>
      <c r="L60">
        <f>SUM(DMQSData!HY29:HY32)</f>
        <v>2</v>
      </c>
      <c r="M60">
        <f>SUM(DMQSData!HY33:HY36)</f>
        <v>2</v>
      </c>
      <c r="N60">
        <f>SUM(DMQSData!HY37:HY40)</f>
        <v>3</v>
      </c>
      <c r="O60">
        <f>SUM(DMQSData!HY41:HY44)</f>
        <v>5</v>
      </c>
      <c r="P60">
        <f>SUM(DMQSData!HY45:HY48)</f>
        <v>0</v>
      </c>
      <c r="Q60">
        <f>SUM(DMQSData!HY49:HY52)</f>
        <v>2</v>
      </c>
      <c r="R60">
        <f>SUM(DMQSData!HY53:HY56)</f>
        <v>2</v>
      </c>
      <c r="S60">
        <f>SUM(DMQSData!HY57:HY60)</f>
        <v>0</v>
      </c>
      <c r="T60">
        <f>SUM(DMQSData!HY61:HY64)</f>
        <v>1</v>
      </c>
      <c r="U60">
        <f>SUM(DMQSData!HY65:HY68)</f>
        <v>2</v>
      </c>
      <c r="V60">
        <f>SUM(DMQSData!HY69:HY72)</f>
        <v>1</v>
      </c>
      <c r="W60">
        <f>SUM(DMQSData!HY73:HY76)</f>
        <v>17</v>
      </c>
      <c r="X60">
        <f>SUM(DMQSData!HY77:HY80)</f>
        <v>4</v>
      </c>
      <c r="Y60">
        <f>SUM(DMQSData!HY81:HY84)</f>
        <v>1</v>
      </c>
      <c r="Z60">
        <f>SUM(DMQSData!HY85:HY88)</f>
        <v>3</v>
      </c>
      <c r="AA60">
        <f>SUM(DMQSData!HY89:HY92)</f>
        <v>3</v>
      </c>
      <c r="AB60">
        <f>SUM(DMQSData!HY93:HY96)</f>
        <v>0</v>
      </c>
      <c r="AC60">
        <f>SUM(DMQSData!HY97:HY100)</f>
        <v>10</v>
      </c>
    </row>
    <row r="61" spans="1:29" x14ac:dyDescent="0.2">
      <c r="A61" s="76" t="s">
        <v>382</v>
      </c>
      <c r="B61" s="65" t="s">
        <v>405</v>
      </c>
      <c r="E61" s="21">
        <f>SUM(DMQSData!HZ2:HZ5)</f>
        <v>4</v>
      </c>
      <c r="F61">
        <f>SUM(DMQSData!HZ6:HZ9)</f>
        <v>0</v>
      </c>
      <c r="G61">
        <f>SUM(DMQSData!HZ10:HZ13)</f>
        <v>0</v>
      </c>
      <c r="H61">
        <f>SUM(DMQSData!HZ14:HZ17)</f>
        <v>1</v>
      </c>
      <c r="I61">
        <f>SUM(DMQSData!HZ18:HZ21)</f>
        <v>5</v>
      </c>
      <c r="J61">
        <f>SUM(DMQSData!HZ22:HZ25)</f>
        <v>14</v>
      </c>
      <c r="K61">
        <f>SUM(DMQSData!HZ26:HZ29)</f>
        <v>35</v>
      </c>
      <c r="L61">
        <f>SUM(DMQSData!HZ30:HZ33)</f>
        <v>2</v>
      </c>
      <c r="M61">
        <f>SUM(DMQSData!HZ34:HZ37)</f>
        <v>7</v>
      </c>
      <c r="N61">
        <f>SUM(DMQSData!HZ38:HZ41)</f>
        <v>4</v>
      </c>
      <c r="O61">
        <f>SUM(DMQSData!HZ42:HZ45)</f>
        <v>7</v>
      </c>
      <c r="P61">
        <f>SUM(DMQSData!HZ46:HZ49)</f>
        <v>4</v>
      </c>
      <c r="Q61">
        <f>SUM(DMQSData!HZ50:HZ53)</f>
        <v>0</v>
      </c>
      <c r="R61">
        <f>SUM(DMQSData!HZ54:HZ57)</f>
        <v>3</v>
      </c>
      <c r="S61">
        <f>SUM(DMQSData!HZ58:HZ61)</f>
        <v>0</v>
      </c>
      <c r="T61">
        <f>SUM(DMQSData!HZ62:HZ65)</f>
        <v>3</v>
      </c>
      <c r="U61">
        <f>SUM(DMQSData!HZ66:HZ69)</f>
        <v>2</v>
      </c>
      <c r="V61">
        <f>SUM(DMQSData!HZ70:HZ73)</f>
        <v>1</v>
      </c>
      <c r="W61">
        <f>SUM(DMQSData!HZ74:HZ77)</f>
        <v>17</v>
      </c>
      <c r="X61">
        <f>SUM(DMQSData!HZ78:HZ81)</f>
        <v>12</v>
      </c>
      <c r="Y61">
        <f>SUM(DMQSData!HZ82:HZ85)</f>
        <v>2</v>
      </c>
      <c r="Z61">
        <f>SUM(DMQSData!HZ86:HZ89)</f>
        <v>4</v>
      </c>
      <c r="AA61">
        <f>SUM(DMQSData!HZ90:HZ93)</f>
        <v>2</v>
      </c>
      <c r="AB61">
        <f>SUM(DMQSData!HZ94:HZ97)</f>
        <v>0</v>
      </c>
      <c r="AC61">
        <f>SUM(DMQSData!HZ98:HZ101)</f>
        <v>15</v>
      </c>
    </row>
    <row r="62" spans="1:29" x14ac:dyDescent="0.2">
      <c r="A62" s="76" t="s">
        <v>381</v>
      </c>
      <c r="B62" s="65" t="s">
        <v>406</v>
      </c>
      <c r="E62">
        <f>SUM(DMQSData!HT2:HT5)</f>
        <v>25</v>
      </c>
      <c r="F62">
        <f>SUM(DMQSData!HT6:HT9)</f>
        <v>11</v>
      </c>
      <c r="G62">
        <f>SUM(DMQSData!HT10:HT13)</f>
        <v>26</v>
      </c>
      <c r="H62">
        <f>SUM(DMQSData!HT14:HT17)</f>
        <v>74</v>
      </c>
      <c r="I62">
        <f>SUM(DMQSData!HT18:HT21)</f>
        <v>88</v>
      </c>
      <c r="J62">
        <f>SUM(DMQSData!HT22:HT25)</f>
        <v>360</v>
      </c>
      <c r="K62">
        <f>SUM(DMQSData!HT26:HT29)</f>
        <v>67</v>
      </c>
      <c r="L62">
        <f>SUM(DMQSData!HT30:HT33)</f>
        <v>31</v>
      </c>
      <c r="M62">
        <f>SUM(DMQSData!HT34:HT37)</f>
        <v>71</v>
      </c>
      <c r="N62">
        <f>SUM(DMQSData!HT38:HT41)</f>
        <v>51</v>
      </c>
      <c r="O62">
        <f>SUM(DMQSData!HT42:HT45)</f>
        <v>93</v>
      </c>
      <c r="P62">
        <f>SUM(DMQSData!HT46:HT49)</f>
        <v>97</v>
      </c>
      <c r="Q62">
        <f>SUM(DMQSData!HT50:HT53)</f>
        <v>15</v>
      </c>
      <c r="R62">
        <f>SUM(DMQSData!HT54:HT57)</f>
        <v>47</v>
      </c>
      <c r="S62">
        <f>SUM(DMQSData!HT58:HT61)</f>
        <v>209</v>
      </c>
      <c r="T62">
        <f>SUM(DMQSData!HT62:HT65)</f>
        <v>58</v>
      </c>
      <c r="U62">
        <f>SUM(DMQSData!HT66:HT69)</f>
        <v>37</v>
      </c>
      <c r="V62">
        <f>SUM(DMQSData!HT70:HT73)</f>
        <v>39</v>
      </c>
      <c r="W62">
        <f>SUM(DMQSData!HT74:HT77)</f>
        <v>182</v>
      </c>
      <c r="X62">
        <f>SUM(DMQSData!HT78:HT81)</f>
        <v>122</v>
      </c>
      <c r="Y62">
        <f>SUM(DMQSData!HT82:HT85)</f>
        <v>19</v>
      </c>
      <c r="Z62">
        <f>SUM(DMQSData!HT86:HT89)</f>
        <v>64</v>
      </c>
      <c r="AA62">
        <f>SUM(DMQSData!HT90:HT93)</f>
        <v>32</v>
      </c>
      <c r="AB62">
        <f>SUM(DMQSData!HT94:HT97)</f>
        <v>39</v>
      </c>
      <c r="AC62">
        <f>SUM(DMQSData!HT98:HT101)</f>
        <v>135</v>
      </c>
    </row>
    <row r="63" spans="1:29" x14ac:dyDescent="0.2">
      <c r="A63" s="154" t="s">
        <v>560</v>
      </c>
      <c r="B63" s="65"/>
      <c r="E63">
        <f t="shared" ref="E63:AC63" si="53">E37-E62</f>
        <v>264</v>
      </c>
      <c r="F63">
        <f t="shared" si="53"/>
        <v>580</v>
      </c>
      <c r="G63">
        <f t="shared" si="53"/>
        <v>944</v>
      </c>
      <c r="H63">
        <f t="shared" si="53"/>
        <v>825</v>
      </c>
      <c r="I63">
        <f t="shared" si="53"/>
        <v>2485</v>
      </c>
      <c r="J63">
        <f t="shared" si="53"/>
        <v>1014</v>
      </c>
      <c r="K63">
        <f t="shared" si="53"/>
        <v>770</v>
      </c>
      <c r="L63">
        <f t="shared" si="53"/>
        <v>921</v>
      </c>
      <c r="M63">
        <f t="shared" si="53"/>
        <v>827</v>
      </c>
      <c r="N63">
        <f t="shared" si="53"/>
        <v>986</v>
      </c>
      <c r="O63">
        <f t="shared" si="53"/>
        <v>817</v>
      </c>
      <c r="P63">
        <f t="shared" si="53"/>
        <v>770</v>
      </c>
      <c r="Q63">
        <f t="shared" si="53"/>
        <v>294</v>
      </c>
      <c r="R63">
        <f t="shared" si="53"/>
        <v>1059</v>
      </c>
      <c r="S63">
        <f t="shared" si="53"/>
        <v>563</v>
      </c>
      <c r="T63">
        <f t="shared" si="53"/>
        <v>807</v>
      </c>
      <c r="U63">
        <f t="shared" si="53"/>
        <v>780</v>
      </c>
      <c r="V63">
        <f t="shared" si="53"/>
        <v>495</v>
      </c>
      <c r="W63">
        <f t="shared" si="53"/>
        <v>1185</v>
      </c>
      <c r="X63">
        <f t="shared" si="53"/>
        <v>1042</v>
      </c>
      <c r="Y63">
        <f t="shared" si="53"/>
        <v>434</v>
      </c>
      <c r="Z63">
        <f t="shared" si="53"/>
        <v>1905</v>
      </c>
      <c r="AA63">
        <f t="shared" si="53"/>
        <v>501</v>
      </c>
      <c r="AB63">
        <f t="shared" si="53"/>
        <v>1149</v>
      </c>
      <c r="AC63">
        <f t="shared" si="53"/>
        <v>720</v>
      </c>
    </row>
    <row r="64" spans="1:29" x14ac:dyDescent="0.2">
      <c r="A64" s="154" t="s">
        <v>561</v>
      </c>
      <c r="B64" s="65"/>
      <c r="E64">
        <f t="shared" ref="E64:AC64" si="54">E63/E37*100</f>
        <v>91.349480968858131</v>
      </c>
      <c r="F64">
        <f t="shared" si="54"/>
        <v>98.138747884940784</v>
      </c>
      <c r="G64">
        <f t="shared" si="54"/>
        <v>97.319587628865975</v>
      </c>
      <c r="H64">
        <f t="shared" si="54"/>
        <v>91.768631813125694</v>
      </c>
      <c r="I64">
        <f t="shared" si="54"/>
        <v>96.579867858530903</v>
      </c>
      <c r="J64">
        <f t="shared" si="54"/>
        <v>73.799126637554593</v>
      </c>
      <c r="K64">
        <f t="shared" si="54"/>
        <v>91.99522102747909</v>
      </c>
      <c r="L64">
        <f t="shared" si="54"/>
        <v>96.743697478991592</v>
      </c>
      <c r="M64">
        <f t="shared" si="54"/>
        <v>92.093541202672597</v>
      </c>
      <c r="N64">
        <f t="shared" si="54"/>
        <v>95.081967213114751</v>
      </c>
      <c r="O64">
        <f t="shared" si="54"/>
        <v>89.780219780219781</v>
      </c>
      <c r="P64">
        <f t="shared" si="54"/>
        <v>88.811995386389853</v>
      </c>
      <c r="Q64">
        <f t="shared" si="54"/>
        <v>95.145631067961162</v>
      </c>
      <c r="R64">
        <f t="shared" si="54"/>
        <v>95.750452079566003</v>
      </c>
      <c r="S64">
        <f t="shared" si="54"/>
        <v>72.92746113989638</v>
      </c>
      <c r="T64">
        <f t="shared" si="54"/>
        <v>93.294797687861276</v>
      </c>
      <c r="U64">
        <f t="shared" si="54"/>
        <v>95.471236230110151</v>
      </c>
      <c r="V64">
        <f t="shared" si="54"/>
        <v>92.696629213483149</v>
      </c>
      <c r="W64">
        <f t="shared" si="54"/>
        <v>86.686174103877107</v>
      </c>
      <c r="X64">
        <f t="shared" si="54"/>
        <v>89.518900343642613</v>
      </c>
      <c r="Y64">
        <f t="shared" si="54"/>
        <v>95.805739514348787</v>
      </c>
      <c r="Z64">
        <f t="shared" si="54"/>
        <v>96.749619095987811</v>
      </c>
      <c r="AA64">
        <f t="shared" si="54"/>
        <v>93.996247654784241</v>
      </c>
      <c r="AB64">
        <f t="shared" si="54"/>
        <v>96.717171717171709</v>
      </c>
      <c r="AC64">
        <f t="shared" si="54"/>
        <v>84.210526315789465</v>
      </c>
    </row>
    <row r="65" spans="1:29" x14ac:dyDescent="0.2">
      <c r="A65" s="4" t="s">
        <v>383</v>
      </c>
      <c r="E65">
        <f t="shared" ref="E65:AC65" si="55">IF(E62&gt;E61,E61/E62*100, "No Data")</f>
        <v>16</v>
      </c>
      <c r="F65">
        <f t="shared" si="55"/>
        <v>0</v>
      </c>
      <c r="G65">
        <f t="shared" si="55"/>
        <v>0</v>
      </c>
      <c r="H65">
        <f t="shared" si="55"/>
        <v>1.3513513513513513</v>
      </c>
      <c r="I65">
        <f t="shared" si="55"/>
        <v>5.6818181818181817</v>
      </c>
      <c r="J65">
        <f t="shared" si="55"/>
        <v>3.8888888888888888</v>
      </c>
      <c r="K65">
        <f t="shared" si="55"/>
        <v>52.238805970149251</v>
      </c>
      <c r="L65">
        <f t="shared" si="55"/>
        <v>6.4516129032258061</v>
      </c>
      <c r="M65">
        <f t="shared" si="55"/>
        <v>9.8591549295774641</v>
      </c>
      <c r="N65">
        <f t="shared" si="55"/>
        <v>7.8431372549019605</v>
      </c>
      <c r="O65">
        <f t="shared" si="55"/>
        <v>7.5268817204301079</v>
      </c>
      <c r="P65">
        <f t="shared" si="55"/>
        <v>4.1237113402061851</v>
      </c>
      <c r="Q65">
        <f t="shared" si="55"/>
        <v>0</v>
      </c>
      <c r="R65">
        <f t="shared" si="55"/>
        <v>6.3829787234042552</v>
      </c>
      <c r="S65">
        <f t="shared" si="55"/>
        <v>0</v>
      </c>
      <c r="T65">
        <f t="shared" si="55"/>
        <v>5.1724137931034484</v>
      </c>
      <c r="U65">
        <f t="shared" si="55"/>
        <v>5.4054054054054053</v>
      </c>
      <c r="V65">
        <f t="shared" si="55"/>
        <v>2.5641025641025639</v>
      </c>
      <c r="W65">
        <f t="shared" si="55"/>
        <v>9.3406593406593412</v>
      </c>
      <c r="X65">
        <f t="shared" si="55"/>
        <v>9.8360655737704921</v>
      </c>
      <c r="Y65">
        <f t="shared" si="55"/>
        <v>10.526315789473683</v>
      </c>
      <c r="Z65">
        <f t="shared" si="55"/>
        <v>6.25</v>
      </c>
      <c r="AA65">
        <f t="shared" si="55"/>
        <v>6.25</v>
      </c>
      <c r="AB65">
        <f t="shared" si="55"/>
        <v>0</v>
      </c>
      <c r="AC65">
        <f t="shared" si="55"/>
        <v>11.111111111111111</v>
      </c>
    </row>
    <row r="66" spans="1:29" x14ac:dyDescent="0.2">
      <c r="A66" s="4" t="s">
        <v>436</v>
      </c>
      <c r="E66">
        <f t="shared" ref="E66:AC66" si="56">IF(E62&gt;E61,E61/E62*100, "Dim Data")</f>
        <v>16</v>
      </c>
      <c r="F66">
        <f t="shared" si="56"/>
        <v>0</v>
      </c>
      <c r="G66">
        <f t="shared" si="56"/>
        <v>0</v>
      </c>
      <c r="H66">
        <f t="shared" si="56"/>
        <v>1.3513513513513513</v>
      </c>
      <c r="I66">
        <f t="shared" si="56"/>
        <v>5.6818181818181817</v>
      </c>
      <c r="J66">
        <f t="shared" si="56"/>
        <v>3.8888888888888888</v>
      </c>
      <c r="K66">
        <f t="shared" si="56"/>
        <v>52.238805970149251</v>
      </c>
      <c r="L66">
        <f t="shared" si="56"/>
        <v>6.4516129032258061</v>
      </c>
      <c r="M66">
        <f t="shared" si="56"/>
        <v>9.8591549295774641</v>
      </c>
      <c r="N66">
        <f t="shared" si="56"/>
        <v>7.8431372549019605</v>
      </c>
      <c r="O66">
        <f t="shared" si="56"/>
        <v>7.5268817204301079</v>
      </c>
      <c r="P66">
        <f t="shared" si="56"/>
        <v>4.1237113402061851</v>
      </c>
      <c r="Q66">
        <f t="shared" si="56"/>
        <v>0</v>
      </c>
      <c r="R66">
        <f t="shared" si="56"/>
        <v>6.3829787234042552</v>
      </c>
      <c r="S66">
        <f t="shared" si="56"/>
        <v>0</v>
      </c>
      <c r="T66">
        <f t="shared" si="56"/>
        <v>5.1724137931034484</v>
      </c>
      <c r="U66">
        <f t="shared" si="56"/>
        <v>5.4054054054054053</v>
      </c>
      <c r="V66">
        <f t="shared" si="56"/>
        <v>2.5641025641025639</v>
      </c>
      <c r="W66">
        <f t="shared" si="56"/>
        <v>9.3406593406593412</v>
      </c>
      <c r="X66">
        <f t="shared" si="56"/>
        <v>9.8360655737704921</v>
      </c>
      <c r="Y66">
        <f t="shared" si="56"/>
        <v>10.526315789473683</v>
      </c>
      <c r="Z66">
        <f t="shared" si="56"/>
        <v>6.25</v>
      </c>
      <c r="AA66">
        <f t="shared" si="56"/>
        <v>6.25</v>
      </c>
      <c r="AB66">
        <f t="shared" si="56"/>
        <v>0</v>
      </c>
      <c r="AC66">
        <f t="shared" si="56"/>
        <v>11.111111111111111</v>
      </c>
    </row>
    <row r="67" spans="1:29" x14ac:dyDescent="0.2">
      <c r="A67" s="4" t="s">
        <v>386</v>
      </c>
      <c r="E67" t="str">
        <f>E61&amp;" of "&amp;E62</f>
        <v>4 of 25</v>
      </c>
      <c r="F67" t="str">
        <f t="shared" ref="F67:AC67" si="57">F61&amp;" of "&amp;F62</f>
        <v>0 of 11</v>
      </c>
      <c r="G67" t="str">
        <f t="shared" si="57"/>
        <v>0 of 26</v>
      </c>
      <c r="H67" t="str">
        <f t="shared" si="57"/>
        <v>1 of 74</v>
      </c>
      <c r="I67" t="str">
        <f t="shared" si="57"/>
        <v>5 of 88</v>
      </c>
      <c r="J67" t="str">
        <f t="shared" si="57"/>
        <v>14 of 360</v>
      </c>
      <c r="K67" t="str">
        <f t="shared" si="57"/>
        <v>35 of 67</v>
      </c>
      <c r="L67" t="str">
        <f t="shared" si="57"/>
        <v>2 of 31</v>
      </c>
      <c r="M67" t="str">
        <f t="shared" si="57"/>
        <v>7 of 71</v>
      </c>
      <c r="N67" t="str">
        <f t="shared" si="57"/>
        <v>4 of 51</v>
      </c>
      <c r="O67" t="str">
        <f t="shared" si="57"/>
        <v>7 of 93</v>
      </c>
      <c r="P67" t="str">
        <f t="shared" si="57"/>
        <v>4 of 97</v>
      </c>
      <c r="Q67" t="str">
        <f t="shared" si="57"/>
        <v>0 of 15</v>
      </c>
      <c r="R67" t="str">
        <f t="shared" si="57"/>
        <v>3 of 47</v>
      </c>
      <c r="S67" t="str">
        <f t="shared" si="57"/>
        <v>0 of 209</v>
      </c>
      <c r="T67" t="str">
        <f t="shared" si="57"/>
        <v>3 of 58</v>
      </c>
      <c r="U67" t="str">
        <f t="shared" si="57"/>
        <v>2 of 37</v>
      </c>
      <c r="V67" t="str">
        <f t="shared" si="57"/>
        <v>1 of 39</v>
      </c>
      <c r="W67" t="str">
        <f t="shared" si="57"/>
        <v>17 of 182</v>
      </c>
      <c r="X67" t="str">
        <f t="shared" si="57"/>
        <v>12 of 122</v>
      </c>
      <c r="Y67" t="str">
        <f t="shared" si="57"/>
        <v>2 of 19</v>
      </c>
      <c r="Z67" t="str">
        <f t="shared" si="57"/>
        <v>4 of 64</v>
      </c>
      <c r="AA67" t="str">
        <f t="shared" si="57"/>
        <v>2 of 32</v>
      </c>
      <c r="AB67" t="str">
        <f t="shared" si="57"/>
        <v>0 of 39</v>
      </c>
      <c r="AC67" t="str">
        <f t="shared" si="57"/>
        <v>15 of 135</v>
      </c>
    </row>
    <row r="68" spans="1:29" x14ac:dyDescent="0.2">
      <c r="A68" s="4" t="s">
        <v>387</v>
      </c>
      <c r="E68" t="str">
        <f>E61&amp;" o "&amp;E62</f>
        <v>4 o 25</v>
      </c>
      <c r="F68" t="str">
        <f t="shared" ref="F68:AC68" si="58">F61&amp;" o "&amp;F62</f>
        <v>0 o 11</v>
      </c>
      <c r="G68" t="str">
        <f t="shared" si="58"/>
        <v>0 o 26</v>
      </c>
      <c r="H68" t="str">
        <f t="shared" si="58"/>
        <v>1 o 74</v>
      </c>
      <c r="I68" t="str">
        <f t="shared" si="58"/>
        <v>5 o 88</v>
      </c>
      <c r="J68" t="str">
        <f t="shared" si="58"/>
        <v>14 o 360</v>
      </c>
      <c r="K68" t="str">
        <f t="shared" si="58"/>
        <v>35 o 67</v>
      </c>
      <c r="L68" t="str">
        <f t="shared" si="58"/>
        <v>2 o 31</v>
      </c>
      <c r="M68" t="str">
        <f t="shared" si="58"/>
        <v>7 o 71</v>
      </c>
      <c r="N68" t="str">
        <f t="shared" si="58"/>
        <v>4 o 51</v>
      </c>
      <c r="O68" t="str">
        <f t="shared" si="58"/>
        <v>7 o 93</v>
      </c>
      <c r="P68" t="str">
        <f t="shared" si="58"/>
        <v>4 o 97</v>
      </c>
      <c r="Q68" t="str">
        <f t="shared" si="58"/>
        <v>0 o 15</v>
      </c>
      <c r="R68" t="str">
        <f t="shared" si="58"/>
        <v>3 o 47</v>
      </c>
      <c r="S68" t="str">
        <f t="shared" si="58"/>
        <v>0 o 209</v>
      </c>
      <c r="T68" t="str">
        <f t="shared" si="58"/>
        <v>3 o 58</v>
      </c>
      <c r="U68" t="str">
        <f t="shared" si="58"/>
        <v>2 o 37</v>
      </c>
      <c r="V68" t="str">
        <f t="shared" si="58"/>
        <v>1 o 39</v>
      </c>
      <c r="W68" t="str">
        <f t="shared" si="58"/>
        <v>17 o 182</v>
      </c>
      <c r="X68" t="str">
        <f t="shared" si="58"/>
        <v>12 o 122</v>
      </c>
      <c r="Y68" t="str">
        <f t="shared" si="58"/>
        <v>2 o 19</v>
      </c>
      <c r="Z68" t="str">
        <f t="shared" si="58"/>
        <v>4 o 64</v>
      </c>
      <c r="AA68" t="str">
        <f t="shared" si="58"/>
        <v>2 o 32</v>
      </c>
      <c r="AB68" t="str">
        <f t="shared" si="58"/>
        <v>0 o 39</v>
      </c>
      <c r="AC68" t="str">
        <f t="shared" si="58"/>
        <v>15 o 135</v>
      </c>
    </row>
    <row r="69" spans="1:29" x14ac:dyDescent="0.2">
      <c r="A69" s="4" t="s">
        <v>383</v>
      </c>
      <c r="E69" t="str">
        <f t="shared" ref="E69:AC69" si="59">IF(E62&gt;E61,E67, "No Data")</f>
        <v>4 of 25</v>
      </c>
      <c r="F69" t="str">
        <f t="shared" si="59"/>
        <v>0 of 11</v>
      </c>
      <c r="G69" t="str">
        <f t="shared" si="59"/>
        <v>0 of 26</v>
      </c>
      <c r="H69" t="str">
        <f t="shared" si="59"/>
        <v>1 of 74</v>
      </c>
      <c r="I69" t="str">
        <f t="shared" si="59"/>
        <v>5 of 88</v>
      </c>
      <c r="J69" t="str">
        <f t="shared" si="59"/>
        <v>14 of 360</v>
      </c>
      <c r="K69" t="str">
        <f t="shared" si="59"/>
        <v>35 of 67</v>
      </c>
      <c r="L69" t="str">
        <f t="shared" si="59"/>
        <v>2 of 31</v>
      </c>
      <c r="M69" t="str">
        <f t="shared" si="59"/>
        <v>7 of 71</v>
      </c>
      <c r="N69" t="str">
        <f t="shared" si="59"/>
        <v>4 of 51</v>
      </c>
      <c r="O69" t="str">
        <f t="shared" si="59"/>
        <v>7 of 93</v>
      </c>
      <c r="P69" t="str">
        <f t="shared" si="59"/>
        <v>4 of 97</v>
      </c>
      <c r="Q69" t="str">
        <f t="shared" si="59"/>
        <v>0 of 15</v>
      </c>
      <c r="R69" t="str">
        <f t="shared" si="59"/>
        <v>3 of 47</v>
      </c>
      <c r="S69" t="str">
        <f t="shared" si="59"/>
        <v>0 of 209</v>
      </c>
      <c r="T69" t="str">
        <f t="shared" si="59"/>
        <v>3 of 58</v>
      </c>
      <c r="U69" t="str">
        <f t="shared" si="59"/>
        <v>2 of 37</v>
      </c>
      <c r="V69" t="str">
        <f t="shared" si="59"/>
        <v>1 of 39</v>
      </c>
      <c r="W69" t="str">
        <f t="shared" si="59"/>
        <v>17 of 182</v>
      </c>
      <c r="X69" t="str">
        <f t="shared" si="59"/>
        <v>12 of 122</v>
      </c>
      <c r="Y69" t="str">
        <f t="shared" si="59"/>
        <v>2 of 19</v>
      </c>
      <c r="Z69" t="str">
        <f t="shared" si="59"/>
        <v>4 of 64</v>
      </c>
      <c r="AA69" t="str">
        <f t="shared" si="59"/>
        <v>2 of 32</v>
      </c>
      <c r="AB69" t="str">
        <f t="shared" si="59"/>
        <v>0 of 39</v>
      </c>
      <c r="AC69" t="str">
        <f t="shared" si="59"/>
        <v>15 of 135</v>
      </c>
    </row>
    <row r="70" spans="1:29" x14ac:dyDescent="0.2">
      <c r="A70" s="4" t="s">
        <v>387</v>
      </c>
      <c r="E70" t="str">
        <f t="shared" ref="E70:AC70" si="60">IF(E62&gt;E61,E68, "Dim Data")</f>
        <v>4 o 25</v>
      </c>
      <c r="F70" t="str">
        <f t="shared" si="60"/>
        <v>0 o 11</v>
      </c>
      <c r="G70" t="str">
        <f t="shared" si="60"/>
        <v>0 o 26</v>
      </c>
      <c r="H70" t="str">
        <f t="shared" si="60"/>
        <v>1 o 74</v>
      </c>
      <c r="I70" t="str">
        <f t="shared" si="60"/>
        <v>5 o 88</v>
      </c>
      <c r="J70" t="str">
        <f t="shared" si="60"/>
        <v>14 o 360</v>
      </c>
      <c r="K70" t="str">
        <f t="shared" si="60"/>
        <v>35 o 67</v>
      </c>
      <c r="L70" t="str">
        <f t="shared" si="60"/>
        <v>2 o 31</v>
      </c>
      <c r="M70" t="str">
        <f t="shared" si="60"/>
        <v>7 o 71</v>
      </c>
      <c r="N70" t="str">
        <f t="shared" si="60"/>
        <v>4 o 51</v>
      </c>
      <c r="O70" t="str">
        <f t="shared" si="60"/>
        <v>7 o 93</v>
      </c>
      <c r="P70" t="str">
        <f t="shared" si="60"/>
        <v>4 o 97</v>
      </c>
      <c r="Q70" t="str">
        <f t="shared" si="60"/>
        <v>0 o 15</v>
      </c>
      <c r="R70" t="str">
        <f t="shared" si="60"/>
        <v>3 o 47</v>
      </c>
      <c r="S70" t="str">
        <f t="shared" si="60"/>
        <v>0 o 209</v>
      </c>
      <c r="T70" t="str">
        <f t="shared" si="60"/>
        <v>3 o 58</v>
      </c>
      <c r="U70" t="str">
        <f t="shared" si="60"/>
        <v>2 o 37</v>
      </c>
      <c r="V70" t="str">
        <f t="shared" si="60"/>
        <v>1 o 39</v>
      </c>
      <c r="W70" t="str">
        <f t="shared" si="60"/>
        <v>17 o 182</v>
      </c>
      <c r="X70" t="str">
        <f t="shared" si="60"/>
        <v>12 o 122</v>
      </c>
      <c r="Y70" t="str">
        <f t="shared" si="60"/>
        <v>2 o 19</v>
      </c>
      <c r="Z70" t="str">
        <f t="shared" si="60"/>
        <v>4 o 64</v>
      </c>
      <c r="AA70" t="str">
        <f t="shared" si="60"/>
        <v>2 o 32</v>
      </c>
      <c r="AB70" t="str">
        <f t="shared" si="60"/>
        <v>0 o 39</v>
      </c>
      <c r="AC70" t="str">
        <f t="shared" si="60"/>
        <v>15 o 135</v>
      </c>
    </row>
    <row r="72" spans="1:29" ht="94.5" x14ac:dyDescent="0.25">
      <c r="A72" s="41" t="s">
        <v>260</v>
      </c>
    </row>
    <row r="73" spans="1:29" x14ac:dyDescent="0.2">
      <c r="A73" s="58" t="s">
        <v>390</v>
      </c>
      <c r="E73" s="21">
        <f>SUM(DMQSData!IA2:IA5)</f>
        <v>130</v>
      </c>
      <c r="F73">
        <f>SUM(DMQSData!IA6:IA9)</f>
        <v>127</v>
      </c>
      <c r="G73">
        <f>SUM(DMQSData!IA10:IA13)</f>
        <v>245</v>
      </c>
      <c r="H73">
        <f>SUM(DMQSData!IA14:IA17)</f>
        <v>234</v>
      </c>
      <c r="I73">
        <f>SUM(DMQSData!IA18:IA21)</f>
        <v>285</v>
      </c>
      <c r="J73">
        <f>SUM(DMQSData!IA22:IA25)</f>
        <v>203</v>
      </c>
      <c r="K73">
        <f>SUM(DMQSData!IA26:IA29)</f>
        <v>222</v>
      </c>
      <c r="L73">
        <f>SUM(DMQSData!IA30:IA33)</f>
        <v>252</v>
      </c>
      <c r="M73">
        <f>SUM(DMQSData!IA34:IA37)</f>
        <v>103</v>
      </c>
      <c r="N73">
        <f>SUM(DMQSData!IA38:IA41)</f>
        <v>496</v>
      </c>
      <c r="O73">
        <f>SUM(DMQSData!IA42:IA45)</f>
        <v>128</v>
      </c>
      <c r="P73">
        <f>SUM(DMQSData!IA46:IA49)</f>
        <v>38</v>
      </c>
      <c r="Q73">
        <f>SUM(DMQSData!IA50:IA53)</f>
        <v>114</v>
      </c>
      <c r="R73">
        <f>SUM(DMQSData!IA54:IA57)</f>
        <v>234</v>
      </c>
      <c r="S73">
        <f>SUM(DMQSData!IA58:IA61)</f>
        <v>207</v>
      </c>
      <c r="T73">
        <f>SUM(DMQSData!IA62:IA65)</f>
        <v>387</v>
      </c>
      <c r="U73">
        <f>SUM(DMQSData!IA66:IA69)</f>
        <v>126</v>
      </c>
      <c r="V73">
        <f>SUM(DMQSData!IA70:IA73)</f>
        <v>111</v>
      </c>
      <c r="W73">
        <f>SUM(DMQSData!IA74:IA77)</f>
        <v>226</v>
      </c>
      <c r="X73">
        <f>SUM(DMQSData!IA78:IA81)</f>
        <v>245</v>
      </c>
      <c r="Y73">
        <f>SUM(DMQSData!IA82:IA85)</f>
        <v>106</v>
      </c>
      <c r="Z73">
        <f>SUM(DMQSData!IA86:IA89)</f>
        <v>185</v>
      </c>
      <c r="AA73">
        <f>SUM(DMQSData!IA90:IA93)</f>
        <v>227</v>
      </c>
      <c r="AB73">
        <f>SUM(DMQSData!IA94:IA97)</f>
        <v>131</v>
      </c>
      <c r="AC73">
        <f>SUM(DMQSData!IA98:IA101)</f>
        <v>363</v>
      </c>
    </row>
    <row r="74" spans="1:29" x14ac:dyDescent="0.2">
      <c r="A74" s="58" t="s">
        <v>391</v>
      </c>
      <c r="E74">
        <f>SUM(DMQSData!IB2:IB5)</f>
        <v>5</v>
      </c>
      <c r="F74">
        <f>SUM(DMQSData!IB6:IB9)</f>
        <v>30</v>
      </c>
      <c r="G74">
        <f>SUM(DMQSData!IB10:IB13)</f>
        <v>56</v>
      </c>
      <c r="H74">
        <f>SUM(DMQSData!IB14:IB17)</f>
        <v>110</v>
      </c>
      <c r="I74">
        <f>SUM(DMQSData!IB18:IB21)</f>
        <v>11</v>
      </c>
      <c r="J74">
        <f>SUM(DMQSData!IB22:IB25)</f>
        <v>167</v>
      </c>
      <c r="K74">
        <f>SUM(DMQSData!IB26:IB29)</f>
        <v>6</v>
      </c>
      <c r="L74">
        <f>SUM(DMQSData!IB30:IB33)</f>
        <v>9</v>
      </c>
      <c r="M74">
        <f>SUM(DMQSData!IB34:IB37)</f>
        <v>29</v>
      </c>
      <c r="N74">
        <f>SUM(DMQSData!IB38:IB41)</f>
        <v>101</v>
      </c>
      <c r="O74">
        <f>SUM(DMQSData!IB42:IB45)</f>
        <v>43</v>
      </c>
      <c r="P74">
        <f>SUM(DMQSData!IB46:IB49)</f>
        <v>39</v>
      </c>
      <c r="Q74">
        <f>SUM(DMQSData!IB50:IB53)</f>
        <v>23</v>
      </c>
      <c r="R74">
        <f>SUM(DMQSData!IB54:IB57)</f>
        <v>40</v>
      </c>
      <c r="S74">
        <f>SUM(DMQSData!IB58:IB61)</f>
        <v>9</v>
      </c>
      <c r="T74">
        <f>SUM(DMQSData!IB62:IB65)</f>
        <v>32</v>
      </c>
      <c r="U74">
        <f>SUM(DMQSData!IB66:IB69)</f>
        <v>89</v>
      </c>
      <c r="V74">
        <f>SUM(DMQSData!IB70:IB73)</f>
        <v>39</v>
      </c>
      <c r="W74">
        <f>SUM(DMQSData!IB74:IB77)</f>
        <v>47</v>
      </c>
      <c r="X74">
        <f>SUM(DMQSData!IB78:IB81)</f>
        <v>40</v>
      </c>
      <c r="Y74">
        <f>SUM(DMQSData!IB82:IB85)</f>
        <v>10</v>
      </c>
      <c r="Z74">
        <f>SUM(DMQSData!IB86:IB89)</f>
        <v>199</v>
      </c>
      <c r="AA74">
        <f>SUM(DMQSData!IB90:IB93)</f>
        <v>19</v>
      </c>
      <c r="AB74">
        <f>SUM(DMQSData!IB94:IB97)</f>
        <v>30</v>
      </c>
      <c r="AC74">
        <f>SUM(DMQSData!IB98:IB101)</f>
        <v>157</v>
      </c>
    </row>
    <row r="75" spans="1:29" x14ac:dyDescent="0.2">
      <c r="A75" s="58" t="s">
        <v>389</v>
      </c>
      <c r="E75">
        <f>SUM(DMQSData!IC2:IC5)</f>
        <v>135</v>
      </c>
      <c r="F75">
        <f>SUM(DMQSData!IC6:IC9)</f>
        <v>157</v>
      </c>
      <c r="G75">
        <f>SUM(DMQSData!IC10:IC13)</f>
        <v>301</v>
      </c>
      <c r="H75">
        <f>SUM(DMQSData!IC14:IC17)</f>
        <v>344</v>
      </c>
      <c r="I75">
        <f>SUM(DMQSData!IC18:IC21)</f>
        <v>296</v>
      </c>
      <c r="J75">
        <f>SUM(DMQSData!IC22:IC25)</f>
        <v>370</v>
      </c>
      <c r="K75">
        <f>SUM(DMQSData!IC26:IC29)</f>
        <v>228</v>
      </c>
      <c r="L75">
        <f>SUM(DMQSData!IC30:IC33)</f>
        <v>261</v>
      </c>
      <c r="M75">
        <f>SUM(DMQSData!IC34:IC37)</f>
        <v>132</v>
      </c>
      <c r="N75">
        <f>SUM(DMQSData!IC38:IC41)</f>
        <v>597</v>
      </c>
      <c r="O75">
        <f>SUM(DMQSData!IC42:IC45)</f>
        <v>171</v>
      </c>
      <c r="P75">
        <f>SUM(DMQSData!IC46:IC49)</f>
        <v>77</v>
      </c>
      <c r="Q75">
        <f>SUM(DMQSData!IC50:IC53)</f>
        <v>137</v>
      </c>
      <c r="R75">
        <f>SUM(DMQSData!IC54:IC57)</f>
        <v>274</v>
      </c>
      <c r="S75">
        <f>SUM(DMQSData!IC58:IC61)</f>
        <v>216</v>
      </c>
      <c r="T75">
        <f>SUM(DMQSData!IC62:IC65)</f>
        <v>419</v>
      </c>
      <c r="U75">
        <f>SUM(DMQSData!IC66:IC69)</f>
        <v>215</v>
      </c>
      <c r="V75">
        <f>SUM(DMQSData!IC70:IC73)</f>
        <v>150</v>
      </c>
      <c r="W75">
        <f>SUM(DMQSData!IC74:IC77)</f>
        <v>273</v>
      </c>
      <c r="X75">
        <f>SUM(DMQSData!IC78:IC81)</f>
        <v>285</v>
      </c>
      <c r="Y75">
        <f>SUM(DMQSData!IC82:IC85)</f>
        <v>116</v>
      </c>
      <c r="Z75">
        <f>SUM(DMQSData!IC86:IC89)</f>
        <v>384</v>
      </c>
      <c r="AA75">
        <f>SUM(DMQSData!IC90:IC93)</f>
        <v>246</v>
      </c>
      <c r="AB75">
        <f>SUM(DMQSData!IC94:IC97)</f>
        <v>161</v>
      </c>
      <c r="AC75">
        <f>SUM(DMQSData!IC98:IC101)</f>
        <v>520</v>
      </c>
    </row>
    <row r="76" spans="1:29" x14ac:dyDescent="0.2">
      <c r="A76" s="58" t="s">
        <v>396</v>
      </c>
      <c r="E76" t="str">
        <f>E73&amp;" of "&amp;E75</f>
        <v>130 of 135</v>
      </c>
      <c r="F76" t="str">
        <f t="shared" ref="F76:AC76" si="61">F73&amp;" of "&amp;F75</f>
        <v>127 of 157</v>
      </c>
      <c r="G76" t="str">
        <f t="shared" si="61"/>
        <v>245 of 301</v>
      </c>
      <c r="H76" t="str">
        <f t="shared" si="61"/>
        <v>234 of 344</v>
      </c>
      <c r="I76" t="str">
        <f t="shared" si="61"/>
        <v>285 of 296</v>
      </c>
      <c r="J76" t="str">
        <f t="shared" si="61"/>
        <v>203 of 370</v>
      </c>
      <c r="K76" t="str">
        <f t="shared" si="61"/>
        <v>222 of 228</v>
      </c>
      <c r="L76" t="str">
        <f t="shared" si="61"/>
        <v>252 of 261</v>
      </c>
      <c r="M76" t="str">
        <f t="shared" si="61"/>
        <v>103 of 132</v>
      </c>
      <c r="N76" t="str">
        <f t="shared" si="61"/>
        <v>496 of 597</v>
      </c>
      <c r="O76" t="str">
        <f t="shared" si="61"/>
        <v>128 of 171</v>
      </c>
      <c r="P76" t="str">
        <f t="shared" si="61"/>
        <v>38 of 77</v>
      </c>
      <c r="Q76" t="str">
        <f t="shared" si="61"/>
        <v>114 of 137</v>
      </c>
      <c r="R76" t="str">
        <f t="shared" si="61"/>
        <v>234 of 274</v>
      </c>
      <c r="S76" t="str">
        <f t="shared" si="61"/>
        <v>207 of 216</v>
      </c>
      <c r="T76" t="str">
        <f t="shared" si="61"/>
        <v>387 of 419</v>
      </c>
      <c r="U76" t="str">
        <f t="shared" si="61"/>
        <v>126 of 215</v>
      </c>
      <c r="V76" t="str">
        <f t="shared" si="61"/>
        <v>111 of 150</v>
      </c>
      <c r="W76" t="str">
        <f t="shared" si="61"/>
        <v>226 of 273</v>
      </c>
      <c r="X76" t="str">
        <f t="shared" si="61"/>
        <v>245 of 285</v>
      </c>
      <c r="Y76" t="str">
        <f t="shared" si="61"/>
        <v>106 of 116</v>
      </c>
      <c r="Z76" t="str">
        <f t="shared" si="61"/>
        <v>185 of 384</v>
      </c>
      <c r="AA76" t="str">
        <f t="shared" si="61"/>
        <v>227 of 246</v>
      </c>
      <c r="AB76" t="str">
        <f t="shared" si="61"/>
        <v>131 of 161</v>
      </c>
      <c r="AC76" t="str">
        <f t="shared" si="61"/>
        <v>363 of 520</v>
      </c>
    </row>
    <row r="77" spans="1:29" x14ac:dyDescent="0.2">
      <c r="A77" s="58" t="s">
        <v>397</v>
      </c>
      <c r="E77" t="str">
        <f>E73&amp;" o "&amp;E75</f>
        <v>130 o 135</v>
      </c>
      <c r="F77" t="str">
        <f t="shared" ref="F77:AC77" si="62">F73&amp;" o "&amp;F75</f>
        <v>127 o 157</v>
      </c>
      <c r="G77" t="str">
        <f t="shared" si="62"/>
        <v>245 o 301</v>
      </c>
      <c r="H77" t="str">
        <f t="shared" si="62"/>
        <v>234 o 344</v>
      </c>
      <c r="I77" t="str">
        <f t="shared" si="62"/>
        <v>285 o 296</v>
      </c>
      <c r="J77" t="str">
        <f t="shared" si="62"/>
        <v>203 o 370</v>
      </c>
      <c r="K77" t="str">
        <f t="shared" si="62"/>
        <v>222 o 228</v>
      </c>
      <c r="L77" t="str">
        <f t="shared" si="62"/>
        <v>252 o 261</v>
      </c>
      <c r="M77" t="str">
        <f t="shared" si="62"/>
        <v>103 o 132</v>
      </c>
      <c r="N77" t="str">
        <f t="shared" si="62"/>
        <v>496 o 597</v>
      </c>
      <c r="O77" t="str">
        <f t="shared" si="62"/>
        <v>128 o 171</v>
      </c>
      <c r="P77" t="str">
        <f t="shared" si="62"/>
        <v>38 o 77</v>
      </c>
      <c r="Q77" t="str">
        <f t="shared" si="62"/>
        <v>114 o 137</v>
      </c>
      <c r="R77" t="str">
        <f t="shared" si="62"/>
        <v>234 o 274</v>
      </c>
      <c r="S77" t="str">
        <f t="shared" si="62"/>
        <v>207 o 216</v>
      </c>
      <c r="T77" t="str">
        <f t="shared" si="62"/>
        <v>387 o 419</v>
      </c>
      <c r="U77" t="str">
        <f t="shared" si="62"/>
        <v>126 o 215</v>
      </c>
      <c r="V77" t="str">
        <f t="shared" si="62"/>
        <v>111 o 150</v>
      </c>
      <c r="W77" t="str">
        <f t="shared" si="62"/>
        <v>226 o 273</v>
      </c>
      <c r="X77" t="str">
        <f t="shared" si="62"/>
        <v>245 o 285</v>
      </c>
      <c r="Y77" t="str">
        <f t="shared" si="62"/>
        <v>106 o 116</v>
      </c>
      <c r="Z77" t="str">
        <f t="shared" si="62"/>
        <v>185 o 384</v>
      </c>
      <c r="AA77" t="str">
        <f t="shared" si="62"/>
        <v>227 o 246</v>
      </c>
      <c r="AB77" t="str">
        <f t="shared" si="62"/>
        <v>131 o 161</v>
      </c>
      <c r="AC77" t="str">
        <f t="shared" si="62"/>
        <v>363 o 520</v>
      </c>
    </row>
    <row r="78" spans="1:29" x14ac:dyDescent="0.2">
      <c r="A78" s="58" t="s">
        <v>388</v>
      </c>
      <c r="E78" s="63">
        <f>E73/E75*100</f>
        <v>96.296296296296291</v>
      </c>
      <c r="F78" s="63">
        <f t="shared" ref="F78:AC78" si="63">F73/F75*100</f>
        <v>80.891719745222929</v>
      </c>
      <c r="G78" s="63">
        <f t="shared" si="63"/>
        <v>81.395348837209298</v>
      </c>
      <c r="H78" s="63">
        <f t="shared" si="63"/>
        <v>68.023255813953483</v>
      </c>
      <c r="I78" s="63">
        <f t="shared" si="63"/>
        <v>96.28378378378379</v>
      </c>
      <c r="J78" s="63">
        <f t="shared" si="63"/>
        <v>54.864864864864856</v>
      </c>
      <c r="K78" s="63">
        <f t="shared" si="63"/>
        <v>97.368421052631575</v>
      </c>
      <c r="L78" s="63">
        <f t="shared" si="63"/>
        <v>96.551724137931032</v>
      </c>
      <c r="M78" s="63">
        <f t="shared" si="63"/>
        <v>78.030303030303031</v>
      </c>
      <c r="N78" s="63">
        <f t="shared" si="63"/>
        <v>83.082077051926291</v>
      </c>
      <c r="O78" s="63">
        <f t="shared" si="63"/>
        <v>74.853801169590639</v>
      </c>
      <c r="P78" s="63">
        <f t="shared" si="63"/>
        <v>49.350649350649348</v>
      </c>
      <c r="Q78" s="63">
        <f t="shared" si="63"/>
        <v>83.211678832116789</v>
      </c>
      <c r="R78" s="63">
        <f t="shared" si="63"/>
        <v>85.40145985401459</v>
      </c>
      <c r="S78" s="63">
        <f t="shared" si="63"/>
        <v>95.833333333333343</v>
      </c>
      <c r="T78" s="63">
        <f t="shared" si="63"/>
        <v>92.362768496420045</v>
      </c>
      <c r="U78" s="63">
        <f t="shared" si="63"/>
        <v>58.604651162790702</v>
      </c>
      <c r="V78" s="63">
        <f t="shared" si="63"/>
        <v>74</v>
      </c>
      <c r="W78" s="63">
        <f t="shared" si="63"/>
        <v>82.783882783882774</v>
      </c>
      <c r="X78" s="63">
        <f t="shared" si="63"/>
        <v>85.964912280701753</v>
      </c>
      <c r="Y78" s="63">
        <f t="shared" si="63"/>
        <v>91.379310344827587</v>
      </c>
      <c r="Z78" s="63">
        <f t="shared" si="63"/>
        <v>48.177083333333329</v>
      </c>
      <c r="AA78" s="63">
        <f t="shared" si="63"/>
        <v>92.276422764227632</v>
      </c>
      <c r="AB78" s="63">
        <f t="shared" si="63"/>
        <v>81.366459627329192</v>
      </c>
      <c r="AC78" s="63">
        <f t="shared" si="63"/>
        <v>69.807692307692307</v>
      </c>
    </row>
    <row r="79" spans="1:29" x14ac:dyDescent="0.2">
      <c r="A79" s="58" t="s">
        <v>535</v>
      </c>
      <c r="E79" s="63">
        <f>IFERROR(E78,"No Data")</f>
        <v>96.296296296296291</v>
      </c>
      <c r="F79" s="63">
        <f t="shared" ref="F79:AC79" si="64">IFERROR(F78,"No Data")</f>
        <v>80.891719745222929</v>
      </c>
      <c r="G79" s="63">
        <f t="shared" si="64"/>
        <v>81.395348837209298</v>
      </c>
      <c r="H79" s="63">
        <f t="shared" si="64"/>
        <v>68.023255813953483</v>
      </c>
      <c r="I79" s="63">
        <f t="shared" si="64"/>
        <v>96.28378378378379</v>
      </c>
      <c r="J79" s="63">
        <f t="shared" si="64"/>
        <v>54.864864864864856</v>
      </c>
      <c r="K79" s="63">
        <f t="shared" si="64"/>
        <v>97.368421052631575</v>
      </c>
      <c r="L79" s="63">
        <f t="shared" si="64"/>
        <v>96.551724137931032</v>
      </c>
      <c r="M79" s="63">
        <f t="shared" si="64"/>
        <v>78.030303030303031</v>
      </c>
      <c r="N79" s="63">
        <f t="shared" si="64"/>
        <v>83.082077051926291</v>
      </c>
      <c r="O79" s="63">
        <f t="shared" si="64"/>
        <v>74.853801169590639</v>
      </c>
      <c r="P79" s="63">
        <f t="shared" si="64"/>
        <v>49.350649350649348</v>
      </c>
      <c r="Q79" s="63">
        <f t="shared" si="64"/>
        <v>83.211678832116789</v>
      </c>
      <c r="R79" s="63">
        <f t="shared" si="64"/>
        <v>85.40145985401459</v>
      </c>
      <c r="S79" s="63">
        <f t="shared" si="64"/>
        <v>95.833333333333343</v>
      </c>
      <c r="T79" s="63">
        <f t="shared" si="64"/>
        <v>92.362768496420045</v>
      </c>
      <c r="U79" s="63">
        <f t="shared" si="64"/>
        <v>58.604651162790702</v>
      </c>
      <c r="V79" s="63">
        <f t="shared" si="64"/>
        <v>74</v>
      </c>
      <c r="W79" s="63">
        <f t="shared" si="64"/>
        <v>82.783882783882774</v>
      </c>
      <c r="X79" s="63">
        <f t="shared" si="64"/>
        <v>85.964912280701753</v>
      </c>
      <c r="Y79" s="63">
        <f t="shared" si="64"/>
        <v>91.379310344827587</v>
      </c>
      <c r="Z79" s="63">
        <f t="shared" si="64"/>
        <v>48.177083333333329</v>
      </c>
      <c r="AA79" s="63">
        <f t="shared" si="64"/>
        <v>92.276422764227632</v>
      </c>
      <c r="AB79" s="63">
        <f t="shared" si="64"/>
        <v>81.366459627329192</v>
      </c>
      <c r="AC79" s="63">
        <f t="shared" si="64"/>
        <v>69.807692307692307</v>
      </c>
    </row>
    <row r="80" spans="1:29" x14ac:dyDescent="0.2">
      <c r="A80" s="58" t="s">
        <v>536</v>
      </c>
      <c r="E80" s="63">
        <f>IFERROR(E78,"Dim Data")</f>
        <v>96.296296296296291</v>
      </c>
      <c r="F80" s="63">
        <f t="shared" ref="F80:AC80" si="65">IFERROR(F78,"Dim Data")</f>
        <v>80.891719745222929</v>
      </c>
      <c r="G80" s="63">
        <f t="shared" si="65"/>
        <v>81.395348837209298</v>
      </c>
      <c r="H80" s="63">
        <f t="shared" si="65"/>
        <v>68.023255813953483</v>
      </c>
      <c r="I80" s="63">
        <f t="shared" si="65"/>
        <v>96.28378378378379</v>
      </c>
      <c r="J80" s="63">
        <f t="shared" si="65"/>
        <v>54.864864864864856</v>
      </c>
      <c r="K80" s="63">
        <f t="shared" si="65"/>
        <v>97.368421052631575</v>
      </c>
      <c r="L80" s="63">
        <f t="shared" si="65"/>
        <v>96.551724137931032</v>
      </c>
      <c r="M80" s="63">
        <f t="shared" si="65"/>
        <v>78.030303030303031</v>
      </c>
      <c r="N80" s="63">
        <f t="shared" si="65"/>
        <v>83.082077051926291</v>
      </c>
      <c r="O80" s="63">
        <f t="shared" si="65"/>
        <v>74.853801169590639</v>
      </c>
      <c r="P80" s="63">
        <f t="shared" si="65"/>
        <v>49.350649350649348</v>
      </c>
      <c r="Q80" s="63">
        <f t="shared" si="65"/>
        <v>83.211678832116789</v>
      </c>
      <c r="R80" s="63">
        <f t="shared" si="65"/>
        <v>85.40145985401459</v>
      </c>
      <c r="S80" s="63">
        <f t="shared" si="65"/>
        <v>95.833333333333343</v>
      </c>
      <c r="T80" s="63">
        <f t="shared" si="65"/>
        <v>92.362768496420045</v>
      </c>
      <c r="U80" s="63">
        <f t="shared" si="65"/>
        <v>58.604651162790702</v>
      </c>
      <c r="V80" s="63">
        <f t="shared" si="65"/>
        <v>74</v>
      </c>
      <c r="W80" s="63">
        <f t="shared" si="65"/>
        <v>82.783882783882774</v>
      </c>
      <c r="X80" s="63">
        <f t="shared" si="65"/>
        <v>85.964912280701753</v>
      </c>
      <c r="Y80" s="63">
        <f t="shared" si="65"/>
        <v>91.379310344827587</v>
      </c>
      <c r="Z80" s="63">
        <f t="shared" si="65"/>
        <v>48.177083333333329</v>
      </c>
      <c r="AA80" s="63">
        <f t="shared" si="65"/>
        <v>92.276422764227632</v>
      </c>
      <c r="AB80" s="63">
        <f t="shared" si="65"/>
        <v>81.366459627329192</v>
      </c>
      <c r="AC80" s="63">
        <f t="shared" si="65"/>
        <v>69.807692307692307</v>
      </c>
    </row>
    <row r="82" spans="1:60" ht="31.5" x14ac:dyDescent="0.25">
      <c r="A82" s="75" t="s">
        <v>268</v>
      </c>
      <c r="E82">
        <f>IF(SUM(Times!H2:H5)&gt;0,(SUM(Times!H2:H5)/SUM(Times!I2:I5)),"No Data")</f>
        <v>17</v>
      </c>
      <c r="F82">
        <f>IF(SUM(Times!H6:H9)&gt;0,(SUM(Times!H6:H9)/SUM(Times!I6:I9)),"No Data")</f>
        <v>53.25</v>
      </c>
      <c r="G82">
        <f>IF(SUM(Times!H10:H13)&gt;0,(SUM(Times!H10:H13)/SUM(Times!I10:I13)),"No Data")</f>
        <v>43.5</v>
      </c>
      <c r="H82">
        <f>IF(SUM(Times!H14:H17)&gt;0,(SUM(Times!H14:H17)/SUM(Times!I14:I17)),"No Data")</f>
        <v>182.5</v>
      </c>
      <c r="I82">
        <f>IF(SUM(Times!H18:H21)&gt;0,(SUM(Times!H18:H21)/SUM(Times!I18:I21)),"No Data")</f>
        <v>9</v>
      </c>
      <c r="J82">
        <f>IF(SUM(Times!H22:H25)&gt;0,(SUM(Times!H22:H25)/SUM(Times!I22:I25)),"No Data")</f>
        <v>164.33333333333334</v>
      </c>
      <c r="K82">
        <f>IF(SUM(Times!H26:H29)&gt;0,(SUM(Times!H26:H29)/SUM(Times!I26:I29)),"No Data")</f>
        <v>26.75</v>
      </c>
      <c r="L82">
        <f>IF(SUM(Times!H30:H33)&gt;0,(SUM(Times!H30:H33)/SUM(Times!I30:I33)),"No Data")</f>
        <v>13.5</v>
      </c>
      <c r="M82">
        <f>IF(SUM(Times!H34:H37)&gt;0,(SUM(Times!H34:H37)/SUM(Times!I34:I37)),"No Data")</f>
        <v>68.5</v>
      </c>
      <c r="N82">
        <f>IF(SUM(Times!H38:H41)&gt;0,(SUM(Times!H38:H41)/SUM(Times!I38:I41)),"No Data")</f>
        <v>141</v>
      </c>
      <c r="O82">
        <f>IF(SUM(Times!H42:H45)&gt;0,(SUM(Times!H42:H45)/SUM(Times!I42:I45)),"No Data")</f>
        <v>96.75</v>
      </c>
      <c r="P82">
        <f>IF(SUM(Times!H46:H49)&gt;0,(SUM(Times!H46:H49)/SUM(Times!I46:I49)),"No Data")</f>
        <v>173.5</v>
      </c>
      <c r="Q82">
        <f>IF(SUM(Times!H50:H53)&gt;0,(SUM(Times!H50:H53)/SUM(Times!I50:I53)),"No Data")</f>
        <v>49</v>
      </c>
      <c r="R82">
        <f>IF(SUM(Times!H54:H57)&gt;0,(SUM(Times!H54:H57)/SUM(Times!I54:I57)),"No Data")</f>
        <v>46.800579653139465</v>
      </c>
      <c r="S82">
        <f>IF(SUM(Times!H58:H61)&gt;0,(SUM(Times!H58:H61)/SUM(Times!I58:I61)),"No Data")</f>
        <v>16.75</v>
      </c>
      <c r="T82">
        <f>IF(SUM(Times!H62:H65)&gt;0,(SUM(Times!H62:H65)/SUM(Times!I62:I65)),"No Data")</f>
        <v>37.75</v>
      </c>
      <c r="U82">
        <f>IF(SUM(Times!H66:H69)&gt;0,(SUM(Times!H66:H69)/SUM(Times!I66:I69)),"No Data")</f>
        <v>180.5</v>
      </c>
      <c r="V82">
        <f>IF(SUM(Times!H70:H73)&gt;0,(SUM(Times!H70:H73)/SUM(Times!I70:I73)),"No Data")</f>
        <v>257.5</v>
      </c>
      <c r="W82">
        <f>IF(SUM(Times!H74:H77)&gt;0,(SUM(Times!H74:H77)/SUM(Times!I74:I77)),"No Data")</f>
        <v>109.75</v>
      </c>
      <c r="X82">
        <f>IF(SUM(Times!H78:H81)&gt;0,(SUM(Times!H78:H81)/SUM(Times!I78:I81)),"No Data")</f>
        <v>52.25</v>
      </c>
      <c r="Y82">
        <f>IF(SUM(Times!H82:H85)&gt;0,(SUM(Times!H82:H85)/SUM(Times!I82:I85)),"No Data")</f>
        <v>30.75</v>
      </c>
      <c r="Z82">
        <f>IF(SUM(Times!H86:H89)&gt;0,(SUM(Times!H86:H89)/SUM(Times!I86:I89)),"No Data")</f>
        <v>286</v>
      </c>
      <c r="AA82">
        <f>IF(SUM(Times!H90:H93)&gt;0,(SUM(Times!H90:H93)/SUM(Times!I90:I93)),"No Data")</f>
        <v>31.196444444444445</v>
      </c>
      <c r="AB82">
        <f>IF(SUM(Times!H94:H97)&gt;0,(SUM(Times!H94:H97)/SUM(Times!I94:I97)),"No Data")</f>
        <v>47.75</v>
      </c>
      <c r="AC82">
        <f>IF(SUM(Times!H98:H101)&gt;0,(SUM(Times!H98:H101)/SUM(Times!I98:I101)),"No Data")</f>
        <v>4.25</v>
      </c>
    </row>
    <row r="83" spans="1:60" ht="31.5" x14ac:dyDescent="0.25">
      <c r="A83" s="75" t="s">
        <v>268</v>
      </c>
      <c r="E83">
        <f>IF(SUM(Times!H2:H5)&gt;0,(SUM(Times!H2:H5)/SUM(Times!I2:I5)),"Dim Data")</f>
        <v>17</v>
      </c>
      <c r="F83">
        <f>IF(SUM(Times!H6:H9)&gt;0,(SUM(Times!H6:H9)/SUM(Times!I6:I9)),"Dim Data")</f>
        <v>53.25</v>
      </c>
      <c r="G83">
        <f>IF(SUM(Times!H10:H13)&gt;0,(SUM(Times!H10:H13)/SUM(Times!I10:I13)),"Dim Data")</f>
        <v>43.5</v>
      </c>
      <c r="H83">
        <f>IF(SUM(Times!H14:H17)&gt;0,(SUM(Times!H14:H17)/SUM(Times!I14:I17)),"Dim Data")</f>
        <v>182.5</v>
      </c>
      <c r="I83">
        <f>IF(SUM(Times!H18:H21)&gt;0,(SUM(Times!H18:H21)/SUM(Times!I18:I21)),"Dim Data")</f>
        <v>9</v>
      </c>
      <c r="J83">
        <f>IF(SUM(Times!H22:H25)&gt;0,(SUM(Times!H22:H25)/SUM(Times!I22:I25)),"Dim Data")</f>
        <v>164.33333333333334</v>
      </c>
      <c r="K83">
        <f>IF(SUM(Times!H26:H29)&gt;0,(SUM(Times!H26:H29)/SUM(Times!I26:I29)),"Dim Data")</f>
        <v>26.75</v>
      </c>
      <c r="L83">
        <f>IF(SUM(Times!H30:H33)&gt;0,(SUM(Times!H30:H33)/SUM(Times!I30:I33)),"Dim Data")</f>
        <v>13.5</v>
      </c>
      <c r="M83">
        <f>IF(SUM(Times!H34:H37)&gt;0,(SUM(Times!H34:H37)/SUM(Times!I34:I37)),"Dim Data")</f>
        <v>68.5</v>
      </c>
      <c r="N83">
        <f>IF(SUM(Times!H38:H41)&gt;0,(SUM(Times!H38:H41)/SUM(Times!I38:I41)),"Dim Data")</f>
        <v>141</v>
      </c>
      <c r="O83">
        <f>IF(SUM(Times!H42:H45)&gt;0,(SUM(Times!H42:H45)/SUM(Times!I42:I45)),"Dim Data")</f>
        <v>96.75</v>
      </c>
      <c r="P83">
        <f>IF(SUM(Times!H46:H49)&gt;0,(SUM(Times!H46:H49)/SUM(Times!I46:I49)),"Dim Data")</f>
        <v>173.5</v>
      </c>
      <c r="Q83">
        <f>IF(SUM(Times!H50:H53)&gt;0,(SUM(Times!H50:H53)/SUM(Times!I50:I53)),"Dim Data")</f>
        <v>49</v>
      </c>
      <c r="R83">
        <f>IF(SUM(Times!H54:H57)&gt;0,(SUM(Times!H54:H57)/SUM(Times!I54:I57)),"Dim Data")</f>
        <v>46.800579653139465</v>
      </c>
      <c r="S83">
        <f>IF(SUM(Times!H58:H61)&gt;0,(SUM(Times!H58:H61)/SUM(Times!I58:I61)),"Dim Data")</f>
        <v>16.75</v>
      </c>
      <c r="T83">
        <f>IF(SUM(Times!H62:H65)&gt;0,(SUM(Times!H62:H65)/SUM(Times!I62:I65)),"Dim Data")</f>
        <v>37.75</v>
      </c>
      <c r="U83">
        <f>IF(SUM(Times!H66:H69)&gt;0,(SUM(Times!H66:H69)/SUM(Times!I66:I69)),"Dim Data")</f>
        <v>180.5</v>
      </c>
      <c r="V83">
        <f>IF(SUM(Times!H70:H73)&gt;0,(SUM(Times!H70:H73)/SUM(Times!I70:I73)),"Dim Data")</f>
        <v>257.5</v>
      </c>
      <c r="W83">
        <f>IF(SUM(Times!H74:H77)&gt;0,(SUM(Times!H74:H77)/SUM(Times!I74:I77)),"Dim Data")</f>
        <v>109.75</v>
      </c>
      <c r="X83">
        <f>IF(SUM(Times!H78:H81)&gt;0,(SUM(Times!H78:H81)/SUM(Times!I78:I81)),"Dim Data")</f>
        <v>52.25</v>
      </c>
      <c r="Y83">
        <f>IF(SUM(Times!H82:H85)&gt;0,(SUM(Times!H82:H85)/SUM(Times!I82:I85)),"Dim Data")</f>
        <v>30.75</v>
      </c>
      <c r="Z83">
        <f>IF(SUM(Times!H86:H89)&gt;0,(SUM(Times!H86:H89)/SUM(Times!I86:I89)),"Dim Data")</f>
        <v>286</v>
      </c>
      <c r="AA83">
        <f>IF(SUM(Times!H90:H93)&gt;0,(SUM(Times!H90:H93)/SUM(Times!I90:I93)),"Dim Data")</f>
        <v>31.196444444444445</v>
      </c>
      <c r="AB83">
        <f>IF(SUM(Times!H94:H97)&gt;0,(SUM(Times!H94:H97)/SUM(Times!I94:I97)),"Dim Data")</f>
        <v>47.75</v>
      </c>
      <c r="AC83">
        <f>IF(SUM(Times!H98:H101)&gt;0,(SUM(Times!H98:H101)/SUM(Times!I98:I101)),"Dim Data")</f>
        <v>4.25</v>
      </c>
    </row>
    <row r="84" spans="1:60" ht="15.75" x14ac:dyDescent="0.25">
      <c r="A84" s="41"/>
    </row>
    <row r="85" spans="1:60" ht="94.5" x14ac:dyDescent="0.25">
      <c r="A85" s="41" t="s">
        <v>261</v>
      </c>
    </row>
    <row r="86" spans="1:60" x14ac:dyDescent="0.2">
      <c r="A86" s="58" t="s">
        <v>393</v>
      </c>
      <c r="E86">
        <f>SUM(DMQSData!ID2:ID5)</f>
        <v>0</v>
      </c>
      <c r="F86">
        <f>SUM(DMQSData!ID6:ID9)</f>
        <v>0</v>
      </c>
      <c r="G86">
        <f>SUM(DMQSData!ID10:ID13)</f>
        <v>0</v>
      </c>
      <c r="H86">
        <f>SUM(DMQSData!ID14:ID17)</f>
        <v>0</v>
      </c>
      <c r="I86">
        <f>SUM(DMQSData!ID18:ID21)</f>
        <v>0</v>
      </c>
      <c r="J86">
        <f>SUM(DMQSData!ID22:ID25)</f>
        <v>0</v>
      </c>
      <c r="K86">
        <f>SUM(DMQSData!ID26:ID29)</f>
        <v>0</v>
      </c>
      <c r="L86">
        <f>SUM(DMQSData!ID30:ID33)</f>
        <v>0</v>
      </c>
      <c r="M86">
        <f>SUM(DMQSData!ID34:ID37)</f>
        <v>0</v>
      </c>
      <c r="N86">
        <f>SUM(DMQSData!ID38:ID41)</f>
        <v>0</v>
      </c>
      <c r="O86">
        <f>SUM(DMQSData!ID42:ID45)</f>
        <v>0</v>
      </c>
      <c r="P86">
        <f>SUM(DMQSData!ID46:ID49)</f>
        <v>0</v>
      </c>
      <c r="Q86">
        <f>SUM(DMQSData!ID50:ID53)</f>
        <v>0</v>
      </c>
      <c r="R86">
        <f>SUM(DMQSData!ID54:ID57)</f>
        <v>0</v>
      </c>
      <c r="S86">
        <f>SUM(DMQSData!ID58:ID61)</f>
        <v>0</v>
      </c>
      <c r="T86">
        <f>SUM(DMQSData!ID62:ID65)</f>
        <v>0</v>
      </c>
      <c r="U86">
        <f>SUM(DMQSData!ID66:ID69)</f>
        <v>0</v>
      </c>
      <c r="V86">
        <f>SUM(DMQSData!ID70:ID73)</f>
        <v>0</v>
      </c>
      <c r="W86">
        <f>SUM(DMQSData!ID74:ID77)</f>
        <v>0</v>
      </c>
      <c r="X86">
        <f>SUM(DMQSData!ID78:ID81)</f>
        <v>0</v>
      </c>
      <c r="Y86">
        <f>SUM(DMQSData!ID82:ID85)</f>
        <v>0</v>
      </c>
      <c r="Z86">
        <f>SUM(DMQSData!ID86:ID89)</f>
        <v>0</v>
      </c>
      <c r="AA86">
        <f>SUM(DMQSData!ID90:ID93)</f>
        <v>0</v>
      </c>
      <c r="AB86">
        <f>SUM(DMQSData!ID94:ID97)</f>
        <v>0</v>
      </c>
      <c r="AC86">
        <f>SUM(DMQSData!ID98:ID101)</f>
        <v>0</v>
      </c>
    </row>
    <row r="87" spans="1:60" x14ac:dyDescent="0.2">
      <c r="A87" s="58" t="s">
        <v>394</v>
      </c>
      <c r="E87">
        <f>SUM(DMQSData!IE2:IE5)</f>
        <v>0</v>
      </c>
      <c r="F87">
        <f>SUM(DMQSData!IE6:IE9)</f>
        <v>0</v>
      </c>
      <c r="G87">
        <f>SUM(DMQSData!IE10:IE13)</f>
        <v>0</v>
      </c>
      <c r="H87">
        <f>SUM(DMQSData!IE14:IE17)</f>
        <v>0</v>
      </c>
      <c r="I87">
        <f>SUM(DMQSData!IE18:IE21)</f>
        <v>0</v>
      </c>
      <c r="J87">
        <f>SUM(DMQSData!IE22:IE25)</f>
        <v>0</v>
      </c>
      <c r="K87">
        <f>SUM(DMQSData!IE26:IE29)</f>
        <v>0</v>
      </c>
      <c r="L87">
        <f>SUM(DMQSData!IE30:IE33)</f>
        <v>0</v>
      </c>
      <c r="M87">
        <f>SUM(DMQSData!IE34:IE37)</f>
        <v>0</v>
      </c>
      <c r="N87">
        <f>SUM(DMQSData!IE38:IE41)</f>
        <v>0</v>
      </c>
      <c r="O87">
        <f>SUM(DMQSData!IE42:IE45)</f>
        <v>0</v>
      </c>
      <c r="P87">
        <f>SUM(DMQSData!IE46:IE49)</f>
        <v>0</v>
      </c>
      <c r="Q87">
        <f>SUM(DMQSData!IE50:IE53)</f>
        <v>0</v>
      </c>
      <c r="R87">
        <f>SUM(DMQSData!IE54:IE57)</f>
        <v>0</v>
      </c>
      <c r="S87">
        <f>SUM(DMQSData!IE58:IE61)</f>
        <v>0</v>
      </c>
      <c r="T87">
        <f>SUM(DMQSData!IE62:IE65)</f>
        <v>0</v>
      </c>
      <c r="U87">
        <f>SUM(DMQSData!IE66:IE69)</f>
        <v>0</v>
      </c>
      <c r="V87">
        <f>SUM(DMQSData!IE70:IE73)</f>
        <v>0</v>
      </c>
      <c r="W87">
        <f>SUM(DMQSData!IE74:IE77)</f>
        <v>0</v>
      </c>
      <c r="X87">
        <f>SUM(DMQSData!IE78:IE81)</f>
        <v>0</v>
      </c>
      <c r="Y87">
        <f>SUM(DMQSData!IE82:IE85)</f>
        <v>0</v>
      </c>
      <c r="Z87">
        <f>SUM(DMQSData!IE86:IE89)</f>
        <v>0</v>
      </c>
      <c r="AA87">
        <f>SUM(DMQSData!IE90:IE93)</f>
        <v>0</v>
      </c>
      <c r="AB87">
        <f>SUM(DMQSData!IE94:IE97)</f>
        <v>0</v>
      </c>
      <c r="AC87">
        <f>SUM(DMQSData!IE98:IE101)</f>
        <v>0</v>
      </c>
    </row>
    <row r="88" spans="1:60" x14ac:dyDescent="0.2">
      <c r="A88" s="58" t="s">
        <v>392</v>
      </c>
      <c r="E88">
        <f>SUM(DMQSData!IF2:IF5)</f>
        <v>0</v>
      </c>
      <c r="F88">
        <f>SUM(DMQSData!IF6:IF9)</f>
        <v>0</v>
      </c>
      <c r="G88">
        <f>SUM(DMQSData!IF10:IF13)</f>
        <v>0</v>
      </c>
      <c r="H88">
        <f>SUM(DMQSData!IF14:IF17)</f>
        <v>0</v>
      </c>
      <c r="I88">
        <f>SUM(DMQSData!IF18:IF21)</f>
        <v>0</v>
      </c>
      <c r="J88">
        <f>SUM(DMQSData!IF22:IF25)</f>
        <v>0</v>
      </c>
      <c r="K88">
        <f>SUM(DMQSData!IF26:IF29)</f>
        <v>0</v>
      </c>
      <c r="L88">
        <f>SUM(DMQSData!IF30:IF33)</f>
        <v>0</v>
      </c>
      <c r="M88">
        <f>SUM(DMQSData!IF34:IF37)</f>
        <v>0</v>
      </c>
      <c r="N88">
        <f>SUM(DMQSData!IF38:IF41)</f>
        <v>0</v>
      </c>
      <c r="O88">
        <f>SUM(DMQSData!IF42:IF45)</f>
        <v>0</v>
      </c>
      <c r="P88">
        <f>SUM(DMQSData!IF46:IF49)</f>
        <v>0</v>
      </c>
      <c r="Q88">
        <f>SUM(DMQSData!IF50:IF53)</f>
        <v>0</v>
      </c>
      <c r="R88">
        <f>SUM(DMQSData!IF54:IF57)</f>
        <v>0</v>
      </c>
      <c r="S88">
        <f>SUM(DMQSData!IF58:IF61)</f>
        <v>0</v>
      </c>
      <c r="T88">
        <f>SUM(DMQSData!IF62:IF65)</f>
        <v>0</v>
      </c>
      <c r="U88">
        <f>SUM(DMQSData!IF66:IF69)</f>
        <v>0</v>
      </c>
      <c r="V88">
        <f>SUM(DMQSData!IF70:IF73)</f>
        <v>0</v>
      </c>
      <c r="W88">
        <f>SUM(DMQSData!IF74:IF77)</f>
        <v>0</v>
      </c>
      <c r="X88">
        <f>SUM(DMQSData!IF78:IF81)</f>
        <v>0</v>
      </c>
      <c r="Y88">
        <f>SUM(DMQSData!IF82:IF85)</f>
        <v>0</v>
      </c>
      <c r="Z88">
        <f>SUM(DMQSData!IF86:IF89)</f>
        <v>0</v>
      </c>
      <c r="AA88">
        <f>SUM(DMQSData!IF90:IF93)</f>
        <v>0</v>
      </c>
      <c r="AB88">
        <f>SUM(DMQSData!IF94:IF97)</f>
        <v>0</v>
      </c>
      <c r="AC88">
        <f>SUM(DMQSData!IF98:IF101)</f>
        <v>0</v>
      </c>
    </row>
    <row r="89" spans="1:60" x14ac:dyDescent="0.2">
      <c r="A89" s="58" t="s">
        <v>396</v>
      </c>
      <c r="E89" t="str">
        <f t="shared" ref="E89:AC89" si="66">E86&amp;" of "&amp;E88</f>
        <v>0 of 0</v>
      </c>
      <c r="F89" t="str">
        <f t="shared" si="66"/>
        <v>0 of 0</v>
      </c>
      <c r="G89" t="str">
        <f t="shared" si="66"/>
        <v>0 of 0</v>
      </c>
      <c r="H89" t="str">
        <f t="shared" si="66"/>
        <v>0 of 0</v>
      </c>
      <c r="I89" t="str">
        <f t="shared" si="66"/>
        <v>0 of 0</v>
      </c>
      <c r="J89" t="str">
        <f t="shared" si="66"/>
        <v>0 of 0</v>
      </c>
      <c r="K89" t="str">
        <f t="shared" si="66"/>
        <v>0 of 0</v>
      </c>
      <c r="L89" t="str">
        <f t="shared" si="66"/>
        <v>0 of 0</v>
      </c>
      <c r="M89" t="str">
        <f t="shared" si="66"/>
        <v>0 of 0</v>
      </c>
      <c r="N89" t="str">
        <f t="shared" si="66"/>
        <v>0 of 0</v>
      </c>
      <c r="O89" t="str">
        <f t="shared" si="66"/>
        <v>0 of 0</v>
      </c>
      <c r="P89" t="str">
        <f t="shared" si="66"/>
        <v>0 of 0</v>
      </c>
      <c r="Q89" t="str">
        <f t="shared" si="66"/>
        <v>0 of 0</v>
      </c>
      <c r="R89" t="str">
        <f t="shared" si="66"/>
        <v>0 of 0</v>
      </c>
      <c r="S89" t="str">
        <f t="shared" si="66"/>
        <v>0 of 0</v>
      </c>
      <c r="T89" t="str">
        <f t="shared" si="66"/>
        <v>0 of 0</v>
      </c>
      <c r="U89" t="str">
        <f t="shared" si="66"/>
        <v>0 of 0</v>
      </c>
      <c r="V89" t="str">
        <f t="shared" si="66"/>
        <v>0 of 0</v>
      </c>
      <c r="W89" t="str">
        <f t="shared" si="66"/>
        <v>0 of 0</v>
      </c>
      <c r="X89" t="str">
        <f t="shared" si="66"/>
        <v>0 of 0</v>
      </c>
      <c r="Y89" t="str">
        <f t="shared" si="66"/>
        <v>0 of 0</v>
      </c>
      <c r="Z89" t="str">
        <f t="shared" si="66"/>
        <v>0 of 0</v>
      </c>
      <c r="AA89" t="str">
        <f t="shared" si="66"/>
        <v>0 of 0</v>
      </c>
      <c r="AB89" t="str">
        <f t="shared" si="66"/>
        <v>0 of 0</v>
      </c>
      <c r="AC89" t="str">
        <f t="shared" si="66"/>
        <v>0 of 0</v>
      </c>
    </row>
    <row r="90" spans="1:60" x14ac:dyDescent="0.2">
      <c r="A90" s="58" t="s">
        <v>397</v>
      </c>
      <c r="E90" t="str">
        <f>E86&amp;" o "&amp;E88</f>
        <v>0 o 0</v>
      </c>
      <c r="F90" t="str">
        <f t="shared" ref="F90:AC90" si="67">F86&amp;" o "&amp;F88</f>
        <v>0 o 0</v>
      </c>
      <c r="G90" t="str">
        <f t="shared" si="67"/>
        <v>0 o 0</v>
      </c>
      <c r="H90" t="str">
        <f t="shared" si="67"/>
        <v>0 o 0</v>
      </c>
      <c r="I90" t="str">
        <f t="shared" si="67"/>
        <v>0 o 0</v>
      </c>
      <c r="J90" t="str">
        <f t="shared" si="67"/>
        <v>0 o 0</v>
      </c>
      <c r="K90" t="str">
        <f t="shared" si="67"/>
        <v>0 o 0</v>
      </c>
      <c r="L90" t="str">
        <f t="shared" si="67"/>
        <v>0 o 0</v>
      </c>
      <c r="M90" t="str">
        <f t="shared" si="67"/>
        <v>0 o 0</v>
      </c>
      <c r="N90" t="str">
        <f t="shared" si="67"/>
        <v>0 o 0</v>
      </c>
      <c r="O90" t="str">
        <f t="shared" si="67"/>
        <v>0 o 0</v>
      </c>
      <c r="P90" t="str">
        <f t="shared" si="67"/>
        <v>0 o 0</v>
      </c>
      <c r="Q90" t="str">
        <f t="shared" si="67"/>
        <v>0 o 0</v>
      </c>
      <c r="R90" t="str">
        <f t="shared" si="67"/>
        <v>0 o 0</v>
      </c>
      <c r="S90" t="str">
        <f t="shared" si="67"/>
        <v>0 o 0</v>
      </c>
      <c r="T90" t="str">
        <f t="shared" si="67"/>
        <v>0 o 0</v>
      </c>
      <c r="U90" t="str">
        <f t="shared" si="67"/>
        <v>0 o 0</v>
      </c>
      <c r="V90" t="str">
        <f t="shared" si="67"/>
        <v>0 o 0</v>
      </c>
      <c r="W90" t="str">
        <f t="shared" si="67"/>
        <v>0 o 0</v>
      </c>
      <c r="X90" t="str">
        <f t="shared" si="67"/>
        <v>0 o 0</v>
      </c>
      <c r="Y90" t="str">
        <f t="shared" si="67"/>
        <v>0 o 0</v>
      </c>
      <c r="Z90" t="str">
        <f t="shared" si="67"/>
        <v>0 o 0</v>
      </c>
      <c r="AA90" t="str">
        <f t="shared" si="67"/>
        <v>0 o 0</v>
      </c>
      <c r="AB90" t="str">
        <f t="shared" si="67"/>
        <v>0 o 0</v>
      </c>
      <c r="AC90" t="str">
        <f t="shared" si="67"/>
        <v>0 o 0</v>
      </c>
    </row>
    <row r="91" spans="1:60" x14ac:dyDescent="0.2">
      <c r="A91" s="58" t="s">
        <v>395</v>
      </c>
      <c r="E91" t="str">
        <f t="shared" ref="E91:AC91" si="68">IFERROR(E86/E88*100,"No Data")</f>
        <v>No Data</v>
      </c>
      <c r="F91" t="str">
        <f t="shared" si="68"/>
        <v>No Data</v>
      </c>
      <c r="G91" t="str">
        <f t="shared" si="68"/>
        <v>No Data</v>
      </c>
      <c r="H91" t="str">
        <f t="shared" si="68"/>
        <v>No Data</v>
      </c>
      <c r="I91" t="str">
        <f t="shared" si="68"/>
        <v>No Data</v>
      </c>
      <c r="J91" t="str">
        <f t="shared" si="68"/>
        <v>No Data</v>
      </c>
      <c r="K91" t="str">
        <f t="shared" si="68"/>
        <v>No Data</v>
      </c>
      <c r="L91" t="str">
        <f t="shared" si="68"/>
        <v>No Data</v>
      </c>
      <c r="M91" t="str">
        <f t="shared" si="68"/>
        <v>No Data</v>
      </c>
      <c r="N91" t="str">
        <f t="shared" si="68"/>
        <v>No Data</v>
      </c>
      <c r="O91" t="str">
        <f t="shared" si="68"/>
        <v>No Data</v>
      </c>
      <c r="P91" t="str">
        <f t="shared" si="68"/>
        <v>No Data</v>
      </c>
      <c r="Q91" t="str">
        <f t="shared" si="68"/>
        <v>No Data</v>
      </c>
      <c r="R91" t="str">
        <f t="shared" si="68"/>
        <v>No Data</v>
      </c>
      <c r="S91" t="str">
        <f t="shared" si="68"/>
        <v>No Data</v>
      </c>
      <c r="T91" t="str">
        <f t="shared" si="68"/>
        <v>No Data</v>
      </c>
      <c r="U91" t="str">
        <f t="shared" si="68"/>
        <v>No Data</v>
      </c>
      <c r="V91" t="str">
        <f t="shared" si="68"/>
        <v>No Data</v>
      </c>
      <c r="W91" t="str">
        <f t="shared" si="68"/>
        <v>No Data</v>
      </c>
      <c r="X91" t="str">
        <f t="shared" si="68"/>
        <v>No Data</v>
      </c>
      <c r="Y91" t="str">
        <f t="shared" si="68"/>
        <v>No Data</v>
      </c>
      <c r="Z91" t="str">
        <f t="shared" si="68"/>
        <v>No Data</v>
      </c>
      <c r="AA91" t="str">
        <f t="shared" si="68"/>
        <v>No Data</v>
      </c>
      <c r="AB91" t="str">
        <f t="shared" si="68"/>
        <v>No Data</v>
      </c>
      <c r="AC91" t="str">
        <f t="shared" si="68"/>
        <v>No Data</v>
      </c>
    </row>
    <row r="92" spans="1:60" x14ac:dyDescent="0.2">
      <c r="A92" s="58" t="s">
        <v>432</v>
      </c>
      <c r="E92" t="str">
        <f t="shared" ref="E92:AC92" si="69">IFERROR(E86/E88*100,"Dim Data")</f>
        <v>Dim Data</v>
      </c>
      <c r="F92" t="str">
        <f t="shared" si="69"/>
        <v>Dim Data</v>
      </c>
      <c r="G92" t="str">
        <f t="shared" si="69"/>
        <v>Dim Data</v>
      </c>
      <c r="H92" t="str">
        <f t="shared" si="69"/>
        <v>Dim Data</v>
      </c>
      <c r="I92" t="str">
        <f t="shared" si="69"/>
        <v>Dim Data</v>
      </c>
      <c r="J92" t="str">
        <f t="shared" si="69"/>
        <v>Dim Data</v>
      </c>
      <c r="K92" t="str">
        <f t="shared" si="69"/>
        <v>Dim Data</v>
      </c>
      <c r="L92" t="str">
        <f t="shared" si="69"/>
        <v>Dim Data</v>
      </c>
      <c r="M92" t="str">
        <f t="shared" si="69"/>
        <v>Dim Data</v>
      </c>
      <c r="N92" t="str">
        <f t="shared" si="69"/>
        <v>Dim Data</v>
      </c>
      <c r="O92" t="str">
        <f t="shared" si="69"/>
        <v>Dim Data</v>
      </c>
      <c r="P92" t="str">
        <f t="shared" si="69"/>
        <v>Dim Data</v>
      </c>
      <c r="Q92" t="str">
        <f t="shared" si="69"/>
        <v>Dim Data</v>
      </c>
      <c r="R92" t="str">
        <f t="shared" si="69"/>
        <v>Dim Data</v>
      </c>
      <c r="S92" t="str">
        <f t="shared" si="69"/>
        <v>Dim Data</v>
      </c>
      <c r="T92" t="str">
        <f t="shared" si="69"/>
        <v>Dim Data</v>
      </c>
      <c r="U92" t="str">
        <f t="shared" si="69"/>
        <v>Dim Data</v>
      </c>
      <c r="V92" t="str">
        <f t="shared" si="69"/>
        <v>Dim Data</v>
      </c>
      <c r="W92" t="str">
        <f t="shared" si="69"/>
        <v>Dim Data</v>
      </c>
      <c r="X92" t="str">
        <f t="shared" si="69"/>
        <v>Dim Data</v>
      </c>
      <c r="Y92" t="str">
        <f t="shared" si="69"/>
        <v>Dim Data</v>
      </c>
      <c r="Z92" t="str">
        <f t="shared" si="69"/>
        <v>Dim Data</v>
      </c>
      <c r="AA92" t="str">
        <f t="shared" si="69"/>
        <v>Dim Data</v>
      </c>
      <c r="AB92" t="str">
        <f t="shared" si="69"/>
        <v>Dim Data</v>
      </c>
      <c r="AC92" t="str">
        <f t="shared" si="69"/>
        <v>Dim Data</v>
      </c>
    </row>
    <row r="93" spans="1:60" x14ac:dyDescent="0.2">
      <c r="A93" s="58"/>
    </row>
    <row r="94" spans="1:60" ht="31.5" x14ac:dyDescent="0.25">
      <c r="A94" s="75" t="s">
        <v>267</v>
      </c>
      <c r="E94">
        <f>IF(SUM(Times!J2:J5)&gt;0,(SUM(Times!J2:J5)/SUM(Times!K2:K5)),"No Data")</f>
        <v>216</v>
      </c>
      <c r="F94">
        <f>IF(SUM(Times!J6:J9)&gt;0,(SUM(Times!J6:J9)/SUM(Times!K6:K9)),"No Data")</f>
        <v>377.33333333333331</v>
      </c>
      <c r="G94">
        <f>IF(SUM(Times!J10:J13)&gt;0,(SUM(Times!J10:J13)/SUM(Times!K10:K13)),"No Data")</f>
        <v>29.5</v>
      </c>
      <c r="H94">
        <f>IF(SUM(Times!J14:J17)&gt;0,(SUM(Times!J14:J17)/SUM(Times!K14:K17)),"No Data")</f>
        <v>207.75</v>
      </c>
      <c r="I94">
        <f>IF(SUM(Times!J18:J21)&gt;0,(SUM(Times!J18:J21)/SUM(Times!K18:K21)),"No Data")</f>
        <v>48</v>
      </c>
      <c r="J94" t="str">
        <f>IF(SUM(Times!J22:J25)&gt;0,(SUM(Times!J22:J25)/SUM(Times!K22:K25)),"No Data")</f>
        <v>No Data</v>
      </c>
      <c r="K94">
        <f>IF(SUM(Times!J26:J29)&gt;0,(SUM(Times!J26:J29)/SUM(Times!K26:K29)),"No Data")</f>
        <v>344.25</v>
      </c>
      <c r="L94">
        <f>IF(SUM(Times!J30:J33)&gt;0,(SUM(Times!J30:J33)/SUM(Times!K30:K33)),"No Data")</f>
        <v>130</v>
      </c>
      <c r="M94">
        <f>IF(SUM(Times!J34:J37)&gt;0,(SUM(Times!J34:J37)/SUM(Times!K34:K37)),"No Data")</f>
        <v>140</v>
      </c>
      <c r="N94">
        <f>IF(SUM(Times!J38:J41)&gt;0,(SUM(Times!J38:J41)/SUM(Times!K38:K41)),"No Data")</f>
        <v>300.5</v>
      </c>
      <c r="O94">
        <f>IF(SUM(Times!J42:J45)&gt;0,(SUM(Times!J42:J45)/SUM(Times!K42:K45)),"No Data")</f>
        <v>144.66666666666666</v>
      </c>
      <c r="P94">
        <f>IF(SUM(Times!J46:J49)&gt;0,(SUM(Times!J46:J49)/SUM(Times!K46:K49)),"No Data")</f>
        <v>231.75</v>
      </c>
      <c r="Q94">
        <f>IF(SUM(Times!J50:J53)&gt;0,(SUM(Times!J50:J53)/SUM(Times!K50:K53)),"No Data")</f>
        <v>39.5</v>
      </c>
      <c r="R94">
        <f>IF(SUM(Times!J54:J57)&gt;0,(SUM(Times!J54:J57)/SUM(Times!K54:K57)),"No Data")</f>
        <v>136.60390054806643</v>
      </c>
      <c r="S94">
        <f>IF(SUM(Times!J58:J61)&gt;0,(SUM(Times!J58:J61)/SUM(Times!K58:K61)),"No Data")</f>
        <v>174.66666666666666</v>
      </c>
      <c r="T94">
        <f>IF(SUM(Times!J62:J65)&gt;0,(SUM(Times!J62:J65)/SUM(Times!K62:K65)),"No Data")</f>
        <v>120.5</v>
      </c>
      <c r="U94">
        <f>IF(SUM(Times!J66:J69)&gt;0,(SUM(Times!J66:J69)/SUM(Times!K66:K69)),"No Data")</f>
        <v>221</v>
      </c>
      <c r="V94">
        <f>IF(SUM(Times!J70:J73)&gt;0,(SUM(Times!J70:J73)/SUM(Times!K70:K73)),"No Data")</f>
        <v>573</v>
      </c>
      <c r="W94">
        <f>IF(SUM(Times!J74:J77)&gt;0,(SUM(Times!J74:J77)/SUM(Times!K74:K77)),"No Data")</f>
        <v>345.25</v>
      </c>
      <c r="X94">
        <f>IF(SUM(Times!J78:J81)&gt;0,(SUM(Times!J78:J81)/SUM(Times!K78:K81)),"No Data")</f>
        <v>89</v>
      </c>
      <c r="Y94" t="str">
        <f>IF(SUM(Times!J82:J85)&gt;0,(SUM(Times!J82:J85)/SUM(Times!K82:K85)),"No Data")</f>
        <v>No Data</v>
      </c>
      <c r="Z94">
        <f>IF(SUM(Times!J86:J89)&gt;0,(SUM(Times!J86:J89)/SUM(Times!K86:K89)),"No Data")</f>
        <v>22.75</v>
      </c>
      <c r="AA94">
        <f>IF(SUM(Times!J90:J93)&gt;0,(SUM(Times!J90:J93)/SUM(Times!K90:K93)),"No Data")</f>
        <v>54</v>
      </c>
      <c r="AB94">
        <f>IF(SUM(Times!J94:J97)&gt;0,(SUM(Times!J94:J97)/SUM(Times!K94:K97)),"No Data")</f>
        <v>83</v>
      </c>
      <c r="AC94">
        <f>IF(SUM(Times!J98:J101)&gt;0,(SUM(Times!J98:J101)/SUM(Times!K98:K101)),"No Data")</f>
        <v>47.5</v>
      </c>
      <c r="AE94" t="s">
        <v>238</v>
      </c>
      <c r="AF94" t="s">
        <v>270</v>
      </c>
      <c r="AG94" t="s">
        <v>272</v>
      </c>
      <c r="AH94" t="s">
        <v>271</v>
      </c>
      <c r="AI94" t="s">
        <v>446</v>
      </c>
      <c r="AJ94" t="s">
        <v>0</v>
      </c>
      <c r="AK94" t="s">
        <v>1</v>
      </c>
      <c r="AL94" t="s">
        <v>2</v>
      </c>
      <c r="AM94" t="s">
        <v>3</v>
      </c>
      <c r="AN94" t="s">
        <v>4</v>
      </c>
      <c r="AO94" t="s">
        <v>5</v>
      </c>
      <c r="AP94" t="s">
        <v>6</v>
      </c>
      <c r="AQ94" t="s">
        <v>7</v>
      </c>
      <c r="AR94" t="s">
        <v>8</v>
      </c>
      <c r="AS94" t="s">
        <v>9</v>
      </c>
      <c r="AT94" t="s">
        <v>10</v>
      </c>
      <c r="AU94" t="s">
        <v>215</v>
      </c>
      <c r="AV94" t="s">
        <v>11</v>
      </c>
      <c r="AW94" t="s">
        <v>12</v>
      </c>
      <c r="AX94" t="s">
        <v>13</v>
      </c>
      <c r="AY94" t="s">
        <v>14</v>
      </c>
      <c r="AZ94" t="s">
        <v>15</v>
      </c>
      <c r="BA94" t="s">
        <v>16</v>
      </c>
      <c r="BB94" t="s">
        <v>17</v>
      </c>
      <c r="BC94" t="s">
        <v>18</v>
      </c>
      <c r="BD94" t="s">
        <v>19</v>
      </c>
      <c r="BE94" t="s">
        <v>20</v>
      </c>
      <c r="BF94" t="s">
        <v>21</v>
      </c>
      <c r="BG94" t="s">
        <v>22</v>
      </c>
      <c r="BH94" t="s">
        <v>23</v>
      </c>
    </row>
    <row r="95" spans="1:60" ht="31.5" x14ac:dyDescent="0.25">
      <c r="A95" s="75" t="s">
        <v>267</v>
      </c>
      <c r="E95">
        <f>IF(SUM(Times!J2:J5)&gt;0,(SUM(Times!J2:J5)/SUM(Times!K2:K5)),"Dim Data")</f>
        <v>216</v>
      </c>
      <c r="F95">
        <f>IF(SUM(Times!J6:J9)&gt;0,(SUM(Times!J6:J9)/SUM(Times!K6:K9)),"Dim Data")</f>
        <v>377.33333333333331</v>
      </c>
      <c r="G95">
        <f>IF(SUM(Times!J10:J13)&gt;0,(SUM(Times!J10:J13)/SUM(Times!K10:K13)),"Dim Data")</f>
        <v>29.5</v>
      </c>
      <c r="H95">
        <f>IF(SUM(Times!J14:J17)&gt;0,(SUM(Times!J14:J17)/SUM(Times!K14:K17)),"Dim Data")</f>
        <v>207.75</v>
      </c>
      <c r="I95">
        <f>IF(SUM(Times!J18:J21)&gt;0,(SUM(Times!J18:J21)/SUM(Times!K18:K21)),"Dim Data")</f>
        <v>48</v>
      </c>
      <c r="J95" t="str">
        <f>IF(SUM(Times!J22:J25)&gt;0,(SUM(Times!J22:J25)/SUM(Times!K22:K25)),"Dim Data")</f>
        <v>Dim Data</v>
      </c>
      <c r="K95">
        <f>IF(SUM(Times!J26:J29)&gt;0,(SUM(Times!J26:J29)/SUM(Times!K26:K29)),"Dim Data")</f>
        <v>344.25</v>
      </c>
      <c r="L95">
        <f>IF(SUM(Times!J30:J33)&gt;0,(SUM(Times!J30:J33)/SUM(Times!K30:K33)),"Dim Data")</f>
        <v>130</v>
      </c>
      <c r="M95">
        <f>IF(SUM(Times!J34:J37)&gt;0,(SUM(Times!J34:J37)/SUM(Times!K34:K37)),"Dim Data")</f>
        <v>140</v>
      </c>
      <c r="N95">
        <f>IF(SUM(Times!J38:J41)&gt;0,(SUM(Times!J38:J41)/SUM(Times!K38:K41)),"Dim Data")</f>
        <v>300.5</v>
      </c>
      <c r="O95">
        <f>IF(SUM(Times!J42:J45)&gt;0,(SUM(Times!J42:J45)/SUM(Times!K42:K45)),"Dim Data")</f>
        <v>144.66666666666666</v>
      </c>
      <c r="P95">
        <f>IF(SUM(Times!J46:J49)&gt;0,(SUM(Times!J46:J49)/SUM(Times!K46:K49)),"Dim Data")</f>
        <v>231.75</v>
      </c>
      <c r="Q95">
        <f>IF(SUM(Times!J50:J53)&gt;0,(SUM(Times!J50:J53)/SUM(Times!K50:K53)),"Dim Data")</f>
        <v>39.5</v>
      </c>
      <c r="R95">
        <f>IF(SUM(Times!J54:J57)&gt;0,(SUM(Times!J54:J57)/SUM(Times!K54:K57)),"Dim Data")</f>
        <v>136.60390054806643</v>
      </c>
      <c r="S95">
        <f>IF(SUM(Times!J58:J61)&gt;0,(SUM(Times!J58:J61)/SUM(Times!K58:K61)),"Dim Data")</f>
        <v>174.66666666666666</v>
      </c>
      <c r="T95">
        <f>IF(SUM(Times!J62:J65)&gt;0,(SUM(Times!J62:J65)/SUM(Times!K62:K65)),"Dim Data")</f>
        <v>120.5</v>
      </c>
      <c r="U95">
        <f>IF(SUM(Times!J66:J69)&gt;0,(SUM(Times!J66:J69)/SUM(Times!K66:K69)),"Dim Data")</f>
        <v>221</v>
      </c>
      <c r="V95">
        <f>IF(SUM(Times!J70:J73)&gt;0,(SUM(Times!J70:J73)/SUM(Times!K70:K73)),"Dim Data")</f>
        <v>573</v>
      </c>
      <c r="W95">
        <f>IF(SUM(Times!J74:J77)&gt;0,(SUM(Times!J74:J77)/SUM(Times!K74:K77)),"Dim Data")</f>
        <v>345.25</v>
      </c>
      <c r="X95">
        <f>IF(SUM(Times!J78:J81)&gt;0,(SUM(Times!J78:J81)/SUM(Times!K78:K81)),"Dim Data")</f>
        <v>89</v>
      </c>
      <c r="Y95" t="str">
        <f>IF(SUM(Times!J82:J85)&gt;0,(SUM(Times!J82:J85)/SUM(Times!K82:K85)),"Dim Data")</f>
        <v>Dim Data</v>
      </c>
      <c r="Z95">
        <f>IF(SUM(Times!J86:J89)&gt;0,(SUM(Times!J86:J89)/SUM(Times!K86:K89)),"Dim Data")</f>
        <v>22.75</v>
      </c>
      <c r="AA95">
        <f>IF(SUM(Times!J90:J93)&gt;0,(SUM(Times!J90:J93)/SUM(Times!K90:K93)),"Dim Data")</f>
        <v>54</v>
      </c>
      <c r="AB95">
        <f>IF(SUM(Times!J94:J97)&gt;0,(SUM(Times!J94:J97)/SUM(Times!K94:K97)),"Dim Data")</f>
        <v>83</v>
      </c>
      <c r="AC95">
        <f>IF(SUM(Times!J98:J101)&gt;0,(SUM(Times!J98:J101)/SUM(Times!K98:K101)),"Dim Data")</f>
        <v>47.5</v>
      </c>
      <c r="AE95" t="s">
        <v>280</v>
      </c>
    </row>
    <row r="96" spans="1:60" x14ac:dyDescent="0.2">
      <c r="AE96" t="s">
        <v>29</v>
      </c>
      <c r="AF96" t="s">
        <v>30</v>
      </c>
      <c r="AH96" t="s">
        <v>31</v>
      </c>
      <c r="AI96" t="s">
        <v>30</v>
      </c>
      <c r="AJ96" t="s">
        <v>30</v>
      </c>
      <c r="AK96" t="s">
        <v>30</v>
      </c>
      <c r="AL96" t="s">
        <v>30</v>
      </c>
      <c r="AM96" t="s">
        <v>30</v>
      </c>
      <c r="AN96" t="s">
        <v>30</v>
      </c>
      <c r="AO96" t="s">
        <v>30</v>
      </c>
      <c r="AP96" t="s">
        <v>30</v>
      </c>
      <c r="AQ96" t="s">
        <v>30</v>
      </c>
      <c r="AR96" t="s">
        <v>30</v>
      </c>
      <c r="AS96" t="s">
        <v>30</v>
      </c>
      <c r="AT96" t="s">
        <v>30</v>
      </c>
      <c r="AU96" t="s">
        <v>31</v>
      </c>
      <c r="AV96" t="s">
        <v>30</v>
      </c>
      <c r="AW96" t="s">
        <v>30</v>
      </c>
      <c r="AX96" t="s">
        <v>30</v>
      </c>
      <c r="AY96" t="s">
        <v>30</v>
      </c>
      <c r="AZ96" t="s">
        <v>30</v>
      </c>
      <c r="BA96" t="s">
        <v>30</v>
      </c>
      <c r="BB96" t="s">
        <v>30</v>
      </c>
      <c r="BC96" t="s">
        <v>30</v>
      </c>
      <c r="BD96" t="s">
        <v>30</v>
      </c>
      <c r="BE96" t="s">
        <v>30</v>
      </c>
      <c r="BF96" t="s">
        <v>30</v>
      </c>
      <c r="BG96" t="s">
        <v>31</v>
      </c>
      <c r="BH96" t="s">
        <v>31</v>
      </c>
    </row>
    <row r="97" spans="1:60" x14ac:dyDescent="0.2">
      <c r="A97" s="58" t="s">
        <v>442</v>
      </c>
      <c r="E97" s="107">
        <f>Appeals!E2</f>
        <v>6</v>
      </c>
      <c r="F97" s="108">
        <f>Appeals!E3</f>
        <v>6</v>
      </c>
      <c r="G97" s="108">
        <f>Appeals!E4</f>
        <v>19</v>
      </c>
      <c r="H97" s="108">
        <f>Appeals!E5</f>
        <v>8</v>
      </c>
      <c r="I97" s="108">
        <f>SUM(Appeals!E6)</f>
        <v>73</v>
      </c>
      <c r="J97" s="108">
        <f>SUM(Appeals!E7)</f>
        <v>14</v>
      </c>
      <c r="K97" s="108">
        <f>SUM(Appeals!E8)</f>
        <v>7</v>
      </c>
      <c r="L97" s="108">
        <f>SUM(Appeals!E9)</f>
        <v>20</v>
      </c>
      <c r="M97" s="108">
        <f>SUM(Appeals!E10)</f>
        <v>18</v>
      </c>
      <c r="N97" s="108">
        <f>SUM(Appeals!E11)</f>
        <v>26</v>
      </c>
      <c r="O97" s="108">
        <f>SUM(Appeals!E12)</f>
        <v>13</v>
      </c>
      <c r="P97" s="108">
        <f>SUM(Appeals!E13)</f>
        <v>16</v>
      </c>
      <c r="Q97" s="108">
        <f>SUM(Appeals!E14)</f>
        <v>9</v>
      </c>
      <c r="R97" s="108">
        <f>SUM(Appeals!E15)</f>
        <v>13</v>
      </c>
      <c r="S97" s="108">
        <f>SUM(Appeals!E16)</f>
        <v>14</v>
      </c>
      <c r="T97" s="108">
        <f>SUM(Appeals!E17)</f>
        <v>23</v>
      </c>
      <c r="U97" s="108">
        <f>SUM(Appeals!E18)</f>
        <v>9</v>
      </c>
      <c r="V97" s="108">
        <f>SUM(Appeals!E19)</f>
        <v>7</v>
      </c>
      <c r="W97" s="108">
        <f>SUM(Appeals!E20)</f>
        <v>18</v>
      </c>
      <c r="X97" s="108">
        <f>SUM(Appeals!E21)</f>
        <v>38</v>
      </c>
      <c r="Y97" s="108">
        <f>SUM(Appeals!E22)</f>
        <v>8</v>
      </c>
      <c r="Z97" s="108">
        <f>SUM(Appeals!E23)</f>
        <v>72</v>
      </c>
      <c r="AA97" s="108">
        <f>SUM(Appeals!E24)</f>
        <v>19</v>
      </c>
      <c r="AB97" s="108">
        <f>SUM(Appeals!E25)</f>
        <v>17</v>
      </c>
      <c r="AC97" s="108">
        <f>SUM(Appeals!E26)</f>
        <v>31</v>
      </c>
      <c r="AE97" t="s">
        <v>285</v>
      </c>
      <c r="AF97" t="s">
        <v>275</v>
      </c>
      <c r="AG97" t="s">
        <v>273</v>
      </c>
      <c r="AH97" t="s">
        <v>274</v>
      </c>
      <c r="AI97">
        <v>52.338095238095242</v>
      </c>
      <c r="AJ97" t="s">
        <v>32</v>
      </c>
      <c r="AK97" t="s">
        <v>32</v>
      </c>
      <c r="AL97" t="s">
        <v>32</v>
      </c>
      <c r="AM97" t="s">
        <v>32</v>
      </c>
      <c r="AN97" t="s">
        <v>32</v>
      </c>
      <c r="AO97" t="s">
        <v>32</v>
      </c>
      <c r="AP97" t="s">
        <v>32</v>
      </c>
      <c r="AQ97" t="s">
        <v>32</v>
      </c>
      <c r="AR97" t="s">
        <v>32</v>
      </c>
      <c r="AS97">
        <v>20</v>
      </c>
      <c r="AT97">
        <v>16</v>
      </c>
      <c r="AU97">
        <v>86</v>
      </c>
      <c r="AV97" t="s">
        <v>32</v>
      </c>
      <c r="AW97" t="s">
        <v>32</v>
      </c>
      <c r="AX97" t="s">
        <v>32</v>
      </c>
      <c r="AY97" t="s">
        <v>32</v>
      </c>
      <c r="AZ97" t="s">
        <v>32</v>
      </c>
      <c r="BA97" t="s">
        <v>32</v>
      </c>
      <c r="BB97">
        <v>24.366666666666667</v>
      </c>
      <c r="BC97" t="s">
        <v>32</v>
      </c>
      <c r="BD97" t="s">
        <v>32</v>
      </c>
      <c r="BE97">
        <v>44</v>
      </c>
      <c r="BF97" t="s">
        <v>32</v>
      </c>
      <c r="BG97">
        <v>69</v>
      </c>
      <c r="BH97">
        <v>107</v>
      </c>
    </row>
    <row r="98" spans="1:60" x14ac:dyDescent="0.2">
      <c r="A98" s="58" t="s">
        <v>443</v>
      </c>
      <c r="E98" s="107">
        <f>Appeals!D2</f>
        <v>4</v>
      </c>
      <c r="F98" s="108">
        <f>Appeals!D3</f>
        <v>5</v>
      </c>
      <c r="G98" s="108">
        <f>Appeals!D4</f>
        <v>11</v>
      </c>
      <c r="H98" s="108">
        <f>Appeals!D5</f>
        <v>6</v>
      </c>
      <c r="I98" s="108">
        <f>SUM(Appeals!D6)</f>
        <v>54</v>
      </c>
      <c r="J98" s="108">
        <f>SUM(Appeals!D7)</f>
        <v>10</v>
      </c>
      <c r="K98" s="108">
        <f>SUM(Appeals!D8)</f>
        <v>4</v>
      </c>
      <c r="L98" s="108">
        <f>SUM(Appeals!D9)</f>
        <v>9</v>
      </c>
      <c r="M98" s="108">
        <f>SUM(Appeals!D10)</f>
        <v>12</v>
      </c>
      <c r="N98" s="108">
        <f>SUM(Appeals!D11)</f>
        <v>14</v>
      </c>
      <c r="O98" s="108">
        <f>SUM(Appeals!D12)</f>
        <v>7</v>
      </c>
      <c r="P98" s="108">
        <f>SUM(Appeals!D13)</f>
        <v>11</v>
      </c>
      <c r="Q98" s="108">
        <f>SUM(Appeals!D14)</f>
        <v>8</v>
      </c>
      <c r="R98" s="108">
        <f>SUM(Appeals!D15)</f>
        <v>7</v>
      </c>
      <c r="S98" s="108">
        <f>SUM(Appeals!D16)</f>
        <v>7</v>
      </c>
      <c r="T98" s="108">
        <f>SUM(Appeals!D17)</f>
        <v>15</v>
      </c>
      <c r="U98" s="108">
        <f>SUM(Appeals!D18)</f>
        <v>4</v>
      </c>
      <c r="V98" s="108">
        <f>SUM(Appeals!D19)</f>
        <v>4</v>
      </c>
      <c r="W98" s="108">
        <f>SUM(Appeals!D20)</f>
        <v>16</v>
      </c>
      <c r="X98" s="108">
        <f>SUM(Appeals!D21)</f>
        <v>19</v>
      </c>
      <c r="Y98" s="108">
        <f>SUM(Appeals!D22)</f>
        <v>4</v>
      </c>
      <c r="Z98" s="108">
        <f>SUM(Appeals!D23)</f>
        <v>50</v>
      </c>
      <c r="AA98" s="108">
        <f>SUM(Appeals!D24)</f>
        <v>11</v>
      </c>
      <c r="AB98" s="108">
        <f>SUM(Appeals!D25)</f>
        <v>12</v>
      </c>
      <c r="AC98" s="108">
        <f>SUM(Appeals!D26)</f>
        <v>17</v>
      </c>
      <c r="AE98" t="s">
        <v>258</v>
      </c>
      <c r="AF98" t="s">
        <v>30</v>
      </c>
      <c r="AH98" t="s">
        <v>31</v>
      </c>
      <c r="AI98" t="s">
        <v>30</v>
      </c>
      <c r="AJ98" t="s">
        <v>30</v>
      </c>
      <c r="AK98" t="s">
        <v>31</v>
      </c>
      <c r="AL98" t="s">
        <v>30</v>
      </c>
      <c r="AM98" t="s">
        <v>30</v>
      </c>
      <c r="AN98" t="s">
        <v>32</v>
      </c>
      <c r="AO98" t="s">
        <v>32</v>
      </c>
      <c r="AP98" t="s">
        <v>30</v>
      </c>
      <c r="AQ98" t="s">
        <v>30</v>
      </c>
      <c r="AR98" t="s">
        <v>30</v>
      </c>
      <c r="AS98" t="s">
        <v>32</v>
      </c>
      <c r="AT98" t="s">
        <v>32</v>
      </c>
      <c r="AU98" t="s">
        <v>32</v>
      </c>
      <c r="AV98" t="s">
        <v>30</v>
      </c>
      <c r="AW98" t="s">
        <v>30</v>
      </c>
      <c r="AX98" t="s">
        <v>32</v>
      </c>
      <c r="AY98" t="s">
        <v>32</v>
      </c>
      <c r="AZ98" t="s">
        <v>30</v>
      </c>
      <c r="BA98" t="s">
        <v>30</v>
      </c>
      <c r="BB98" t="s">
        <v>32</v>
      </c>
      <c r="BC98" t="s">
        <v>30</v>
      </c>
      <c r="BD98" t="s">
        <v>30</v>
      </c>
      <c r="BE98" t="s">
        <v>32</v>
      </c>
      <c r="BF98" t="s">
        <v>30</v>
      </c>
      <c r="BG98" t="s">
        <v>32</v>
      </c>
      <c r="BH98" t="s">
        <v>32</v>
      </c>
    </row>
    <row r="99" spans="1:60" x14ac:dyDescent="0.2">
      <c r="A99" s="58" t="s">
        <v>284</v>
      </c>
      <c r="E99">
        <f>E98/E97*100</f>
        <v>66.666666666666657</v>
      </c>
      <c r="F99" s="63">
        <f t="shared" ref="F99:AC99" si="70">F98/F97*100</f>
        <v>83.333333333333343</v>
      </c>
      <c r="G99" s="63">
        <f t="shared" si="70"/>
        <v>57.894736842105267</v>
      </c>
      <c r="H99" s="63">
        <f t="shared" si="70"/>
        <v>75</v>
      </c>
      <c r="I99" s="63">
        <f t="shared" si="70"/>
        <v>73.972602739726028</v>
      </c>
      <c r="J99" s="63">
        <f t="shared" si="70"/>
        <v>71.428571428571431</v>
      </c>
      <c r="K99" s="63">
        <f t="shared" si="70"/>
        <v>57.142857142857139</v>
      </c>
      <c r="L99" s="63">
        <f t="shared" si="70"/>
        <v>45</v>
      </c>
      <c r="M99" s="63">
        <f t="shared" si="70"/>
        <v>66.666666666666657</v>
      </c>
      <c r="N99" s="63">
        <f t="shared" si="70"/>
        <v>53.846153846153847</v>
      </c>
      <c r="O99" s="63">
        <f t="shared" si="70"/>
        <v>53.846153846153847</v>
      </c>
      <c r="P99" s="63">
        <f t="shared" si="70"/>
        <v>68.75</v>
      </c>
      <c r="Q99" s="63">
        <f t="shared" si="70"/>
        <v>88.888888888888886</v>
      </c>
      <c r="R99" s="63">
        <f t="shared" si="70"/>
        <v>53.846153846153847</v>
      </c>
      <c r="S99" s="63">
        <f t="shared" si="70"/>
        <v>50</v>
      </c>
      <c r="T99" s="63">
        <f t="shared" si="70"/>
        <v>65.217391304347828</v>
      </c>
      <c r="U99" s="63">
        <f t="shared" si="70"/>
        <v>44.444444444444443</v>
      </c>
      <c r="V99" s="63">
        <f t="shared" si="70"/>
        <v>57.142857142857139</v>
      </c>
      <c r="W99" s="63">
        <f t="shared" si="70"/>
        <v>88.888888888888886</v>
      </c>
      <c r="X99" s="63">
        <f t="shared" si="70"/>
        <v>50</v>
      </c>
      <c r="Y99" s="63">
        <f t="shared" si="70"/>
        <v>50</v>
      </c>
      <c r="Z99" s="63">
        <f t="shared" si="70"/>
        <v>69.444444444444443</v>
      </c>
      <c r="AA99" s="63">
        <f t="shared" si="70"/>
        <v>57.894736842105267</v>
      </c>
      <c r="AB99" s="63">
        <f t="shared" si="70"/>
        <v>70.588235294117652</v>
      </c>
      <c r="AC99" s="63">
        <f t="shared" si="70"/>
        <v>54.838709677419352</v>
      </c>
      <c r="AE99" t="s">
        <v>259</v>
      </c>
      <c r="AF99" t="s">
        <v>571</v>
      </c>
      <c r="AH99" t="s">
        <v>564</v>
      </c>
      <c r="AI99">
        <v>3.7571428571428567</v>
      </c>
      <c r="AJ99">
        <v>1.3</v>
      </c>
      <c r="AK99">
        <v>5</v>
      </c>
      <c r="AL99">
        <v>5.4</v>
      </c>
      <c r="AM99">
        <v>1.9</v>
      </c>
      <c r="AN99">
        <v>5.2</v>
      </c>
      <c r="AO99">
        <v>3.7</v>
      </c>
      <c r="AP99">
        <v>3.9</v>
      </c>
      <c r="AQ99">
        <v>4</v>
      </c>
      <c r="AR99">
        <v>2</v>
      </c>
      <c r="AS99">
        <v>0</v>
      </c>
      <c r="AT99">
        <v>3.3</v>
      </c>
      <c r="AU99">
        <v>0</v>
      </c>
      <c r="AV99">
        <v>2.8</v>
      </c>
      <c r="AW99">
        <v>4.0999999999999996</v>
      </c>
      <c r="AX99">
        <v>5</v>
      </c>
      <c r="AY99">
        <v>6.3</v>
      </c>
      <c r="AZ99">
        <v>5</v>
      </c>
      <c r="BA99">
        <v>1.8</v>
      </c>
      <c r="BB99">
        <v>1.9</v>
      </c>
      <c r="BC99">
        <v>1.5</v>
      </c>
      <c r="BD99">
        <v>7</v>
      </c>
      <c r="BE99">
        <v>3</v>
      </c>
      <c r="BF99">
        <v>4.8</v>
      </c>
      <c r="BG99">
        <v>0</v>
      </c>
      <c r="BH99">
        <v>0</v>
      </c>
    </row>
    <row r="100" spans="1:60" x14ac:dyDescent="0.2">
      <c r="A100" s="58" t="s">
        <v>535</v>
      </c>
      <c r="E100" s="63">
        <f>IFERROR(E99,"No Data")</f>
        <v>66.666666666666657</v>
      </c>
      <c r="F100" s="63">
        <f t="shared" ref="F100:AC100" si="71">IFERROR(F99,"No Data")</f>
        <v>83.333333333333343</v>
      </c>
      <c r="G100" s="63">
        <f t="shared" si="71"/>
        <v>57.894736842105267</v>
      </c>
      <c r="H100" s="63">
        <f t="shared" si="71"/>
        <v>75</v>
      </c>
      <c r="I100" s="63">
        <f t="shared" si="71"/>
        <v>73.972602739726028</v>
      </c>
      <c r="J100" s="63">
        <f t="shared" si="71"/>
        <v>71.428571428571431</v>
      </c>
      <c r="K100" s="63">
        <f t="shared" si="71"/>
        <v>57.142857142857139</v>
      </c>
      <c r="L100" s="63">
        <f t="shared" si="71"/>
        <v>45</v>
      </c>
      <c r="M100" s="63">
        <f t="shared" si="71"/>
        <v>66.666666666666657</v>
      </c>
      <c r="N100" s="63">
        <f t="shared" si="71"/>
        <v>53.846153846153847</v>
      </c>
      <c r="O100" s="63">
        <f t="shared" si="71"/>
        <v>53.846153846153847</v>
      </c>
      <c r="P100" s="63">
        <f t="shared" si="71"/>
        <v>68.75</v>
      </c>
      <c r="Q100" s="63">
        <f t="shared" si="71"/>
        <v>88.888888888888886</v>
      </c>
      <c r="R100" s="63">
        <f t="shared" si="71"/>
        <v>53.846153846153847</v>
      </c>
      <c r="S100" s="63">
        <f t="shared" si="71"/>
        <v>50</v>
      </c>
      <c r="T100" s="63">
        <f t="shared" si="71"/>
        <v>65.217391304347828</v>
      </c>
      <c r="U100" s="63">
        <f t="shared" si="71"/>
        <v>44.444444444444443</v>
      </c>
      <c r="V100" s="63">
        <f t="shared" si="71"/>
        <v>57.142857142857139</v>
      </c>
      <c r="W100" s="63">
        <f t="shared" si="71"/>
        <v>88.888888888888886</v>
      </c>
      <c r="X100" s="63">
        <f t="shared" si="71"/>
        <v>50</v>
      </c>
      <c r="Y100" s="63">
        <f t="shared" si="71"/>
        <v>50</v>
      </c>
      <c r="Z100" s="63">
        <f t="shared" si="71"/>
        <v>69.444444444444443</v>
      </c>
      <c r="AA100" s="63">
        <f t="shared" si="71"/>
        <v>57.894736842105267</v>
      </c>
      <c r="AB100" s="63">
        <f t="shared" si="71"/>
        <v>70.588235294117652</v>
      </c>
      <c r="AC100" s="63">
        <f t="shared" si="71"/>
        <v>54.838709677419352</v>
      </c>
    </row>
    <row r="101" spans="1:60" x14ac:dyDescent="0.2">
      <c r="A101" s="58" t="s">
        <v>536</v>
      </c>
      <c r="E101" s="63">
        <f>IFERROR(E99,"Dim Data")</f>
        <v>66.666666666666657</v>
      </c>
      <c r="F101" s="63">
        <f t="shared" ref="F101:AC101" si="72">IFERROR(F99,"Dim Data")</f>
        <v>83.333333333333343</v>
      </c>
      <c r="G101" s="63">
        <f t="shared" si="72"/>
        <v>57.894736842105267</v>
      </c>
      <c r="H101" s="63">
        <f t="shared" si="72"/>
        <v>75</v>
      </c>
      <c r="I101" s="63">
        <f t="shared" si="72"/>
        <v>73.972602739726028</v>
      </c>
      <c r="J101" s="63">
        <f t="shared" si="72"/>
        <v>71.428571428571431</v>
      </c>
      <c r="K101" s="63">
        <f t="shared" si="72"/>
        <v>57.142857142857139</v>
      </c>
      <c r="L101" s="63">
        <f t="shared" si="72"/>
        <v>45</v>
      </c>
      <c r="M101" s="63">
        <f t="shared" si="72"/>
        <v>66.666666666666657</v>
      </c>
      <c r="N101" s="63">
        <f t="shared" si="72"/>
        <v>53.846153846153847</v>
      </c>
      <c r="O101" s="63">
        <f t="shared" si="72"/>
        <v>53.846153846153847</v>
      </c>
      <c r="P101" s="63">
        <f t="shared" si="72"/>
        <v>68.75</v>
      </c>
      <c r="Q101" s="63">
        <f t="shared" si="72"/>
        <v>88.888888888888886</v>
      </c>
      <c r="R101" s="63">
        <f t="shared" si="72"/>
        <v>53.846153846153847</v>
      </c>
      <c r="S101" s="63">
        <f t="shared" si="72"/>
        <v>50</v>
      </c>
      <c r="T101" s="63">
        <f t="shared" si="72"/>
        <v>65.217391304347828</v>
      </c>
      <c r="U101" s="63">
        <f t="shared" si="72"/>
        <v>44.444444444444443</v>
      </c>
      <c r="V101" s="63">
        <f t="shared" si="72"/>
        <v>57.142857142857139</v>
      </c>
      <c r="W101" s="63">
        <f t="shared" si="72"/>
        <v>88.888888888888886</v>
      </c>
      <c r="X101" s="63">
        <f t="shared" si="72"/>
        <v>50</v>
      </c>
      <c r="Y101" s="63">
        <f t="shared" si="72"/>
        <v>50</v>
      </c>
      <c r="Z101" s="63">
        <f t="shared" si="72"/>
        <v>69.444444444444443</v>
      </c>
      <c r="AA101" s="63">
        <f t="shared" si="72"/>
        <v>57.894736842105267</v>
      </c>
      <c r="AB101" s="63">
        <f t="shared" si="72"/>
        <v>70.588235294117652</v>
      </c>
      <c r="AC101" s="63">
        <f t="shared" si="72"/>
        <v>54.838709677419352</v>
      </c>
      <c r="AE101" t="s">
        <v>25</v>
      </c>
    </row>
    <row r="102" spans="1:60" x14ac:dyDescent="0.2">
      <c r="E102" t="str">
        <f>E98&amp;" of "&amp;E97</f>
        <v>4 of 6</v>
      </c>
      <c r="F102" t="str">
        <f t="shared" ref="F102:AC102" si="73">F98&amp;" of "&amp;F97</f>
        <v>5 of 6</v>
      </c>
      <c r="G102" t="str">
        <f t="shared" si="73"/>
        <v>11 of 19</v>
      </c>
      <c r="H102" t="str">
        <f t="shared" si="73"/>
        <v>6 of 8</v>
      </c>
      <c r="I102" t="str">
        <f t="shared" si="73"/>
        <v>54 of 73</v>
      </c>
      <c r="J102" t="str">
        <f t="shared" si="73"/>
        <v>10 of 14</v>
      </c>
      <c r="K102" t="str">
        <f t="shared" si="73"/>
        <v>4 of 7</v>
      </c>
      <c r="L102" t="str">
        <f t="shared" si="73"/>
        <v>9 of 20</v>
      </c>
      <c r="M102" t="str">
        <f t="shared" si="73"/>
        <v>12 of 18</v>
      </c>
      <c r="N102" t="str">
        <f t="shared" si="73"/>
        <v>14 of 26</v>
      </c>
      <c r="O102" t="str">
        <f t="shared" si="73"/>
        <v>7 of 13</v>
      </c>
      <c r="P102" t="str">
        <f t="shared" si="73"/>
        <v>11 of 16</v>
      </c>
      <c r="Q102" t="str">
        <f t="shared" si="73"/>
        <v>8 of 9</v>
      </c>
      <c r="R102" t="str">
        <f t="shared" si="73"/>
        <v>7 of 13</v>
      </c>
      <c r="S102" t="str">
        <f t="shared" si="73"/>
        <v>7 of 14</v>
      </c>
      <c r="T102" t="str">
        <f t="shared" si="73"/>
        <v>15 of 23</v>
      </c>
      <c r="U102" t="str">
        <f t="shared" si="73"/>
        <v>4 of 9</v>
      </c>
      <c r="V102" t="str">
        <f t="shared" si="73"/>
        <v>4 of 7</v>
      </c>
      <c r="W102" t="str">
        <f t="shared" si="73"/>
        <v>16 of 18</v>
      </c>
      <c r="X102" t="str">
        <f t="shared" si="73"/>
        <v>19 of 38</v>
      </c>
      <c r="Y102" t="str">
        <f t="shared" si="73"/>
        <v>4 of 8</v>
      </c>
      <c r="Z102" t="str">
        <f t="shared" si="73"/>
        <v>50 of 72</v>
      </c>
      <c r="AA102" t="str">
        <f t="shared" si="73"/>
        <v>11 of 19</v>
      </c>
      <c r="AB102" t="str">
        <f t="shared" si="73"/>
        <v>12 of 17</v>
      </c>
      <c r="AC102" t="str">
        <f t="shared" si="73"/>
        <v>17 of 31</v>
      </c>
      <c r="AE102" t="s">
        <v>286</v>
      </c>
      <c r="AI102">
        <v>42.469470827679785</v>
      </c>
      <c r="AJ102">
        <v>57.142857142857139</v>
      </c>
      <c r="AK102">
        <v>37.5</v>
      </c>
      <c r="AL102">
        <v>41.379310344827587</v>
      </c>
      <c r="AM102">
        <v>26.190476190476193</v>
      </c>
      <c r="AN102">
        <v>29.545454545454547</v>
      </c>
      <c r="AO102">
        <v>15.686274509803921</v>
      </c>
      <c r="AP102">
        <v>17.647058823529413</v>
      </c>
      <c r="AQ102">
        <v>28.125</v>
      </c>
      <c r="AR102">
        <v>17.857142857142858</v>
      </c>
      <c r="AS102">
        <v>24.444444444444443</v>
      </c>
      <c r="AT102">
        <v>51.219512195121951</v>
      </c>
      <c r="AU102">
        <v>45.454545454545453</v>
      </c>
      <c r="AV102">
        <v>80</v>
      </c>
      <c r="AW102">
        <v>73.333333333333329</v>
      </c>
      <c r="AX102">
        <v>42.857142857142854</v>
      </c>
      <c r="AY102">
        <v>21.212121212121211</v>
      </c>
      <c r="AZ102">
        <v>41.666666666666671</v>
      </c>
      <c r="BA102">
        <v>11.111111111111111</v>
      </c>
      <c r="BB102">
        <v>56.896551724137936</v>
      </c>
      <c r="BC102">
        <v>50</v>
      </c>
      <c r="BD102">
        <v>0</v>
      </c>
      <c r="BE102">
        <v>48.780487804878049</v>
      </c>
      <c r="BF102">
        <v>18.181818181818183</v>
      </c>
      <c r="BG102">
        <v>56.521739130434781</v>
      </c>
      <c r="BH102">
        <v>94.915254237288138</v>
      </c>
    </row>
    <row r="103" spans="1:60" x14ac:dyDescent="0.2">
      <c r="E103" t="str">
        <f>E98&amp;" o "&amp;E97</f>
        <v>4 o 6</v>
      </c>
      <c r="F103" t="str">
        <f t="shared" ref="F103:AC103" si="74">F98&amp;" o "&amp;F97</f>
        <v>5 o 6</v>
      </c>
      <c r="G103" t="str">
        <f t="shared" si="74"/>
        <v>11 o 19</v>
      </c>
      <c r="H103" t="str">
        <f t="shared" si="74"/>
        <v>6 o 8</v>
      </c>
      <c r="I103" t="str">
        <f t="shared" si="74"/>
        <v>54 o 73</v>
      </c>
      <c r="J103" t="str">
        <f t="shared" si="74"/>
        <v>10 o 14</v>
      </c>
      <c r="K103" t="str">
        <f t="shared" si="74"/>
        <v>4 o 7</v>
      </c>
      <c r="L103" t="str">
        <f t="shared" si="74"/>
        <v>9 o 20</v>
      </c>
      <c r="M103" t="str">
        <f t="shared" si="74"/>
        <v>12 o 18</v>
      </c>
      <c r="N103" t="str">
        <f t="shared" si="74"/>
        <v>14 o 26</v>
      </c>
      <c r="O103" t="str">
        <f t="shared" si="74"/>
        <v>7 o 13</v>
      </c>
      <c r="P103" t="str">
        <f t="shared" si="74"/>
        <v>11 o 16</v>
      </c>
      <c r="Q103" t="str">
        <f t="shared" si="74"/>
        <v>8 o 9</v>
      </c>
      <c r="R103" t="str">
        <f t="shared" si="74"/>
        <v>7 o 13</v>
      </c>
      <c r="S103" t="str">
        <f t="shared" si="74"/>
        <v>7 o 14</v>
      </c>
      <c r="T103" t="str">
        <f t="shared" si="74"/>
        <v>15 o 23</v>
      </c>
      <c r="U103" t="str">
        <f t="shared" si="74"/>
        <v>4 o 9</v>
      </c>
      <c r="V103" t="str">
        <f t="shared" si="74"/>
        <v>4 o 7</v>
      </c>
      <c r="W103" t="str">
        <f t="shared" si="74"/>
        <v>16 o 18</v>
      </c>
      <c r="X103" t="str">
        <f t="shared" si="74"/>
        <v>19 o 38</v>
      </c>
      <c r="Y103" t="str">
        <f t="shared" si="74"/>
        <v>4 o 8</v>
      </c>
      <c r="Z103" t="str">
        <f t="shared" si="74"/>
        <v>50 o 72</v>
      </c>
      <c r="AA103" t="str">
        <f t="shared" si="74"/>
        <v>11 o 19</v>
      </c>
      <c r="AB103" t="str">
        <f t="shared" si="74"/>
        <v>12 o 17</v>
      </c>
      <c r="AC103" t="str">
        <f t="shared" si="74"/>
        <v>17 o 31</v>
      </c>
      <c r="AI103" t="s">
        <v>630</v>
      </c>
      <c r="AJ103" t="s">
        <v>611</v>
      </c>
      <c r="AK103" t="s">
        <v>631</v>
      </c>
      <c r="AL103" t="s">
        <v>632</v>
      </c>
      <c r="AM103" t="s">
        <v>633</v>
      </c>
      <c r="AN103" t="s">
        <v>634</v>
      </c>
      <c r="AO103" t="s">
        <v>635</v>
      </c>
      <c r="AP103" t="s">
        <v>636</v>
      </c>
      <c r="AQ103" t="s">
        <v>637</v>
      </c>
      <c r="AR103" t="s">
        <v>638</v>
      </c>
      <c r="AS103" t="s">
        <v>639</v>
      </c>
      <c r="AT103" t="s">
        <v>640</v>
      </c>
      <c r="AU103" t="s">
        <v>608</v>
      </c>
      <c r="AV103" t="s">
        <v>612</v>
      </c>
      <c r="AW103" t="s">
        <v>641</v>
      </c>
      <c r="AX103" t="s">
        <v>642</v>
      </c>
      <c r="AY103" t="s">
        <v>643</v>
      </c>
      <c r="AZ103" t="s">
        <v>644</v>
      </c>
      <c r="BA103" t="s">
        <v>609</v>
      </c>
      <c r="BB103" t="s">
        <v>645</v>
      </c>
      <c r="BC103" t="s">
        <v>646</v>
      </c>
      <c r="BD103" t="s">
        <v>610</v>
      </c>
      <c r="BE103" t="s">
        <v>647</v>
      </c>
      <c r="BF103" t="s">
        <v>648</v>
      </c>
      <c r="BG103" t="s">
        <v>649</v>
      </c>
      <c r="BH103" t="s">
        <v>650</v>
      </c>
    </row>
    <row r="104" spans="1:60" x14ac:dyDescent="0.2">
      <c r="AE104" t="s">
        <v>278</v>
      </c>
      <c r="AI104">
        <v>202.67257495590832</v>
      </c>
      <c r="AJ104">
        <v>133.5</v>
      </c>
      <c r="AK104">
        <v>190</v>
      </c>
      <c r="AL104">
        <v>232</v>
      </c>
      <c r="AM104">
        <v>199.25</v>
      </c>
      <c r="AN104">
        <v>263.5</v>
      </c>
      <c r="AO104">
        <v>266.5</v>
      </c>
      <c r="AP104">
        <v>289.75</v>
      </c>
      <c r="AQ104">
        <v>143.75</v>
      </c>
      <c r="AR104">
        <v>306</v>
      </c>
      <c r="AS104">
        <v>200.75</v>
      </c>
      <c r="AT104">
        <v>167</v>
      </c>
      <c r="AU104">
        <v>199.75</v>
      </c>
      <c r="AV104">
        <v>117.25</v>
      </c>
      <c r="AW104">
        <v>124.5</v>
      </c>
      <c r="AX104">
        <v>331.75</v>
      </c>
      <c r="AY104">
        <v>225.5</v>
      </c>
      <c r="AZ104">
        <v>147.25</v>
      </c>
      <c r="BA104">
        <v>285</v>
      </c>
      <c r="BB104">
        <v>168.5</v>
      </c>
      <c r="BC104">
        <v>192</v>
      </c>
      <c r="BD104">
        <v>265</v>
      </c>
      <c r="BE104">
        <v>203</v>
      </c>
      <c r="BF104">
        <v>144</v>
      </c>
      <c r="BG104">
        <v>136.25</v>
      </c>
      <c r="BH104">
        <v>180.38293650793651</v>
      </c>
    </row>
    <row r="105" spans="1:60" x14ac:dyDescent="0.2">
      <c r="AE105" t="s">
        <v>287</v>
      </c>
      <c r="AF105" t="s">
        <v>572</v>
      </c>
      <c r="AG105" t="s">
        <v>279</v>
      </c>
      <c r="AH105" t="s">
        <v>276</v>
      </c>
      <c r="AI105">
        <v>80.018798464792042</v>
      </c>
      <c r="AJ105">
        <v>87.464387464387457</v>
      </c>
      <c r="AK105">
        <v>91.032148900169204</v>
      </c>
      <c r="AL105">
        <v>79.493365500603147</v>
      </c>
      <c r="AM105">
        <v>72.113502935420755</v>
      </c>
      <c r="AN105">
        <v>78.825503355704697</v>
      </c>
      <c r="AO105">
        <v>70.250659630606862</v>
      </c>
      <c r="AP105">
        <v>68.927789934354493</v>
      </c>
      <c r="AQ105">
        <v>83.878504672897193</v>
      </c>
      <c r="AR105">
        <v>71.871539313399779</v>
      </c>
      <c r="AS105">
        <v>76.787216148023546</v>
      </c>
      <c r="AT105">
        <v>84.134615384615387</v>
      </c>
      <c r="AU105">
        <v>74.157303370786522</v>
      </c>
      <c r="AV105">
        <v>97.058823529411768</v>
      </c>
      <c r="AW105">
        <v>82.531194295900178</v>
      </c>
      <c r="AX105">
        <v>84.708737864077662</v>
      </c>
      <c r="AY105">
        <v>75.865209471766846</v>
      </c>
      <c r="AZ105">
        <v>82.905138339920953</v>
      </c>
      <c r="BA105">
        <v>77.024482109227876</v>
      </c>
      <c r="BB105">
        <v>70.701168614357258</v>
      </c>
      <c r="BC105">
        <v>84.389857369255154</v>
      </c>
      <c r="BD105">
        <v>70.89108910891089</v>
      </c>
      <c r="BE105">
        <v>88.726287262872631</v>
      </c>
      <c r="BF105">
        <v>82.978723404255319</v>
      </c>
      <c r="BG105">
        <v>88.605577689243034</v>
      </c>
      <c r="BH105">
        <v>90.034762456546929</v>
      </c>
    </row>
    <row r="106" spans="1:60" x14ac:dyDescent="0.2">
      <c r="A106" s="58" t="s">
        <v>444</v>
      </c>
      <c r="E106" s="107">
        <f>Appeals!F2</f>
        <v>1</v>
      </c>
      <c r="F106" s="108">
        <f>Appeals!F3</f>
        <v>0</v>
      </c>
      <c r="G106" s="108">
        <f>Appeals!F4</f>
        <v>0</v>
      </c>
      <c r="H106" s="108">
        <f>Appeals!F5</f>
        <v>2</v>
      </c>
      <c r="I106" s="108">
        <f>SUM(Appeals!F6)</f>
        <v>0</v>
      </c>
      <c r="J106" s="108">
        <f>SUM(Appeals!F7)</f>
        <v>1</v>
      </c>
      <c r="K106" s="108">
        <f>SUM(Appeals!F8)</f>
        <v>0</v>
      </c>
      <c r="L106" s="108">
        <f>SUM(Appeals!F9)</f>
        <v>1</v>
      </c>
      <c r="M106" s="108">
        <f>SUM(Appeals!F10)</f>
        <v>2</v>
      </c>
      <c r="N106" s="108">
        <f>SUM(Appeals!F11)</f>
        <v>1</v>
      </c>
      <c r="O106" s="108">
        <f>SUM(Appeals!F12)</f>
        <v>0</v>
      </c>
      <c r="P106" s="108">
        <f>SUM(Appeals!F13)</f>
        <v>1</v>
      </c>
      <c r="Q106" s="108">
        <f>SUM(Appeals!F14)</f>
        <v>0</v>
      </c>
      <c r="R106" s="108">
        <f>SUM(Appeals!F15)</f>
        <v>1</v>
      </c>
      <c r="S106" s="108">
        <f>SUM(Appeals!F16)</f>
        <v>0</v>
      </c>
      <c r="T106" s="108">
        <f>SUM(Appeals!F17)</f>
        <v>0</v>
      </c>
      <c r="U106" s="108">
        <f>SUM(Appeals!F18)</f>
        <v>1</v>
      </c>
      <c r="V106" s="108">
        <f>SUM(Appeals!F19)</f>
        <v>1</v>
      </c>
      <c r="W106" s="108">
        <f>SUM(Appeals!F20)</f>
        <v>0</v>
      </c>
      <c r="X106" s="108">
        <f>SUM(Appeals!F21)</f>
        <v>2</v>
      </c>
      <c r="Y106" s="108">
        <f>SUM(Appeals!F22)</f>
        <v>0</v>
      </c>
      <c r="Z106" s="108">
        <f>SUM(Appeals!F23)</f>
        <v>0</v>
      </c>
      <c r="AA106" s="108">
        <f>SUM(Appeals!F24)</f>
        <v>0</v>
      </c>
      <c r="AB106" s="108">
        <f>SUM(Appeals!F25)</f>
        <v>0</v>
      </c>
      <c r="AC106" s="108">
        <f>SUM(Appeals!F26)</f>
        <v>1</v>
      </c>
      <c r="AI106" t="s">
        <v>651</v>
      </c>
      <c r="AJ106" t="s">
        <v>652</v>
      </c>
      <c r="AK106" t="s">
        <v>653</v>
      </c>
      <c r="AL106" t="s">
        <v>654</v>
      </c>
      <c r="AM106" t="s">
        <v>655</v>
      </c>
      <c r="AN106" t="s">
        <v>656</v>
      </c>
      <c r="AO106" t="s">
        <v>657</v>
      </c>
      <c r="AP106" t="s">
        <v>658</v>
      </c>
      <c r="AQ106" t="s">
        <v>659</v>
      </c>
      <c r="AR106" t="s">
        <v>660</v>
      </c>
      <c r="AS106" t="s">
        <v>661</v>
      </c>
      <c r="AT106" t="s">
        <v>662</v>
      </c>
      <c r="AU106" t="s">
        <v>663</v>
      </c>
      <c r="AV106" t="s">
        <v>664</v>
      </c>
      <c r="AW106" t="s">
        <v>665</v>
      </c>
      <c r="AX106" t="s">
        <v>666</v>
      </c>
      <c r="AY106" t="s">
        <v>667</v>
      </c>
      <c r="AZ106" t="s">
        <v>668</v>
      </c>
      <c r="BA106" t="s">
        <v>669</v>
      </c>
      <c r="BB106" t="s">
        <v>670</v>
      </c>
      <c r="BC106" t="s">
        <v>671</v>
      </c>
      <c r="BD106" t="s">
        <v>672</v>
      </c>
      <c r="BE106" t="s">
        <v>673</v>
      </c>
      <c r="BF106" t="s">
        <v>674</v>
      </c>
      <c r="BG106" t="s">
        <v>675</v>
      </c>
      <c r="BH106" t="s">
        <v>676</v>
      </c>
    </row>
    <row r="107" spans="1:60" x14ac:dyDescent="0.2">
      <c r="AE107" t="s">
        <v>283</v>
      </c>
      <c r="AF107" t="s">
        <v>566</v>
      </c>
      <c r="AG107" t="s">
        <v>567</v>
      </c>
      <c r="AH107" t="s">
        <v>568</v>
      </c>
      <c r="AI107">
        <v>75.367480323307404</v>
      </c>
      <c r="AJ107">
        <v>58.5</v>
      </c>
      <c r="AK107">
        <v>62.5</v>
      </c>
      <c r="AL107">
        <v>58.25</v>
      </c>
      <c r="AM107">
        <v>102.25</v>
      </c>
      <c r="AN107">
        <v>71.5</v>
      </c>
      <c r="AO107">
        <v>91</v>
      </c>
      <c r="AP107">
        <v>107.75</v>
      </c>
      <c r="AQ107">
        <v>65.75</v>
      </c>
      <c r="AR107">
        <v>76.5</v>
      </c>
      <c r="AS107">
        <v>75.75</v>
      </c>
      <c r="AT107">
        <v>56.5</v>
      </c>
      <c r="AU107">
        <v>85</v>
      </c>
      <c r="AV107">
        <v>48</v>
      </c>
      <c r="AW107">
        <v>70.25</v>
      </c>
      <c r="AX107">
        <v>59</v>
      </c>
      <c r="AY107">
        <v>73.25</v>
      </c>
      <c r="AZ107">
        <v>83</v>
      </c>
      <c r="BA107">
        <v>61</v>
      </c>
      <c r="BB107">
        <v>134.5</v>
      </c>
      <c r="BC107">
        <v>70</v>
      </c>
      <c r="BD107">
        <v>88.25</v>
      </c>
      <c r="BE107">
        <v>59.5</v>
      </c>
      <c r="BF107">
        <v>65</v>
      </c>
      <c r="BG107">
        <v>64.5</v>
      </c>
      <c r="BH107">
        <v>94.753267921031082</v>
      </c>
    </row>
    <row r="110" spans="1:60" ht="15.75" x14ac:dyDescent="0.25">
      <c r="A110" s="109" t="s">
        <v>445</v>
      </c>
    </row>
    <row r="112" spans="1:60" ht="15.75" x14ac:dyDescent="0.25">
      <c r="A112" s="109" t="s">
        <v>280</v>
      </c>
    </row>
    <row r="113" spans="1:17" ht="30.75" x14ac:dyDescent="0.25">
      <c r="A113" s="109"/>
      <c r="G113" s="110" t="s">
        <v>468</v>
      </c>
      <c r="H113" s="111" t="s">
        <v>469</v>
      </c>
      <c r="I113" s="113" t="s">
        <v>447</v>
      </c>
      <c r="J113" s="113" t="s">
        <v>448</v>
      </c>
      <c r="K113" s="113" t="s">
        <v>449</v>
      </c>
    </row>
    <row r="114" spans="1:17" x14ac:dyDescent="0.2">
      <c r="A114" s="4" t="s">
        <v>29</v>
      </c>
      <c r="G114" s="21" t="s">
        <v>30</v>
      </c>
      <c r="H114" s="21" t="s">
        <v>574</v>
      </c>
      <c r="I114">
        <f>SUM(J114:K114)</f>
        <v>25</v>
      </c>
      <c r="J114">
        <v>20</v>
      </c>
      <c r="K114">
        <v>5</v>
      </c>
    </row>
    <row r="115" spans="1:17" ht="30" x14ac:dyDescent="0.2">
      <c r="G115" s="110" t="s">
        <v>446</v>
      </c>
      <c r="H115" s="113" t="s">
        <v>447</v>
      </c>
      <c r="I115" s="113" t="s">
        <v>450</v>
      </c>
      <c r="J115" s="114"/>
    </row>
    <row r="116" spans="1:17" x14ac:dyDescent="0.2">
      <c r="A116" s="4" t="s">
        <v>285</v>
      </c>
      <c r="G116" s="21">
        <f>I116/H116</f>
        <v>67.333333333333329</v>
      </c>
      <c r="H116">
        <f>COUNTIF(LDPs!B3:Z3,"&lt;&gt;N/A")</f>
        <v>3</v>
      </c>
      <c r="I116" s="108">
        <f>SUM(LDPs!B3:Z3)</f>
        <v>202</v>
      </c>
    </row>
    <row r="117" spans="1:17" ht="30" x14ac:dyDescent="0.2">
      <c r="G117" s="110" t="s">
        <v>446</v>
      </c>
      <c r="H117" s="111" t="s">
        <v>469</v>
      </c>
      <c r="I117" s="113" t="s">
        <v>447</v>
      </c>
      <c r="J117" s="113" t="s">
        <v>448</v>
      </c>
      <c r="K117" s="113" t="s">
        <v>449</v>
      </c>
    </row>
    <row r="118" spans="1:17" ht="30" x14ac:dyDescent="0.2">
      <c r="G118" s="110" t="s">
        <v>446</v>
      </c>
      <c r="H118" s="113" t="s">
        <v>447</v>
      </c>
      <c r="I118" s="113" t="s">
        <v>450</v>
      </c>
      <c r="J118" s="113"/>
      <c r="K118" s="113"/>
    </row>
    <row r="119" spans="1:17" x14ac:dyDescent="0.2">
      <c r="A119" s="4" t="s">
        <v>695</v>
      </c>
      <c r="G119" s="21">
        <f ca="1">I119/H119</f>
        <v>21.488888888888887</v>
      </c>
      <c r="H119">
        <f ca="1">COUNTIF(LDPs!B8:Z8,"&lt;&gt;N/A")</f>
        <v>15</v>
      </c>
      <c r="I119" s="108">
        <f ca="1">SUM(LDPs!B8:Z8)</f>
        <v>322.33333333333331</v>
      </c>
      <c r="J119" s="113"/>
      <c r="K119" s="113"/>
    </row>
    <row r="120" spans="1:17" ht="30" x14ac:dyDescent="0.2">
      <c r="G120" s="110" t="s">
        <v>446</v>
      </c>
      <c r="H120" s="113" t="s">
        <v>447</v>
      </c>
      <c r="I120" s="113" t="s">
        <v>450</v>
      </c>
      <c r="J120" s="113"/>
      <c r="K120" s="113"/>
    </row>
    <row r="121" spans="1:17" x14ac:dyDescent="0.2">
      <c r="A121" s="4" t="s">
        <v>696</v>
      </c>
      <c r="G121" s="107" t="e">
        <f>I121/H121</f>
        <v>#DIV/0!</v>
      </c>
      <c r="H121">
        <f>COUNTIF(LDPs!B9:Z9,"&lt;&gt;N/A")</f>
        <v>0</v>
      </c>
      <c r="I121" s="108">
        <f>SUM(LDPs!B9:Z9)</f>
        <v>0</v>
      </c>
      <c r="J121" s="113"/>
      <c r="K121" s="113"/>
    </row>
    <row r="122" spans="1:17" x14ac:dyDescent="0.2">
      <c r="A122" s="4" t="s">
        <v>258</v>
      </c>
      <c r="G122" s="21" t="s">
        <v>30</v>
      </c>
      <c r="H122" s="21" t="s">
        <v>256</v>
      </c>
      <c r="J122">
        <v>8</v>
      </c>
      <c r="K122">
        <v>0</v>
      </c>
    </row>
    <row r="123" spans="1:17" ht="30" x14ac:dyDescent="0.2">
      <c r="G123" s="110" t="s">
        <v>446</v>
      </c>
      <c r="H123" s="113" t="s">
        <v>447</v>
      </c>
      <c r="I123" s="113" t="s">
        <v>451</v>
      </c>
    </row>
    <row r="124" spans="1:17" x14ac:dyDescent="0.2">
      <c r="A124" s="4" t="s">
        <v>259</v>
      </c>
      <c r="G124" s="21">
        <f>I124/H124</f>
        <v>3.2439999999999998</v>
      </c>
      <c r="H124">
        <v>25</v>
      </c>
      <c r="I124" s="108">
        <f>SUM(HLS!B2:Z2)</f>
        <v>81.099999999999994</v>
      </c>
    </row>
    <row r="126" spans="1:17" ht="45.75" x14ac:dyDescent="0.25">
      <c r="A126" s="109" t="s">
        <v>25</v>
      </c>
      <c r="G126" s="111" t="s">
        <v>446</v>
      </c>
      <c r="H126" s="111" t="s">
        <v>458</v>
      </c>
      <c r="I126" s="111" t="s">
        <v>459</v>
      </c>
      <c r="J126" s="111"/>
      <c r="K126" s="111" t="s">
        <v>460</v>
      </c>
      <c r="L126" s="111" t="s">
        <v>461</v>
      </c>
      <c r="N126" s="111" t="s">
        <v>686</v>
      </c>
      <c r="O126" s="111" t="s">
        <v>685</v>
      </c>
      <c r="P126" s="111" t="s">
        <v>460</v>
      </c>
      <c r="Q126" s="111" t="s">
        <v>461</v>
      </c>
    </row>
    <row r="127" spans="1:17" x14ac:dyDescent="0.2">
      <c r="A127" s="4" t="s">
        <v>286</v>
      </c>
      <c r="G127">
        <f>I127/H127*100</f>
        <v>67.97642436149313</v>
      </c>
      <c r="H127">
        <f>SUM(E17:AC17)</f>
        <v>509</v>
      </c>
      <c r="I127">
        <f>SUM(E16:AC16)</f>
        <v>346</v>
      </c>
      <c r="K127" t="str">
        <f>I127&amp;" of "&amp;H127</f>
        <v>346 of 509</v>
      </c>
      <c r="L127" t="str">
        <f>I127&amp;" o "&amp;H127</f>
        <v>346 o 509</v>
      </c>
      <c r="N127" s="63">
        <f>O127/H127*100</f>
        <v>18.467583497053045</v>
      </c>
      <c r="O127">
        <f>SUM(E13:AC13)</f>
        <v>94</v>
      </c>
      <c r="P127" t="str">
        <f>O127&amp;" of "&amp;H127</f>
        <v>94 of 509</v>
      </c>
      <c r="Q127" t="str">
        <f>O127&amp;" o "&amp;H127</f>
        <v>94 o 509</v>
      </c>
    </row>
    <row r="128" spans="1:17" ht="30" x14ac:dyDescent="0.2">
      <c r="G128" s="110" t="s">
        <v>446</v>
      </c>
      <c r="H128" s="113" t="s">
        <v>447</v>
      </c>
      <c r="I128" s="113" t="s">
        <v>457</v>
      </c>
    </row>
    <row r="129" spans="1:17" x14ac:dyDescent="0.2">
      <c r="A129" s="4" t="s">
        <v>278</v>
      </c>
      <c r="G129" s="21">
        <f>I129/H129</f>
        <v>236.57801672640377</v>
      </c>
      <c r="H129">
        <f>Times!E105</f>
        <v>93</v>
      </c>
      <c r="I129" s="108">
        <f>Times!D105</f>
        <v>22001.755555555552</v>
      </c>
    </row>
    <row r="130" spans="1:17" ht="45" x14ac:dyDescent="0.2">
      <c r="G130" s="111" t="s">
        <v>446</v>
      </c>
      <c r="H130" s="111" t="s">
        <v>458</v>
      </c>
      <c r="I130" s="111" t="s">
        <v>459</v>
      </c>
      <c r="K130" s="111" t="s">
        <v>460</v>
      </c>
      <c r="L130" s="111" t="s">
        <v>461</v>
      </c>
      <c r="N130" s="111" t="s">
        <v>686</v>
      </c>
      <c r="O130" s="111" t="s">
        <v>685</v>
      </c>
      <c r="P130" s="111" t="s">
        <v>460</v>
      </c>
      <c r="Q130" s="111" t="s">
        <v>461</v>
      </c>
    </row>
    <row r="131" spans="1:17" x14ac:dyDescent="0.2">
      <c r="A131" s="4" t="s">
        <v>287</v>
      </c>
      <c r="G131">
        <f>I131/H131*100</f>
        <v>88.064155165982839</v>
      </c>
      <c r="H131">
        <f>SUM(E37:AC37)</f>
        <v>24129</v>
      </c>
      <c r="I131">
        <f>SUM(E36:AC36)</f>
        <v>21249</v>
      </c>
      <c r="K131" t="str">
        <f>I131&amp;" of "&amp;H131</f>
        <v>21249 of 24129</v>
      </c>
      <c r="L131" t="str">
        <f>I131&amp;" o "&amp;H131</f>
        <v>21249 o 24129</v>
      </c>
      <c r="N131" s="63">
        <f>O131/H131*100</f>
        <v>69.936590824319296</v>
      </c>
      <c r="O131">
        <f>SUM(E33:AC33)</f>
        <v>16875</v>
      </c>
      <c r="P131" t="str">
        <f>O131&amp;" of "&amp;H131</f>
        <v>16875 of 24129</v>
      </c>
      <c r="Q131" t="str">
        <f>O131&amp;" o "&amp;H131</f>
        <v>16875 o 24129</v>
      </c>
    </row>
    <row r="132" spans="1:17" ht="30" x14ac:dyDescent="0.2">
      <c r="G132" s="110" t="s">
        <v>446</v>
      </c>
      <c r="H132" s="113" t="s">
        <v>447</v>
      </c>
      <c r="I132" s="113" t="s">
        <v>457</v>
      </c>
    </row>
    <row r="133" spans="1:17" x14ac:dyDescent="0.2">
      <c r="A133" s="4" t="s">
        <v>283</v>
      </c>
      <c r="G133" s="21">
        <f>I133/H133</f>
        <v>78.530775042543212</v>
      </c>
      <c r="H133">
        <f>Times!G105</f>
        <v>99</v>
      </c>
      <c r="I133" s="108">
        <f>Times!F105</f>
        <v>7774.5467292117773</v>
      </c>
    </row>
    <row r="134" spans="1:17" ht="45" x14ac:dyDescent="0.2">
      <c r="G134" s="111" t="s">
        <v>446</v>
      </c>
      <c r="H134" s="111" t="s">
        <v>458</v>
      </c>
      <c r="I134" s="111" t="s">
        <v>459</v>
      </c>
      <c r="K134" s="111" t="s">
        <v>460</v>
      </c>
      <c r="L134" s="111" t="s">
        <v>461</v>
      </c>
      <c r="N134" s="111" t="s">
        <v>686</v>
      </c>
      <c r="O134" s="111" t="s">
        <v>685</v>
      </c>
      <c r="P134" s="111" t="s">
        <v>460</v>
      </c>
      <c r="Q134" s="111" t="s">
        <v>461</v>
      </c>
    </row>
    <row r="135" spans="1:17" x14ac:dyDescent="0.2">
      <c r="A135" s="58" t="s">
        <v>626</v>
      </c>
      <c r="G135">
        <f>I135/H135*100</f>
        <v>68.634259259259252</v>
      </c>
      <c r="H135">
        <f>SUM(E50:AC50)</f>
        <v>864</v>
      </c>
      <c r="I135">
        <f>SUM(E49:AC49)</f>
        <v>593</v>
      </c>
      <c r="K135" t="str">
        <f>I135&amp;" of "&amp;H135</f>
        <v>593 of 864</v>
      </c>
      <c r="L135" t="str">
        <f>I135&amp;" o "&amp;H135</f>
        <v>593 o 864</v>
      </c>
      <c r="N135" s="63">
        <f>O135/H135*100</f>
        <v>42.708333333333329</v>
      </c>
      <c r="O135">
        <f>SUM(E47:AC47)</f>
        <v>369</v>
      </c>
      <c r="P135" t="str">
        <f>O135&amp;" of "&amp;H135</f>
        <v>369 of 864</v>
      </c>
      <c r="Q135" t="str">
        <f>O135&amp;" o "&amp;H135</f>
        <v>369 o 864</v>
      </c>
    </row>
    <row r="138" spans="1:17" ht="15.75" x14ac:dyDescent="0.25">
      <c r="A138" s="109" t="s">
        <v>26</v>
      </c>
    </row>
    <row r="139" spans="1:17" ht="45.75" x14ac:dyDescent="0.25">
      <c r="A139" s="109"/>
      <c r="G139" s="111" t="s">
        <v>446</v>
      </c>
      <c r="H139" s="111" t="s">
        <v>458</v>
      </c>
      <c r="I139" s="111" t="s">
        <v>562</v>
      </c>
    </row>
    <row r="140" spans="1:17" x14ac:dyDescent="0.2">
      <c r="A140" s="58" t="s">
        <v>563</v>
      </c>
      <c r="G140">
        <f>I140/H140*100</f>
        <v>91.744373989804799</v>
      </c>
      <c r="H140">
        <f>SUM(E37:AC37)</f>
        <v>24129</v>
      </c>
      <c r="I140">
        <f>SUM(E63:AC63)</f>
        <v>22137</v>
      </c>
    </row>
    <row r="141" spans="1:17" ht="30.75" x14ac:dyDescent="0.25">
      <c r="A141" s="109"/>
      <c r="G141" s="111" t="s">
        <v>446</v>
      </c>
      <c r="H141" s="111" t="s">
        <v>458</v>
      </c>
      <c r="I141" s="111" t="s">
        <v>462</v>
      </c>
      <c r="K141" s="111" t="s">
        <v>460</v>
      </c>
      <c r="L141" s="111" t="s">
        <v>461</v>
      </c>
    </row>
    <row r="142" spans="1:17" x14ac:dyDescent="0.2">
      <c r="A142" s="4" t="s">
        <v>289</v>
      </c>
      <c r="G142">
        <f>I142/H142*100</f>
        <v>7.2289156626506017</v>
      </c>
      <c r="H142">
        <f>SUM(E62:AC62)</f>
        <v>1992</v>
      </c>
      <c r="I142">
        <f>SUM(E61:AC61)</f>
        <v>144</v>
      </c>
      <c r="K142" t="str">
        <f>I142&amp;" of "&amp;H142</f>
        <v>144 of 1992</v>
      </c>
      <c r="L142" t="str">
        <f>I142&amp;" o "&amp;H142</f>
        <v>144 o 1992</v>
      </c>
    </row>
    <row r="143" spans="1:17" ht="30" x14ac:dyDescent="0.2">
      <c r="G143" s="111" t="s">
        <v>446</v>
      </c>
      <c r="H143" s="111" t="s">
        <v>463</v>
      </c>
      <c r="I143" s="111" t="s">
        <v>464</v>
      </c>
      <c r="K143" s="111" t="s">
        <v>460</v>
      </c>
      <c r="L143" s="111" t="s">
        <v>461</v>
      </c>
    </row>
    <row r="144" spans="1:17" x14ac:dyDescent="0.2">
      <c r="A144" s="4" t="s">
        <v>284</v>
      </c>
      <c r="G144">
        <f>I144/H144*100</f>
        <v>63.69047619047619</v>
      </c>
      <c r="H144" s="108">
        <f>SUM(E97:AC97)</f>
        <v>504</v>
      </c>
      <c r="I144" s="108">
        <f>SUM(E98:AC98)</f>
        <v>321</v>
      </c>
      <c r="K144" t="str">
        <f>I144&amp;" of "&amp;H144</f>
        <v>321 of 504</v>
      </c>
      <c r="L144" t="str">
        <f>I144&amp;" o "&amp;H144</f>
        <v>321 o 504</v>
      </c>
    </row>
    <row r="145" spans="1:12" ht="30" x14ac:dyDescent="0.2">
      <c r="G145" s="111" t="s">
        <v>446</v>
      </c>
      <c r="H145" s="111" t="s">
        <v>465</v>
      </c>
      <c r="I145" s="111" t="s">
        <v>466</v>
      </c>
    </row>
    <row r="146" spans="1:12" x14ac:dyDescent="0.2">
      <c r="A146" s="4" t="s">
        <v>290</v>
      </c>
      <c r="G146">
        <v>0</v>
      </c>
      <c r="H146" s="108">
        <v>25</v>
      </c>
      <c r="I146" s="108">
        <f>SUM(E106:AC106)</f>
        <v>15</v>
      </c>
    </row>
    <row r="148" spans="1:12" ht="15.75" x14ac:dyDescent="0.25">
      <c r="A148" s="109" t="s">
        <v>27</v>
      </c>
    </row>
    <row r="149" spans="1:12" ht="30.75" x14ac:dyDescent="0.25">
      <c r="A149" s="109"/>
      <c r="G149" s="110" t="s">
        <v>468</v>
      </c>
      <c r="H149" s="111" t="s">
        <v>469</v>
      </c>
      <c r="I149" s="113" t="s">
        <v>447</v>
      </c>
      <c r="J149" s="113" t="s">
        <v>448</v>
      </c>
      <c r="K149" s="113" t="s">
        <v>449</v>
      </c>
    </row>
    <row r="150" spans="1:12" x14ac:dyDescent="0.2">
      <c r="A150" s="4" t="s">
        <v>269</v>
      </c>
      <c r="G150" s="21" t="s">
        <v>30</v>
      </c>
      <c r="H150" s="21" t="s">
        <v>256</v>
      </c>
      <c r="I150">
        <f>SUM(J150:K150)</f>
        <v>25</v>
      </c>
      <c r="J150">
        <v>22</v>
      </c>
      <c r="K150">
        <v>3</v>
      </c>
    </row>
    <row r="151" spans="1:12" ht="30" x14ac:dyDescent="0.2">
      <c r="G151" s="110" t="s">
        <v>446</v>
      </c>
      <c r="H151" s="113" t="s">
        <v>447</v>
      </c>
      <c r="I151" s="113" t="s">
        <v>448</v>
      </c>
      <c r="J151" s="113" t="s">
        <v>449</v>
      </c>
    </row>
    <row r="152" spans="1:12" x14ac:dyDescent="0.2">
      <c r="A152" s="4" t="s">
        <v>24</v>
      </c>
      <c r="G152" s="21"/>
    </row>
    <row r="153" spans="1:12" ht="30" x14ac:dyDescent="0.2">
      <c r="G153" s="110" t="s">
        <v>468</v>
      </c>
      <c r="H153" s="111" t="s">
        <v>469</v>
      </c>
      <c r="I153" s="113" t="s">
        <v>447</v>
      </c>
      <c r="J153" s="113" t="s">
        <v>448</v>
      </c>
      <c r="K153" s="112" t="s">
        <v>467</v>
      </c>
      <c r="L153" s="113" t="s">
        <v>449</v>
      </c>
    </row>
    <row r="154" spans="1:12" x14ac:dyDescent="0.2">
      <c r="A154" s="4" t="s">
        <v>266</v>
      </c>
      <c r="G154" s="21" t="s">
        <v>30</v>
      </c>
      <c r="H154" s="21" t="s">
        <v>256</v>
      </c>
      <c r="I154">
        <f>SUM(J154:L154)</f>
        <v>25</v>
      </c>
      <c r="J154">
        <v>20</v>
      </c>
      <c r="K154">
        <v>2</v>
      </c>
      <c r="L154">
        <v>3</v>
      </c>
    </row>
    <row r="156" spans="1:12" ht="15.75" x14ac:dyDescent="0.25">
      <c r="A156" s="109" t="s">
        <v>28</v>
      </c>
    </row>
    <row r="157" spans="1:12" ht="30.75" x14ac:dyDescent="0.25">
      <c r="A157" s="109"/>
      <c r="G157" s="111" t="s">
        <v>446</v>
      </c>
      <c r="H157" s="111" t="s">
        <v>470</v>
      </c>
      <c r="I157" s="111" t="s">
        <v>459</v>
      </c>
      <c r="J157" s="111"/>
      <c r="K157" s="111" t="s">
        <v>460</v>
      </c>
      <c r="L157" s="111" t="s">
        <v>461</v>
      </c>
    </row>
    <row r="158" spans="1:12" x14ac:dyDescent="0.2">
      <c r="A158" s="4" t="s">
        <v>260</v>
      </c>
      <c r="G158">
        <f>I158/H158*100</f>
        <v>79.273008507347257</v>
      </c>
      <c r="H158">
        <f>SUM(E75:AC75)</f>
        <v>6465</v>
      </c>
      <c r="I158">
        <f>SUM(E73:AC73)</f>
        <v>5125</v>
      </c>
      <c r="K158" t="str">
        <f>I158&amp;" of "&amp;H158</f>
        <v>5125 of 6465</v>
      </c>
      <c r="L158" t="str">
        <f>I158&amp;" o "&amp;H158</f>
        <v>5125 o 6465</v>
      </c>
    </row>
    <row r="159" spans="1:12" ht="30" x14ac:dyDescent="0.2">
      <c r="G159" s="110" t="s">
        <v>446</v>
      </c>
      <c r="H159" s="113" t="s">
        <v>447</v>
      </c>
      <c r="I159" s="113" t="s">
        <v>457</v>
      </c>
    </row>
    <row r="160" spans="1:12" x14ac:dyDescent="0.2">
      <c r="A160" s="4" t="s">
        <v>268</v>
      </c>
      <c r="G160" s="21">
        <f>I160/H160</f>
        <v>84.224368330513627</v>
      </c>
      <c r="H160">
        <f>Times!I105</f>
        <v>98</v>
      </c>
      <c r="I160" s="108">
        <f>Times!H105</f>
        <v>8253.9880963903361</v>
      </c>
    </row>
    <row r="161" spans="1:12" ht="30" x14ac:dyDescent="0.2">
      <c r="G161" s="111" t="s">
        <v>446</v>
      </c>
      <c r="H161" s="111" t="s">
        <v>470</v>
      </c>
      <c r="I161" s="111" t="s">
        <v>459</v>
      </c>
    </row>
    <row r="162" spans="1:12" x14ac:dyDescent="0.2">
      <c r="A162" s="4" t="s">
        <v>261</v>
      </c>
      <c r="G162" t="e">
        <f>I162/H162*100</f>
        <v>#DIV/0!</v>
      </c>
      <c r="H162">
        <f>SUM(E88:AC88)</f>
        <v>0</v>
      </c>
      <c r="I162">
        <f>SUM(E86:AC86)</f>
        <v>0</v>
      </c>
    </row>
    <row r="163" spans="1:12" ht="30" x14ac:dyDescent="0.2">
      <c r="G163" s="110" t="s">
        <v>446</v>
      </c>
      <c r="H163" s="113" t="s">
        <v>447</v>
      </c>
      <c r="I163" s="113" t="s">
        <v>457</v>
      </c>
      <c r="K163" s="111" t="s">
        <v>460</v>
      </c>
      <c r="L163" s="111" t="s">
        <v>461</v>
      </c>
    </row>
    <row r="164" spans="1:12" x14ac:dyDescent="0.2">
      <c r="A164" s="4" t="s">
        <v>267</v>
      </c>
      <c r="G164" s="21">
        <f>I164/H164</f>
        <v>177.87736574560378</v>
      </c>
      <c r="H164">
        <f>Times!K105</f>
        <v>70</v>
      </c>
      <c r="I164" s="108">
        <f>Times!J105</f>
        <v>12451.415602192264</v>
      </c>
      <c r="K164">
        <f>IFERROR(G164:G164,"No Data")</f>
        <v>177.87736574560378</v>
      </c>
      <c r="L164">
        <f>IFERROR(G164,"Dim Data")</f>
        <v>177.87736574560378</v>
      </c>
    </row>
  </sheetData>
  <mergeCells count="1">
    <mergeCell ref="A1:AC2"/>
  </mergeCells>
  <pageMargins left="0.59055118110236227" right="0.59055118110236227" top="0.59055118110236227" bottom="0.59055118110236227" header="0.31496062992125984" footer="0.31496062992125984"/>
  <pageSetup paperSize="8" scale="24" orientation="landscape" horizontalDpi="300"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D36" sqref="D36"/>
    </sheetView>
  </sheetViews>
  <sheetFormatPr defaultRowHeight="15" x14ac:dyDescent="0.2"/>
  <cols>
    <col min="4" max="11" width="9.6640625" customWidth="1"/>
  </cols>
  <sheetData>
    <row r="1" spans="1:11" ht="15.75" x14ac:dyDescent="0.25">
      <c r="A1" s="55" t="s">
        <v>33</v>
      </c>
      <c r="B1" s="55" t="s">
        <v>34</v>
      </c>
      <c r="C1" s="55" t="s">
        <v>35</v>
      </c>
      <c r="D1" s="55" t="s">
        <v>353</v>
      </c>
      <c r="E1" s="55" t="s">
        <v>452</v>
      </c>
      <c r="F1" s="55" t="s">
        <v>354</v>
      </c>
      <c r="G1" s="55" t="s">
        <v>452</v>
      </c>
      <c r="H1" s="56" t="s">
        <v>364</v>
      </c>
      <c r="I1" s="55" t="s">
        <v>452</v>
      </c>
      <c r="J1" s="56" t="s">
        <v>365</v>
      </c>
      <c r="K1" s="55" t="s">
        <v>452</v>
      </c>
    </row>
    <row r="2" spans="1:11" x14ac:dyDescent="0.2">
      <c r="A2" t="str">
        <f>DMQSData!A2</f>
        <v>Blaenau Gwent CBC</v>
      </c>
      <c r="B2" t="str">
        <f>DMQSData!B2</f>
        <v>Q2</v>
      </c>
      <c r="C2" t="str">
        <f>DMQSData!C2</f>
        <v>2017-18</v>
      </c>
      <c r="D2">
        <f>DMQSData!HL2</f>
        <v>112</v>
      </c>
      <c r="E2">
        <f>IF(D2&gt;0,1,0)</f>
        <v>1</v>
      </c>
      <c r="F2">
        <f>DMQSData!HM2</f>
        <v>68</v>
      </c>
      <c r="G2">
        <f>IF(F2&gt;0,1,0)</f>
        <v>1</v>
      </c>
      <c r="H2">
        <f>DMQSData!IG2</f>
        <v>23</v>
      </c>
      <c r="I2">
        <f>IF(H2&gt;0,1,0)</f>
        <v>1</v>
      </c>
      <c r="J2">
        <f>DMQSData!IH2</f>
        <v>172</v>
      </c>
      <c r="K2">
        <f>IF(J2&gt;0,1,0)</f>
        <v>1</v>
      </c>
    </row>
    <row r="3" spans="1:11" x14ac:dyDescent="0.2">
      <c r="A3" t="str">
        <f>DMQSData!A3</f>
        <v>Blaenau Gwent CBC</v>
      </c>
      <c r="B3" t="str">
        <f>DMQSData!B3</f>
        <v>Q3</v>
      </c>
      <c r="C3" t="str">
        <f>DMQSData!C3</f>
        <v>2017-18</v>
      </c>
      <c r="D3">
        <f>DMQSData!HL3</f>
        <v>0</v>
      </c>
      <c r="E3">
        <f t="shared" ref="E3:E66" si="0">IF(D3&gt;0,1,0)</f>
        <v>0</v>
      </c>
      <c r="F3">
        <f>DMQSData!HM3</f>
        <v>69</v>
      </c>
      <c r="G3">
        <f t="shared" ref="G3:G66" si="1">IF(F3&gt;0,1,0)</f>
        <v>1</v>
      </c>
      <c r="H3">
        <f>DMQSData!IG3</f>
        <v>15</v>
      </c>
      <c r="I3">
        <f t="shared" ref="I3:I66" si="2">IF(H3&gt;0,1,0)</f>
        <v>1</v>
      </c>
      <c r="J3">
        <f>DMQSData!IH3</f>
        <v>170</v>
      </c>
      <c r="K3">
        <f t="shared" ref="K3:K66" si="3">IF(J3&gt;0,1,0)</f>
        <v>1</v>
      </c>
    </row>
    <row r="4" spans="1:11" x14ac:dyDescent="0.2">
      <c r="A4" t="str">
        <f>DMQSData!A4</f>
        <v>Blaenau Gwent CBC</v>
      </c>
      <c r="B4" t="str">
        <f>DMQSData!B4</f>
        <v>Q4</v>
      </c>
      <c r="C4" t="str">
        <f>DMQSData!C4</f>
        <v>2017-18</v>
      </c>
      <c r="D4">
        <f>DMQSData!HL4</f>
        <v>105</v>
      </c>
      <c r="E4">
        <f t="shared" si="0"/>
        <v>1</v>
      </c>
      <c r="F4">
        <f>DMQSData!HM4</f>
        <v>76</v>
      </c>
      <c r="G4">
        <f t="shared" si="1"/>
        <v>1</v>
      </c>
      <c r="H4">
        <f>DMQSData!IG4</f>
        <v>17</v>
      </c>
      <c r="I4">
        <f t="shared" si="2"/>
        <v>1</v>
      </c>
      <c r="J4">
        <f>DMQSData!IH4</f>
        <v>226</v>
      </c>
      <c r="K4">
        <f t="shared" si="3"/>
        <v>1</v>
      </c>
    </row>
    <row r="5" spans="1:11" x14ac:dyDescent="0.2">
      <c r="A5" t="str">
        <f>DMQSData!A5</f>
        <v>Blaenau Gwent CBC</v>
      </c>
      <c r="B5" t="str">
        <f>DMQSData!B5</f>
        <v>Q1</v>
      </c>
      <c r="C5" t="str">
        <f>DMQSData!C5</f>
        <v>2018-19</v>
      </c>
      <c r="D5">
        <f>DMQSData!HL5</f>
        <v>206</v>
      </c>
      <c r="E5">
        <f t="shared" si="0"/>
        <v>1</v>
      </c>
      <c r="F5">
        <f>DMQSData!HM5</f>
        <v>66</v>
      </c>
      <c r="G5">
        <f t="shared" si="1"/>
        <v>1</v>
      </c>
      <c r="H5">
        <f>DMQSData!IG5</f>
        <v>13</v>
      </c>
      <c r="I5">
        <f t="shared" si="2"/>
        <v>1</v>
      </c>
      <c r="J5">
        <f>DMQSData!IH5</f>
        <v>296</v>
      </c>
      <c r="K5">
        <f t="shared" si="3"/>
        <v>1</v>
      </c>
    </row>
    <row r="6" spans="1:11" x14ac:dyDescent="0.2">
      <c r="A6" t="str">
        <f>DMQSData!A6</f>
        <v>Brecon Beacons NPA</v>
      </c>
      <c r="B6" t="str">
        <f>DMQSData!B6</f>
        <v>Q2</v>
      </c>
      <c r="C6" t="str">
        <f>DMQSData!C6</f>
        <v>2017-18</v>
      </c>
      <c r="D6">
        <f>DMQSData!HL6</f>
        <v>59</v>
      </c>
      <c r="E6">
        <f t="shared" si="0"/>
        <v>1</v>
      </c>
      <c r="F6">
        <f>DMQSData!HM6</f>
        <v>58</v>
      </c>
      <c r="G6">
        <f t="shared" si="1"/>
        <v>1</v>
      </c>
      <c r="H6">
        <f>DMQSData!IG6</f>
        <v>32</v>
      </c>
      <c r="I6">
        <f t="shared" si="2"/>
        <v>1</v>
      </c>
      <c r="J6">
        <f>DMQSData!IH6</f>
        <v>0</v>
      </c>
      <c r="K6">
        <f t="shared" si="3"/>
        <v>0</v>
      </c>
    </row>
    <row r="7" spans="1:11" x14ac:dyDescent="0.2">
      <c r="A7" t="str">
        <f>DMQSData!A7</f>
        <v>Brecon Beacons NPA</v>
      </c>
      <c r="B7" t="str">
        <f>DMQSData!B7</f>
        <v>Q3</v>
      </c>
      <c r="C7" t="str">
        <f>DMQSData!C7</f>
        <v>2017-18</v>
      </c>
      <c r="D7">
        <f>DMQSData!HL7</f>
        <v>141</v>
      </c>
      <c r="E7">
        <f t="shared" si="0"/>
        <v>1</v>
      </c>
      <c r="F7">
        <f>DMQSData!HM7</f>
        <v>86</v>
      </c>
      <c r="G7">
        <f t="shared" si="1"/>
        <v>1</v>
      </c>
      <c r="H7">
        <f>DMQSData!IG7</f>
        <v>33</v>
      </c>
      <c r="I7">
        <f t="shared" si="2"/>
        <v>1</v>
      </c>
      <c r="J7">
        <f>DMQSData!IH7</f>
        <v>331</v>
      </c>
      <c r="K7">
        <f t="shared" si="3"/>
        <v>1</v>
      </c>
    </row>
    <row r="8" spans="1:11" x14ac:dyDescent="0.2">
      <c r="A8" t="str">
        <f>DMQSData!A8</f>
        <v>Brecon Beacons NPA</v>
      </c>
      <c r="B8" t="str">
        <f>DMQSData!B8</f>
        <v>Q4</v>
      </c>
      <c r="C8" t="str">
        <f>DMQSData!C8</f>
        <v>2017-18</v>
      </c>
      <c r="D8">
        <f>DMQSData!HL8</f>
        <v>0</v>
      </c>
      <c r="E8">
        <f t="shared" si="0"/>
        <v>0</v>
      </c>
      <c r="F8">
        <f>DMQSData!HM8</f>
        <v>61</v>
      </c>
      <c r="G8">
        <f t="shared" si="1"/>
        <v>1</v>
      </c>
      <c r="H8">
        <f>DMQSData!IG8</f>
        <v>69</v>
      </c>
      <c r="I8">
        <f t="shared" si="2"/>
        <v>1</v>
      </c>
      <c r="J8">
        <f>DMQSData!IH8</f>
        <v>389</v>
      </c>
      <c r="K8">
        <f t="shared" si="3"/>
        <v>1</v>
      </c>
    </row>
    <row r="9" spans="1:11" x14ac:dyDescent="0.2">
      <c r="A9" t="str">
        <f>DMQSData!A9</f>
        <v>Brecon Beacons NPA</v>
      </c>
      <c r="B9" t="str">
        <f>DMQSData!B9</f>
        <v>Q1</v>
      </c>
      <c r="C9" t="str">
        <f>DMQSData!C9</f>
        <v>2018-19</v>
      </c>
      <c r="D9">
        <f>DMQSData!HL9</f>
        <v>55</v>
      </c>
      <c r="E9">
        <f t="shared" si="0"/>
        <v>1</v>
      </c>
      <c r="F9">
        <f>DMQSData!HM9</f>
        <v>58</v>
      </c>
      <c r="G9">
        <f t="shared" si="1"/>
        <v>1</v>
      </c>
      <c r="H9">
        <f>DMQSData!IG9</f>
        <v>79</v>
      </c>
      <c r="I9">
        <f t="shared" si="2"/>
        <v>1</v>
      </c>
      <c r="J9">
        <f>DMQSData!IH9</f>
        <v>412</v>
      </c>
      <c r="K9">
        <f t="shared" si="3"/>
        <v>1</v>
      </c>
    </row>
    <row r="10" spans="1:11" x14ac:dyDescent="0.2">
      <c r="A10" t="str">
        <f>DMQSData!A10</f>
        <v>Bridgend CBC</v>
      </c>
      <c r="B10" t="str">
        <f>DMQSData!B10</f>
        <v>Q2</v>
      </c>
      <c r="C10" t="str">
        <f>DMQSData!C10</f>
        <v>2017-18</v>
      </c>
      <c r="D10">
        <f>DMQSData!HL10</f>
        <v>269</v>
      </c>
      <c r="E10">
        <f t="shared" si="0"/>
        <v>1</v>
      </c>
      <c r="F10">
        <f>DMQSData!HM10</f>
        <v>64</v>
      </c>
      <c r="G10">
        <f t="shared" si="1"/>
        <v>1</v>
      </c>
      <c r="H10">
        <f>DMQSData!IG10</f>
        <v>51</v>
      </c>
      <c r="I10">
        <f t="shared" si="2"/>
        <v>1</v>
      </c>
      <c r="J10">
        <f>DMQSData!IH10</f>
        <v>65</v>
      </c>
      <c r="K10">
        <f t="shared" si="3"/>
        <v>1</v>
      </c>
    </row>
    <row r="11" spans="1:11" x14ac:dyDescent="0.2">
      <c r="A11" t="str">
        <f>DMQSData!A11</f>
        <v>Bridgend CBC</v>
      </c>
      <c r="B11" t="str">
        <f>DMQSData!B11</f>
        <v>Q3</v>
      </c>
      <c r="C11" t="str">
        <f>DMQSData!C11</f>
        <v>2017-18</v>
      </c>
      <c r="D11">
        <f>DMQSData!HL11</f>
        <v>175</v>
      </c>
      <c r="E11">
        <f t="shared" si="0"/>
        <v>1</v>
      </c>
      <c r="F11">
        <f>DMQSData!HM11</f>
        <v>76</v>
      </c>
      <c r="G11">
        <f t="shared" si="1"/>
        <v>1</v>
      </c>
      <c r="H11">
        <f>DMQSData!IG11</f>
        <v>77</v>
      </c>
      <c r="I11">
        <f t="shared" si="2"/>
        <v>1</v>
      </c>
      <c r="J11">
        <f>DMQSData!IH11</f>
        <v>17</v>
      </c>
      <c r="K11">
        <f t="shared" si="3"/>
        <v>1</v>
      </c>
    </row>
    <row r="12" spans="1:11" x14ac:dyDescent="0.2">
      <c r="A12" t="str">
        <f>DMQSData!A12</f>
        <v>Bridgend CBC</v>
      </c>
      <c r="B12" t="str">
        <f>DMQSData!B12</f>
        <v>Q4</v>
      </c>
      <c r="C12" t="str">
        <f>DMQSData!C12</f>
        <v>2017-18</v>
      </c>
      <c r="D12">
        <f>DMQSData!HL12</f>
        <v>173</v>
      </c>
      <c r="E12">
        <f t="shared" si="0"/>
        <v>1</v>
      </c>
      <c r="F12">
        <f>DMQSData!HM12</f>
        <v>78</v>
      </c>
      <c r="G12">
        <f t="shared" si="1"/>
        <v>1</v>
      </c>
      <c r="H12">
        <f>DMQSData!IG12</f>
        <v>20</v>
      </c>
      <c r="I12">
        <f t="shared" si="2"/>
        <v>1</v>
      </c>
      <c r="J12">
        <f>DMQSData!IH12</f>
        <v>19</v>
      </c>
      <c r="K12">
        <f t="shared" si="3"/>
        <v>1</v>
      </c>
    </row>
    <row r="13" spans="1:11" x14ac:dyDescent="0.2">
      <c r="A13" t="str">
        <f>DMQSData!A13</f>
        <v>Bridgend CBC</v>
      </c>
      <c r="B13" t="str">
        <f>DMQSData!B13</f>
        <v>Q1</v>
      </c>
      <c r="C13" t="str">
        <f>DMQSData!C13</f>
        <v>2018-19</v>
      </c>
      <c r="D13">
        <f>DMQSData!HL13</f>
        <v>163</v>
      </c>
      <c r="E13">
        <f t="shared" si="0"/>
        <v>1</v>
      </c>
      <c r="F13">
        <f>DMQSData!HM13</f>
        <v>84</v>
      </c>
      <c r="G13">
        <f t="shared" si="1"/>
        <v>1</v>
      </c>
      <c r="H13">
        <f>DMQSData!IG13</f>
        <v>26</v>
      </c>
      <c r="I13">
        <f t="shared" si="2"/>
        <v>1</v>
      </c>
      <c r="J13">
        <f>DMQSData!IH13</f>
        <v>17</v>
      </c>
      <c r="K13">
        <f t="shared" si="3"/>
        <v>1</v>
      </c>
    </row>
    <row r="14" spans="1:11" x14ac:dyDescent="0.2">
      <c r="A14" t="str">
        <f>DMQSData!A14</f>
        <v>Caerphilly CBC</v>
      </c>
      <c r="B14" t="str">
        <f>DMQSData!B14</f>
        <v>Q2</v>
      </c>
      <c r="C14" t="str">
        <f>DMQSData!C14</f>
        <v>2017-18</v>
      </c>
      <c r="D14">
        <f>DMQSData!HL14</f>
        <v>116</v>
      </c>
      <c r="E14">
        <f t="shared" si="0"/>
        <v>1</v>
      </c>
      <c r="F14">
        <f>DMQSData!HM14</f>
        <v>61</v>
      </c>
      <c r="G14">
        <f t="shared" si="1"/>
        <v>1</v>
      </c>
      <c r="H14">
        <f>DMQSData!IG14</f>
        <v>211</v>
      </c>
      <c r="I14">
        <f t="shared" si="2"/>
        <v>1</v>
      </c>
      <c r="J14">
        <f>DMQSData!IH14</f>
        <v>119</v>
      </c>
      <c r="K14">
        <f t="shared" si="3"/>
        <v>1</v>
      </c>
    </row>
    <row r="15" spans="1:11" x14ac:dyDescent="0.2">
      <c r="A15" t="str">
        <f>DMQSData!A15</f>
        <v>Caerphilly CBC</v>
      </c>
      <c r="B15" t="str">
        <f>DMQSData!B15</f>
        <v>Q3</v>
      </c>
      <c r="C15" t="str">
        <f>DMQSData!C15</f>
        <v>2017-18</v>
      </c>
      <c r="D15">
        <f>DMQSData!HL15</f>
        <v>154</v>
      </c>
      <c r="E15">
        <f t="shared" si="0"/>
        <v>1</v>
      </c>
      <c r="F15">
        <f>DMQSData!HM15</f>
        <v>70</v>
      </c>
      <c r="G15">
        <f t="shared" si="1"/>
        <v>1</v>
      </c>
      <c r="H15">
        <f>DMQSData!IG15</f>
        <v>144</v>
      </c>
      <c r="I15">
        <f t="shared" si="2"/>
        <v>1</v>
      </c>
      <c r="J15">
        <f>DMQSData!IH15</f>
        <v>239</v>
      </c>
      <c r="K15">
        <f t="shared" si="3"/>
        <v>1</v>
      </c>
    </row>
    <row r="16" spans="1:11" x14ac:dyDescent="0.2">
      <c r="A16" t="str">
        <f>DMQSData!A16</f>
        <v>Caerphilly CBC</v>
      </c>
      <c r="B16" t="str">
        <f>DMQSData!B16</f>
        <v>Q4</v>
      </c>
      <c r="C16" t="str">
        <f>DMQSData!C16</f>
        <v>2017-18</v>
      </c>
      <c r="D16">
        <f>DMQSData!HL16</f>
        <v>114</v>
      </c>
      <c r="E16">
        <f t="shared" si="0"/>
        <v>1</v>
      </c>
      <c r="F16">
        <f>DMQSData!HM16</f>
        <v>66</v>
      </c>
      <c r="G16">
        <f t="shared" si="1"/>
        <v>1</v>
      </c>
      <c r="H16">
        <f>DMQSData!IG16</f>
        <v>344</v>
      </c>
      <c r="I16">
        <f t="shared" si="2"/>
        <v>1</v>
      </c>
      <c r="J16">
        <f>DMQSData!IH16</f>
        <v>238</v>
      </c>
      <c r="K16">
        <f t="shared" si="3"/>
        <v>1</v>
      </c>
    </row>
    <row r="17" spans="1:11" x14ac:dyDescent="0.2">
      <c r="A17" t="str">
        <f>DMQSData!A17</f>
        <v>Caerphilly CBC</v>
      </c>
      <c r="B17" t="str">
        <f>DMQSData!B17</f>
        <v>Q1</v>
      </c>
      <c r="C17" t="str">
        <f>DMQSData!C17</f>
        <v>2018-19</v>
      </c>
      <c r="D17">
        <f>DMQSData!HL17</f>
        <v>178</v>
      </c>
      <c r="E17">
        <f t="shared" si="0"/>
        <v>1</v>
      </c>
      <c r="F17">
        <f>DMQSData!HM17</f>
        <v>68</v>
      </c>
      <c r="G17">
        <f t="shared" si="1"/>
        <v>1</v>
      </c>
      <c r="H17">
        <f>DMQSData!IG17</f>
        <v>31</v>
      </c>
      <c r="I17">
        <f t="shared" si="2"/>
        <v>1</v>
      </c>
      <c r="J17">
        <f>DMQSData!IH17</f>
        <v>235</v>
      </c>
      <c r="K17">
        <f t="shared" si="3"/>
        <v>1</v>
      </c>
    </row>
    <row r="18" spans="1:11" x14ac:dyDescent="0.2">
      <c r="A18" t="str">
        <f>DMQSData!A18</f>
        <v>Cardiff CC</v>
      </c>
      <c r="B18" t="str">
        <f>DMQSData!B18</f>
        <v>Q2</v>
      </c>
      <c r="C18" t="str">
        <f>DMQSData!C18</f>
        <v>2017-18</v>
      </c>
      <c r="D18">
        <f>DMQSData!HL18</f>
        <v>200</v>
      </c>
      <c r="E18">
        <f t="shared" si="0"/>
        <v>1</v>
      </c>
      <c r="F18">
        <f>DMQSData!HM18</f>
        <v>68</v>
      </c>
      <c r="G18">
        <f t="shared" si="1"/>
        <v>1</v>
      </c>
      <c r="H18">
        <f>DMQSData!IG18</f>
        <v>4</v>
      </c>
      <c r="I18">
        <f t="shared" si="2"/>
        <v>1</v>
      </c>
      <c r="J18">
        <f>DMQSData!IH18</f>
        <v>148</v>
      </c>
      <c r="K18">
        <f t="shared" si="3"/>
        <v>1</v>
      </c>
    </row>
    <row r="19" spans="1:11" x14ac:dyDescent="0.2">
      <c r="A19" t="str">
        <f>DMQSData!A19</f>
        <v>Cardiff CC</v>
      </c>
      <c r="B19" t="str">
        <f>DMQSData!B19</f>
        <v>Q3</v>
      </c>
      <c r="C19" t="str">
        <f>DMQSData!C19</f>
        <v>2017-18</v>
      </c>
      <c r="D19">
        <f>DMQSData!HL19</f>
        <v>128</v>
      </c>
      <c r="E19">
        <f t="shared" si="0"/>
        <v>1</v>
      </c>
      <c r="F19">
        <f>DMQSData!HM19</f>
        <v>63</v>
      </c>
      <c r="G19">
        <f t="shared" si="1"/>
        <v>1</v>
      </c>
      <c r="H19">
        <f>DMQSData!IG19</f>
        <v>12</v>
      </c>
      <c r="I19">
        <f t="shared" si="2"/>
        <v>1</v>
      </c>
      <c r="J19">
        <f>DMQSData!IH19</f>
        <v>19</v>
      </c>
      <c r="K19">
        <f t="shared" si="3"/>
        <v>1</v>
      </c>
    </row>
    <row r="20" spans="1:11" x14ac:dyDescent="0.2">
      <c r="A20" t="str">
        <f>DMQSData!A20</f>
        <v>Cardiff CC</v>
      </c>
      <c r="B20" t="str">
        <f>DMQSData!B20</f>
        <v>Q4</v>
      </c>
      <c r="C20" t="str">
        <f>DMQSData!C20</f>
        <v>2017-18</v>
      </c>
      <c r="D20">
        <f>DMQSData!HL20</f>
        <v>121</v>
      </c>
      <c r="E20">
        <f t="shared" si="0"/>
        <v>1</v>
      </c>
      <c r="F20">
        <f>DMQSData!HM20</f>
        <v>70</v>
      </c>
      <c r="G20">
        <f t="shared" si="1"/>
        <v>1</v>
      </c>
      <c r="H20">
        <f>DMQSData!IG20</f>
        <v>10</v>
      </c>
      <c r="I20">
        <f t="shared" si="2"/>
        <v>1</v>
      </c>
      <c r="J20">
        <f>DMQSData!IH20</f>
        <v>21</v>
      </c>
      <c r="K20">
        <f t="shared" si="3"/>
        <v>1</v>
      </c>
    </row>
    <row r="21" spans="1:11" x14ac:dyDescent="0.2">
      <c r="A21" t="str">
        <f>DMQSData!A21</f>
        <v>Cardiff CC</v>
      </c>
      <c r="B21" t="str">
        <f>DMQSData!B21</f>
        <v>Q1</v>
      </c>
      <c r="C21" t="str">
        <f>DMQSData!C21</f>
        <v>2018-19</v>
      </c>
      <c r="D21">
        <f>DMQSData!HL21</f>
        <v>141</v>
      </c>
      <c r="E21">
        <f t="shared" si="0"/>
        <v>1</v>
      </c>
      <c r="F21">
        <f>DMQSData!HM21</f>
        <v>65</v>
      </c>
      <c r="G21">
        <f t="shared" si="1"/>
        <v>1</v>
      </c>
      <c r="H21">
        <f>DMQSData!IG21</f>
        <v>10</v>
      </c>
      <c r="I21">
        <f t="shared" si="2"/>
        <v>1</v>
      </c>
      <c r="J21">
        <f>DMQSData!IH21</f>
        <v>4</v>
      </c>
      <c r="K21">
        <f t="shared" si="3"/>
        <v>1</v>
      </c>
    </row>
    <row r="22" spans="1:11" x14ac:dyDescent="0.2">
      <c r="A22" t="str">
        <f>DMQSData!A22</f>
        <v>Carmarthenshire CC</v>
      </c>
      <c r="B22" t="str">
        <f>DMQSData!B22</f>
        <v>Q2</v>
      </c>
      <c r="C22" t="str">
        <f>DMQSData!C22</f>
        <v>2017-18</v>
      </c>
      <c r="D22">
        <f>DMQSData!HL22</f>
        <v>508</v>
      </c>
      <c r="E22">
        <f t="shared" si="0"/>
        <v>1</v>
      </c>
      <c r="F22">
        <f>DMQSData!HM22</f>
        <v>94</v>
      </c>
      <c r="G22">
        <f t="shared" si="1"/>
        <v>1</v>
      </c>
      <c r="H22">
        <f>DMQSData!IG22</f>
        <v>0</v>
      </c>
      <c r="I22">
        <f t="shared" si="2"/>
        <v>0</v>
      </c>
      <c r="J22">
        <f>DMQSData!IH22</f>
        <v>0</v>
      </c>
      <c r="K22">
        <f t="shared" si="3"/>
        <v>0</v>
      </c>
    </row>
    <row r="23" spans="1:11" x14ac:dyDescent="0.2">
      <c r="A23" t="str">
        <f>DMQSData!A23</f>
        <v>Carmarthenshire CC</v>
      </c>
      <c r="B23" t="str">
        <f>DMQSData!B23</f>
        <v>Q3</v>
      </c>
      <c r="C23" t="str">
        <f>DMQSData!C23</f>
        <v>2017-18</v>
      </c>
      <c r="D23">
        <f>DMQSData!HL23</f>
        <v>62</v>
      </c>
      <c r="E23">
        <f t="shared" si="0"/>
        <v>1</v>
      </c>
      <c r="F23">
        <f>DMQSData!HM23</f>
        <v>91</v>
      </c>
      <c r="G23">
        <f t="shared" si="1"/>
        <v>1</v>
      </c>
      <c r="H23">
        <f>DMQSData!IG23</f>
        <v>145</v>
      </c>
      <c r="I23">
        <f t="shared" si="2"/>
        <v>1</v>
      </c>
      <c r="J23">
        <f>DMQSData!IH23</f>
        <v>0</v>
      </c>
      <c r="K23">
        <f t="shared" si="3"/>
        <v>0</v>
      </c>
    </row>
    <row r="24" spans="1:11" x14ac:dyDescent="0.2">
      <c r="A24" t="str">
        <f>DMQSData!A24</f>
        <v>Carmarthenshire CC</v>
      </c>
      <c r="B24" t="str">
        <f>DMQSData!B24</f>
        <v>Q4</v>
      </c>
      <c r="C24" t="str">
        <f>DMQSData!C24</f>
        <v>2017-18</v>
      </c>
      <c r="D24">
        <f>DMQSData!HL24</f>
        <v>965</v>
      </c>
      <c r="E24">
        <f t="shared" si="0"/>
        <v>1</v>
      </c>
      <c r="F24">
        <f>DMQSData!HM24</f>
        <v>111</v>
      </c>
      <c r="G24">
        <f t="shared" si="1"/>
        <v>1</v>
      </c>
      <c r="H24">
        <f>DMQSData!IG24</f>
        <v>132</v>
      </c>
      <c r="I24">
        <f t="shared" si="2"/>
        <v>1</v>
      </c>
      <c r="J24">
        <f>DMQSData!IH24</f>
        <v>0</v>
      </c>
      <c r="K24">
        <f t="shared" si="3"/>
        <v>0</v>
      </c>
    </row>
    <row r="25" spans="1:11" x14ac:dyDescent="0.2">
      <c r="A25" t="str">
        <f>DMQSData!A25</f>
        <v>Carmarthenshire CC</v>
      </c>
      <c r="B25" t="str">
        <f>DMQSData!B25</f>
        <v>Q1</v>
      </c>
      <c r="C25" t="str">
        <f>DMQSData!C25</f>
        <v>2018-19</v>
      </c>
      <c r="D25">
        <f>DMQSData!HL25</f>
        <v>727</v>
      </c>
      <c r="E25">
        <f t="shared" si="0"/>
        <v>1</v>
      </c>
      <c r="F25">
        <f>DMQSData!HM25</f>
        <v>109</v>
      </c>
      <c r="G25">
        <f t="shared" si="1"/>
        <v>1</v>
      </c>
      <c r="H25">
        <f>DMQSData!IG25</f>
        <v>216</v>
      </c>
      <c r="I25">
        <f t="shared" si="2"/>
        <v>1</v>
      </c>
      <c r="J25">
        <f>DMQSData!IH25</f>
        <v>0</v>
      </c>
      <c r="K25">
        <f t="shared" si="3"/>
        <v>0</v>
      </c>
    </row>
    <row r="26" spans="1:11" x14ac:dyDescent="0.2">
      <c r="A26" t="str">
        <f>DMQSData!A26</f>
        <v>Ceredigion CC</v>
      </c>
      <c r="B26" t="str">
        <f>DMQSData!B26</f>
        <v>Q2</v>
      </c>
      <c r="C26" t="str">
        <f>DMQSData!C26</f>
        <v>2017-18</v>
      </c>
      <c r="D26">
        <f>DMQSData!HL26</f>
        <v>585</v>
      </c>
      <c r="E26">
        <f t="shared" si="0"/>
        <v>1</v>
      </c>
      <c r="F26">
        <f>DMQSData!HM26</f>
        <v>81</v>
      </c>
      <c r="G26">
        <f t="shared" si="1"/>
        <v>1</v>
      </c>
      <c r="H26">
        <f>DMQSData!IG26</f>
        <v>30</v>
      </c>
      <c r="I26">
        <f t="shared" si="2"/>
        <v>1</v>
      </c>
      <c r="J26">
        <f>DMQSData!IH26</f>
        <v>450</v>
      </c>
      <c r="K26">
        <f t="shared" si="3"/>
        <v>1</v>
      </c>
    </row>
    <row r="27" spans="1:11" x14ac:dyDescent="0.2">
      <c r="A27" t="str">
        <f>DMQSData!A27</f>
        <v>Ceredigion CC</v>
      </c>
      <c r="B27" t="str">
        <f>DMQSData!B27</f>
        <v>Q3</v>
      </c>
      <c r="C27" t="str">
        <f>DMQSData!C27</f>
        <v>2017-18</v>
      </c>
      <c r="D27">
        <f>DMQSData!HL27</f>
        <v>64</v>
      </c>
      <c r="E27">
        <f t="shared" si="0"/>
        <v>1</v>
      </c>
      <c r="F27">
        <f>DMQSData!HM27</f>
        <v>106</v>
      </c>
      <c r="G27">
        <f t="shared" si="1"/>
        <v>1</v>
      </c>
      <c r="H27">
        <f>DMQSData!IG27</f>
        <v>24</v>
      </c>
      <c r="I27">
        <f t="shared" si="2"/>
        <v>1</v>
      </c>
      <c r="J27">
        <f>DMQSData!IH27</f>
        <v>102</v>
      </c>
      <c r="K27">
        <f t="shared" si="3"/>
        <v>1</v>
      </c>
    </row>
    <row r="28" spans="1:11" x14ac:dyDescent="0.2">
      <c r="A28" t="str">
        <f>DMQSData!A28</f>
        <v>Ceredigion CC</v>
      </c>
      <c r="B28" t="str">
        <f>DMQSData!B28</f>
        <v>Q4</v>
      </c>
      <c r="C28" t="str">
        <f>DMQSData!C28</f>
        <v>2017-18</v>
      </c>
      <c r="D28">
        <f>DMQSData!HL28</f>
        <v>36</v>
      </c>
      <c r="E28">
        <f t="shared" si="0"/>
        <v>1</v>
      </c>
      <c r="F28">
        <f>DMQSData!HM28</f>
        <v>104</v>
      </c>
      <c r="G28">
        <f t="shared" si="1"/>
        <v>1</v>
      </c>
      <c r="H28">
        <f>DMQSData!IG28</f>
        <v>38</v>
      </c>
      <c r="I28">
        <f t="shared" si="2"/>
        <v>1</v>
      </c>
      <c r="J28">
        <f>DMQSData!IH28</f>
        <v>244</v>
      </c>
      <c r="K28">
        <f t="shared" si="3"/>
        <v>1</v>
      </c>
    </row>
    <row r="29" spans="1:11" x14ac:dyDescent="0.2">
      <c r="A29" t="str">
        <f>DMQSData!A29</f>
        <v>Ceredigion CC</v>
      </c>
      <c r="B29" t="str">
        <f>DMQSData!B29</f>
        <v>Q1</v>
      </c>
      <c r="C29" t="str">
        <f>DMQSData!C29</f>
        <v>2018-19</v>
      </c>
      <c r="D29">
        <f>DMQSData!HL29</f>
        <v>25</v>
      </c>
      <c r="E29">
        <f t="shared" si="0"/>
        <v>1</v>
      </c>
      <c r="F29">
        <f>DMQSData!HM29</f>
        <v>94</v>
      </c>
      <c r="G29">
        <f t="shared" si="1"/>
        <v>1</v>
      </c>
      <c r="H29">
        <f>DMQSData!IG29</f>
        <v>15</v>
      </c>
      <c r="I29">
        <f t="shared" si="2"/>
        <v>1</v>
      </c>
      <c r="J29">
        <f>DMQSData!IH29</f>
        <v>581</v>
      </c>
      <c r="K29">
        <f t="shared" si="3"/>
        <v>1</v>
      </c>
    </row>
    <row r="30" spans="1:11" x14ac:dyDescent="0.2">
      <c r="A30" t="str">
        <f>DMQSData!A30</f>
        <v>Conwy CBC</v>
      </c>
      <c r="B30" t="str">
        <f>DMQSData!B30</f>
        <v>Q2</v>
      </c>
      <c r="C30" t="str">
        <f>DMQSData!C30</f>
        <v>2017-18</v>
      </c>
      <c r="D30">
        <f>DMQSData!HL30</f>
        <v>170</v>
      </c>
      <c r="E30">
        <f t="shared" si="0"/>
        <v>1</v>
      </c>
      <c r="F30">
        <f>DMQSData!HM30</f>
        <v>61</v>
      </c>
      <c r="G30">
        <f t="shared" si="1"/>
        <v>1</v>
      </c>
      <c r="H30">
        <f>DMQSData!IG30</f>
        <v>11</v>
      </c>
      <c r="I30">
        <f t="shared" si="2"/>
        <v>1</v>
      </c>
      <c r="J30">
        <f>DMQSData!IH30</f>
        <v>0</v>
      </c>
      <c r="K30">
        <f t="shared" si="3"/>
        <v>0</v>
      </c>
    </row>
    <row r="31" spans="1:11" x14ac:dyDescent="0.2">
      <c r="A31" t="str">
        <f>DMQSData!A31</f>
        <v>Conwy CBC</v>
      </c>
      <c r="B31" t="str">
        <f>DMQSData!B31</f>
        <v>Q3</v>
      </c>
      <c r="C31" t="str">
        <f>DMQSData!C31</f>
        <v>2017-18</v>
      </c>
      <c r="D31">
        <f>DMQSData!HL31</f>
        <v>258</v>
      </c>
      <c r="E31">
        <f t="shared" si="0"/>
        <v>1</v>
      </c>
      <c r="F31">
        <f>DMQSData!HM31</f>
        <v>62</v>
      </c>
      <c r="G31">
        <f t="shared" si="1"/>
        <v>1</v>
      </c>
      <c r="H31">
        <f>DMQSData!IG31</f>
        <v>13</v>
      </c>
      <c r="I31">
        <f t="shared" si="2"/>
        <v>1</v>
      </c>
      <c r="J31">
        <f>DMQSData!IH31</f>
        <v>0</v>
      </c>
      <c r="K31">
        <f t="shared" si="3"/>
        <v>0</v>
      </c>
    </row>
    <row r="32" spans="1:11" x14ac:dyDescent="0.2">
      <c r="A32" t="str">
        <f>DMQSData!A32</f>
        <v>Conwy CBC</v>
      </c>
      <c r="B32" t="str">
        <f>DMQSData!B32</f>
        <v>Q4</v>
      </c>
      <c r="C32" t="str">
        <f>DMQSData!C32</f>
        <v>2017-18</v>
      </c>
      <c r="D32">
        <f>DMQSData!HL32</f>
        <v>220</v>
      </c>
      <c r="E32">
        <f t="shared" si="0"/>
        <v>1</v>
      </c>
      <c r="F32">
        <f>DMQSData!HM32</f>
        <v>69</v>
      </c>
      <c r="G32">
        <f t="shared" si="1"/>
        <v>1</v>
      </c>
      <c r="H32">
        <f>DMQSData!IG32</f>
        <v>21</v>
      </c>
      <c r="I32">
        <f t="shared" si="2"/>
        <v>1</v>
      </c>
      <c r="J32">
        <f>DMQSData!IH32</f>
        <v>0</v>
      </c>
      <c r="K32">
        <f t="shared" si="3"/>
        <v>0</v>
      </c>
    </row>
    <row r="33" spans="1:11" x14ac:dyDescent="0.2">
      <c r="A33" t="str">
        <f>DMQSData!A33</f>
        <v>Conwy CBC</v>
      </c>
      <c r="B33" t="str">
        <f>DMQSData!B33</f>
        <v>Q1</v>
      </c>
      <c r="C33" t="str">
        <f>DMQSData!C33</f>
        <v>2018-19</v>
      </c>
      <c r="D33">
        <f>DMQSData!HL33</f>
        <v>99</v>
      </c>
      <c r="E33">
        <f t="shared" si="0"/>
        <v>1</v>
      </c>
      <c r="F33">
        <f>DMQSData!HM33</f>
        <v>59</v>
      </c>
      <c r="G33">
        <f t="shared" si="1"/>
        <v>1</v>
      </c>
      <c r="H33">
        <f>DMQSData!IG33</f>
        <v>9</v>
      </c>
      <c r="I33">
        <f t="shared" si="2"/>
        <v>1</v>
      </c>
      <c r="J33">
        <f>DMQSData!IH33</f>
        <v>130</v>
      </c>
      <c r="K33">
        <f t="shared" si="3"/>
        <v>1</v>
      </c>
    </row>
    <row r="34" spans="1:11" x14ac:dyDescent="0.2">
      <c r="A34" t="str">
        <f>DMQSData!A34</f>
        <v>Denbighshire CC</v>
      </c>
      <c r="B34" t="str">
        <f>DMQSData!B34</f>
        <v>Q2</v>
      </c>
      <c r="C34" t="str">
        <f>DMQSData!C34</f>
        <v>2017-18</v>
      </c>
      <c r="D34">
        <f>DMQSData!HL34</f>
        <v>250</v>
      </c>
      <c r="E34">
        <f t="shared" si="0"/>
        <v>1</v>
      </c>
      <c r="F34">
        <f>DMQSData!HM34</f>
        <v>64</v>
      </c>
      <c r="G34">
        <f t="shared" si="1"/>
        <v>1</v>
      </c>
      <c r="H34">
        <f>DMQSData!IG34</f>
        <v>76</v>
      </c>
      <c r="I34">
        <f t="shared" si="2"/>
        <v>1</v>
      </c>
      <c r="J34">
        <f>DMQSData!IH34</f>
        <v>0</v>
      </c>
      <c r="K34">
        <f t="shared" si="3"/>
        <v>0</v>
      </c>
    </row>
    <row r="35" spans="1:11" x14ac:dyDescent="0.2">
      <c r="A35" t="str">
        <f>DMQSData!A35</f>
        <v>Denbighshire CC</v>
      </c>
      <c r="B35" t="str">
        <f>DMQSData!B35</f>
        <v>Q3</v>
      </c>
      <c r="C35" t="str">
        <f>DMQSData!C35</f>
        <v>2017-18</v>
      </c>
      <c r="D35">
        <f>DMQSData!HL35</f>
        <v>137</v>
      </c>
      <c r="E35">
        <f t="shared" si="0"/>
        <v>1</v>
      </c>
      <c r="F35">
        <f>DMQSData!HM35</f>
        <v>73</v>
      </c>
      <c r="G35">
        <f t="shared" si="1"/>
        <v>1</v>
      </c>
      <c r="H35">
        <f>DMQSData!IG35</f>
        <v>77</v>
      </c>
      <c r="I35">
        <f t="shared" si="2"/>
        <v>1</v>
      </c>
      <c r="J35">
        <f>DMQSData!IH35</f>
        <v>0</v>
      </c>
      <c r="K35">
        <f t="shared" si="3"/>
        <v>0</v>
      </c>
    </row>
    <row r="36" spans="1:11" x14ac:dyDescent="0.2">
      <c r="A36" t="str">
        <f>DMQSData!A36</f>
        <v>Denbighshire CC</v>
      </c>
      <c r="B36" t="str">
        <f>DMQSData!B36</f>
        <v>Q4</v>
      </c>
      <c r="C36" t="str">
        <f>DMQSData!C36</f>
        <v>2017-18</v>
      </c>
      <c r="D36">
        <f>DMQSData!HL36</f>
        <v>270</v>
      </c>
      <c r="E36">
        <f t="shared" si="0"/>
        <v>1</v>
      </c>
      <c r="F36">
        <f>DMQSData!HM36</f>
        <v>73</v>
      </c>
      <c r="G36">
        <f t="shared" si="1"/>
        <v>1</v>
      </c>
      <c r="H36">
        <f>DMQSData!IG36</f>
        <v>42</v>
      </c>
      <c r="I36">
        <f t="shared" si="2"/>
        <v>1</v>
      </c>
      <c r="J36">
        <f>DMQSData!IH36</f>
        <v>0</v>
      </c>
      <c r="K36">
        <f t="shared" si="3"/>
        <v>0</v>
      </c>
    </row>
    <row r="37" spans="1:11" x14ac:dyDescent="0.2">
      <c r="A37" t="str">
        <f>DMQSData!A37</f>
        <v>Denbighshire CC</v>
      </c>
      <c r="B37" t="str">
        <f>DMQSData!B37</f>
        <v>Q1</v>
      </c>
      <c r="C37" t="str">
        <f>DMQSData!C37</f>
        <v>2018-19</v>
      </c>
      <c r="D37">
        <f>DMQSData!HL37</f>
        <v>118</v>
      </c>
      <c r="E37">
        <f t="shared" si="0"/>
        <v>1</v>
      </c>
      <c r="F37">
        <f>DMQSData!HM37</f>
        <v>64</v>
      </c>
      <c r="G37">
        <f t="shared" si="1"/>
        <v>1</v>
      </c>
      <c r="H37">
        <f>DMQSData!IG37</f>
        <v>79</v>
      </c>
      <c r="I37">
        <f t="shared" si="2"/>
        <v>1</v>
      </c>
      <c r="J37">
        <f>DMQSData!IH37</f>
        <v>140</v>
      </c>
      <c r="K37">
        <f t="shared" si="3"/>
        <v>1</v>
      </c>
    </row>
    <row r="38" spans="1:11" x14ac:dyDescent="0.2">
      <c r="A38" t="str">
        <f>DMQSData!A38</f>
        <v>Flintshire CC</v>
      </c>
      <c r="B38" t="str">
        <f>DMQSData!B38</f>
        <v>Q2</v>
      </c>
      <c r="C38" t="str">
        <f>DMQSData!C38</f>
        <v>2017-18</v>
      </c>
      <c r="D38">
        <f>DMQSData!HL38</f>
        <v>142.4</v>
      </c>
      <c r="E38">
        <f t="shared" si="0"/>
        <v>1</v>
      </c>
      <c r="F38">
        <f>DMQSData!HM38</f>
        <v>82.311188811188813</v>
      </c>
      <c r="G38">
        <f t="shared" si="1"/>
        <v>1</v>
      </c>
      <c r="H38">
        <f>DMQSData!IG38</f>
        <v>91</v>
      </c>
      <c r="I38">
        <f t="shared" si="2"/>
        <v>1</v>
      </c>
      <c r="J38">
        <f>DMQSData!IH38</f>
        <v>449</v>
      </c>
      <c r="K38">
        <f t="shared" si="3"/>
        <v>1</v>
      </c>
    </row>
    <row r="39" spans="1:11" x14ac:dyDescent="0.2">
      <c r="A39" t="str">
        <f>DMQSData!A39</f>
        <v>Flintshire CC</v>
      </c>
      <c r="B39" t="str">
        <f>DMQSData!B39</f>
        <v>Q3</v>
      </c>
      <c r="C39" t="str">
        <f>DMQSData!C39</f>
        <v>2017-18</v>
      </c>
      <c r="D39">
        <f>DMQSData!HL39</f>
        <v>208</v>
      </c>
      <c r="E39">
        <f t="shared" si="0"/>
        <v>1</v>
      </c>
      <c r="F39">
        <f>DMQSData!HM39</f>
        <v>90</v>
      </c>
      <c r="G39">
        <f t="shared" si="1"/>
        <v>1</v>
      </c>
      <c r="H39">
        <f>DMQSData!IG39</f>
        <v>218</v>
      </c>
      <c r="I39">
        <f t="shared" si="2"/>
        <v>1</v>
      </c>
      <c r="J39">
        <f>DMQSData!IH39</f>
        <v>0</v>
      </c>
      <c r="K39">
        <f t="shared" si="3"/>
        <v>0</v>
      </c>
    </row>
    <row r="40" spans="1:11" x14ac:dyDescent="0.2">
      <c r="A40" t="str">
        <f>DMQSData!A40</f>
        <v>Flintshire CC</v>
      </c>
      <c r="B40" t="str">
        <f>DMQSData!B40</f>
        <v>Q4</v>
      </c>
      <c r="C40" t="str">
        <f>DMQSData!C40</f>
        <v>2017-18</v>
      </c>
      <c r="D40">
        <f>DMQSData!HL40</f>
        <v>119</v>
      </c>
      <c r="E40">
        <f t="shared" si="0"/>
        <v>1</v>
      </c>
      <c r="F40">
        <f>DMQSData!HM40</f>
        <v>102</v>
      </c>
      <c r="G40">
        <f t="shared" si="1"/>
        <v>1</v>
      </c>
      <c r="H40">
        <f>DMQSData!IG40</f>
        <v>0</v>
      </c>
      <c r="I40">
        <f t="shared" si="2"/>
        <v>0</v>
      </c>
      <c r="J40">
        <f>DMQSData!IH40</f>
        <v>0</v>
      </c>
      <c r="K40">
        <f t="shared" si="3"/>
        <v>0</v>
      </c>
    </row>
    <row r="41" spans="1:11" x14ac:dyDescent="0.2">
      <c r="A41" t="str">
        <f>DMQSData!A41</f>
        <v>Flintshire CC</v>
      </c>
      <c r="B41" t="str">
        <f>DMQSData!B41</f>
        <v>Q1</v>
      </c>
      <c r="C41" t="str">
        <f>DMQSData!C41</f>
        <v>2018-19</v>
      </c>
      <c r="D41">
        <f>DMQSData!HL41</f>
        <v>325</v>
      </c>
      <c r="E41">
        <f t="shared" si="0"/>
        <v>1</v>
      </c>
      <c r="F41">
        <f>DMQSData!HM41</f>
        <v>87</v>
      </c>
      <c r="G41">
        <f t="shared" si="1"/>
        <v>1</v>
      </c>
      <c r="H41">
        <f>DMQSData!IG41</f>
        <v>114</v>
      </c>
      <c r="I41">
        <f t="shared" si="2"/>
        <v>1</v>
      </c>
      <c r="J41">
        <f>DMQSData!IH41</f>
        <v>152</v>
      </c>
      <c r="K41">
        <f t="shared" si="3"/>
        <v>1</v>
      </c>
    </row>
    <row r="42" spans="1:11" x14ac:dyDescent="0.2">
      <c r="A42" t="str">
        <f>DMQSData!A42</f>
        <v>Gwynedd CC</v>
      </c>
      <c r="B42" t="str">
        <f>DMQSData!B42</f>
        <v>Q2</v>
      </c>
      <c r="C42" t="str">
        <f>DMQSData!C42</f>
        <v>2017-18</v>
      </c>
      <c r="D42">
        <f>DMQSData!HL42</f>
        <v>90</v>
      </c>
      <c r="E42">
        <f t="shared" si="0"/>
        <v>1</v>
      </c>
      <c r="F42">
        <f>DMQSData!HM42</f>
        <v>64</v>
      </c>
      <c r="G42">
        <f t="shared" si="1"/>
        <v>1</v>
      </c>
      <c r="H42">
        <f>DMQSData!IG42</f>
        <v>56</v>
      </c>
      <c r="I42">
        <f t="shared" si="2"/>
        <v>1</v>
      </c>
      <c r="J42">
        <f>DMQSData!IH42</f>
        <v>0</v>
      </c>
      <c r="K42">
        <f t="shared" si="3"/>
        <v>0</v>
      </c>
    </row>
    <row r="43" spans="1:11" x14ac:dyDescent="0.2">
      <c r="A43" t="str">
        <f>DMQSData!A43</f>
        <v>Gwynedd CC</v>
      </c>
      <c r="B43" t="str">
        <f>DMQSData!B43</f>
        <v>Q3</v>
      </c>
      <c r="C43" t="str">
        <f>DMQSData!C43</f>
        <v>2017-18</v>
      </c>
      <c r="D43">
        <f>DMQSData!HL43</f>
        <v>188</v>
      </c>
      <c r="E43">
        <f t="shared" si="0"/>
        <v>1</v>
      </c>
      <c r="F43">
        <f>DMQSData!HM43</f>
        <v>64</v>
      </c>
      <c r="G43">
        <f t="shared" si="1"/>
        <v>1</v>
      </c>
      <c r="H43">
        <f>DMQSData!IG43</f>
        <v>98</v>
      </c>
      <c r="I43">
        <f t="shared" si="2"/>
        <v>1</v>
      </c>
      <c r="J43">
        <f>DMQSData!IH43</f>
        <v>130</v>
      </c>
      <c r="K43">
        <f t="shared" si="3"/>
        <v>1</v>
      </c>
    </row>
    <row r="44" spans="1:11" x14ac:dyDescent="0.2">
      <c r="A44" t="str">
        <f>DMQSData!A44</f>
        <v>Gwynedd CC</v>
      </c>
      <c r="B44" t="str">
        <f>DMQSData!B44</f>
        <v>Q4</v>
      </c>
      <c r="C44" t="str">
        <f>DMQSData!C44</f>
        <v>2017-18</v>
      </c>
      <c r="D44">
        <f>DMQSData!HL44</f>
        <v>76</v>
      </c>
      <c r="E44">
        <f t="shared" si="0"/>
        <v>1</v>
      </c>
      <c r="F44">
        <f>DMQSData!HM44</f>
        <v>60</v>
      </c>
      <c r="G44">
        <f t="shared" si="1"/>
        <v>1</v>
      </c>
      <c r="H44">
        <f>DMQSData!IG44</f>
        <v>113</v>
      </c>
      <c r="I44">
        <f t="shared" si="2"/>
        <v>1</v>
      </c>
      <c r="J44">
        <f>DMQSData!IH44</f>
        <v>162</v>
      </c>
      <c r="K44">
        <f t="shared" si="3"/>
        <v>1</v>
      </c>
    </row>
    <row r="45" spans="1:11" x14ac:dyDescent="0.2">
      <c r="A45" t="str">
        <f>DMQSData!A45</f>
        <v>Gwynedd CC</v>
      </c>
      <c r="B45" t="str">
        <f>DMQSData!B45</f>
        <v>Q1</v>
      </c>
      <c r="C45" t="str">
        <f>DMQSData!C45</f>
        <v>2018-19</v>
      </c>
      <c r="D45">
        <f>DMQSData!HL45</f>
        <v>151</v>
      </c>
      <c r="E45">
        <f t="shared" si="0"/>
        <v>1</v>
      </c>
      <c r="F45">
        <f>DMQSData!HM45</f>
        <v>76</v>
      </c>
      <c r="G45">
        <f t="shared" si="1"/>
        <v>1</v>
      </c>
      <c r="H45">
        <f>DMQSData!IG45</f>
        <v>120</v>
      </c>
      <c r="I45">
        <f t="shared" si="2"/>
        <v>1</v>
      </c>
      <c r="J45">
        <f>DMQSData!IH45</f>
        <v>142</v>
      </c>
      <c r="K45">
        <f t="shared" si="3"/>
        <v>1</v>
      </c>
    </row>
    <row r="46" spans="1:11" x14ac:dyDescent="0.2">
      <c r="A46" t="str">
        <f>DMQSData!A46</f>
        <v>Isle of Anglesey CC</v>
      </c>
      <c r="B46" t="str">
        <f>DMQSData!B46</f>
        <v>Q2</v>
      </c>
      <c r="C46" t="str">
        <f>DMQSData!C46</f>
        <v>2017-18</v>
      </c>
      <c r="D46">
        <f>DMQSData!HL46</f>
        <v>164</v>
      </c>
      <c r="E46">
        <f t="shared" si="0"/>
        <v>1</v>
      </c>
      <c r="F46">
        <f>DMQSData!HM46</f>
        <v>77</v>
      </c>
      <c r="G46">
        <f t="shared" si="1"/>
        <v>1</v>
      </c>
      <c r="H46">
        <f>DMQSData!IG46</f>
        <v>51</v>
      </c>
      <c r="I46">
        <f t="shared" si="2"/>
        <v>1</v>
      </c>
      <c r="J46">
        <f>DMQSData!IH46</f>
        <v>204</v>
      </c>
      <c r="K46">
        <f t="shared" si="3"/>
        <v>1</v>
      </c>
    </row>
    <row r="47" spans="1:11" x14ac:dyDescent="0.2">
      <c r="A47" t="str">
        <f>DMQSData!A47</f>
        <v>Isle of Anglesey CC</v>
      </c>
      <c r="B47" t="str">
        <f>DMQSData!B47</f>
        <v>Q3</v>
      </c>
      <c r="C47" t="str">
        <f>DMQSData!C47</f>
        <v>2017-18</v>
      </c>
      <c r="D47">
        <f>DMQSData!HL47</f>
        <v>717</v>
      </c>
      <c r="E47">
        <f t="shared" si="0"/>
        <v>1</v>
      </c>
      <c r="F47">
        <f>DMQSData!HM47</f>
        <v>92</v>
      </c>
      <c r="G47">
        <f t="shared" si="1"/>
        <v>1</v>
      </c>
      <c r="H47">
        <f>DMQSData!IG47</f>
        <v>92</v>
      </c>
      <c r="I47">
        <f t="shared" si="2"/>
        <v>1</v>
      </c>
      <c r="J47">
        <f>DMQSData!IH47</f>
        <v>358</v>
      </c>
      <c r="K47">
        <f t="shared" si="3"/>
        <v>1</v>
      </c>
    </row>
    <row r="48" spans="1:11" x14ac:dyDescent="0.2">
      <c r="A48" t="str">
        <f>DMQSData!A48</f>
        <v>Isle of Anglesey CC</v>
      </c>
      <c r="B48" t="str">
        <f>DMQSData!B48</f>
        <v>Q4</v>
      </c>
      <c r="C48" t="str">
        <f>DMQSData!C48</f>
        <v>2017-18</v>
      </c>
      <c r="D48">
        <f>DMQSData!HL48</f>
        <v>512</v>
      </c>
      <c r="E48">
        <f t="shared" si="0"/>
        <v>1</v>
      </c>
      <c r="F48">
        <f>DMQSData!HM48</f>
        <v>134</v>
      </c>
      <c r="G48">
        <f t="shared" si="1"/>
        <v>1</v>
      </c>
      <c r="H48">
        <f>DMQSData!IG48</f>
        <v>162</v>
      </c>
      <c r="I48">
        <f t="shared" si="2"/>
        <v>1</v>
      </c>
      <c r="J48">
        <f>DMQSData!IH48</f>
        <v>169</v>
      </c>
      <c r="K48">
        <f t="shared" si="3"/>
        <v>1</v>
      </c>
    </row>
    <row r="49" spans="1:11" x14ac:dyDescent="0.2">
      <c r="A49" t="str">
        <f>DMQSData!A49</f>
        <v>Isle of Anglesey CC</v>
      </c>
      <c r="B49" t="str">
        <f>DMQSData!B49</f>
        <v>Q1</v>
      </c>
      <c r="C49" t="str">
        <f>DMQSData!C49</f>
        <v>2018-19</v>
      </c>
      <c r="D49">
        <f>DMQSData!HL49</f>
        <v>270</v>
      </c>
      <c r="E49">
        <f t="shared" si="0"/>
        <v>1</v>
      </c>
      <c r="F49">
        <f>DMQSData!HM49</f>
        <v>90</v>
      </c>
      <c r="G49">
        <f t="shared" si="1"/>
        <v>1</v>
      </c>
      <c r="H49">
        <f>DMQSData!IG49</f>
        <v>389</v>
      </c>
      <c r="I49">
        <f t="shared" si="2"/>
        <v>1</v>
      </c>
      <c r="J49">
        <f>DMQSData!IH49</f>
        <v>196</v>
      </c>
      <c r="K49">
        <f t="shared" si="3"/>
        <v>1</v>
      </c>
    </row>
    <row r="50" spans="1:11" x14ac:dyDescent="0.2">
      <c r="A50" t="str">
        <f>DMQSData!A50</f>
        <v>Merthyr Tydfil CBC</v>
      </c>
      <c r="B50" t="str">
        <f>DMQSData!B50</f>
        <v>Q2</v>
      </c>
      <c r="C50" t="str">
        <f>DMQSData!C50</f>
        <v>2017-18</v>
      </c>
      <c r="D50">
        <f>DMQSData!HL50</f>
        <v>423</v>
      </c>
      <c r="E50">
        <f t="shared" si="0"/>
        <v>1</v>
      </c>
      <c r="F50">
        <f>DMQSData!HM50</f>
        <v>52</v>
      </c>
      <c r="G50">
        <f t="shared" si="1"/>
        <v>1</v>
      </c>
      <c r="H50">
        <f>DMQSData!IG50</f>
        <v>8</v>
      </c>
      <c r="I50">
        <f t="shared" si="2"/>
        <v>1</v>
      </c>
      <c r="J50">
        <f>DMQSData!IH50</f>
        <v>95</v>
      </c>
      <c r="K50">
        <f t="shared" si="3"/>
        <v>1</v>
      </c>
    </row>
    <row r="51" spans="1:11" x14ac:dyDescent="0.2">
      <c r="A51" t="str">
        <f>DMQSData!A51</f>
        <v>Merthyr Tydfil CBC</v>
      </c>
      <c r="B51" t="str">
        <f>DMQSData!B51</f>
        <v>Q3</v>
      </c>
      <c r="C51" t="str">
        <f>DMQSData!C51</f>
        <v>2017-18</v>
      </c>
      <c r="D51">
        <f>DMQSData!HL51</f>
        <v>66</v>
      </c>
      <c r="E51">
        <f t="shared" si="0"/>
        <v>1</v>
      </c>
      <c r="F51">
        <f>DMQSData!HM51</f>
        <v>47</v>
      </c>
      <c r="G51">
        <f t="shared" si="1"/>
        <v>1</v>
      </c>
      <c r="H51">
        <f>DMQSData!IG51</f>
        <v>44</v>
      </c>
      <c r="I51">
        <f t="shared" si="2"/>
        <v>1</v>
      </c>
      <c r="J51">
        <f>DMQSData!IH51</f>
        <v>10</v>
      </c>
      <c r="K51">
        <f t="shared" si="3"/>
        <v>1</v>
      </c>
    </row>
    <row r="52" spans="1:11" x14ac:dyDescent="0.2">
      <c r="A52" t="str">
        <f>DMQSData!A52</f>
        <v>Merthyr Tydfil CBC</v>
      </c>
      <c r="B52" t="str">
        <f>DMQSData!B52</f>
        <v>Q4</v>
      </c>
      <c r="C52" t="str">
        <f>DMQSData!C52</f>
        <v>2017-18</v>
      </c>
      <c r="D52">
        <f>DMQSData!HL52</f>
        <v>43</v>
      </c>
      <c r="E52">
        <f t="shared" si="0"/>
        <v>1</v>
      </c>
      <c r="F52">
        <f>DMQSData!HM52</f>
        <v>53</v>
      </c>
      <c r="G52">
        <f t="shared" si="1"/>
        <v>1</v>
      </c>
      <c r="H52">
        <f>DMQSData!IG52</f>
        <v>71</v>
      </c>
      <c r="I52">
        <f t="shared" si="2"/>
        <v>1</v>
      </c>
      <c r="J52">
        <f>DMQSData!IH52</f>
        <v>22</v>
      </c>
      <c r="K52">
        <f t="shared" si="3"/>
        <v>1</v>
      </c>
    </row>
    <row r="53" spans="1:11" x14ac:dyDescent="0.2">
      <c r="A53" t="str">
        <f>DMQSData!A53</f>
        <v>Merthyr Tydfil CBC</v>
      </c>
      <c r="B53" t="str">
        <f>DMQSData!B53</f>
        <v>Q1</v>
      </c>
      <c r="C53" t="str">
        <f>DMQSData!C53</f>
        <v>2018-19</v>
      </c>
      <c r="D53">
        <f>DMQSData!HL53</f>
        <v>30</v>
      </c>
      <c r="E53">
        <f t="shared" si="0"/>
        <v>1</v>
      </c>
      <c r="F53">
        <f>DMQSData!HM53</f>
        <v>49</v>
      </c>
      <c r="G53">
        <f t="shared" si="1"/>
        <v>1</v>
      </c>
      <c r="H53">
        <f>DMQSData!IG53</f>
        <v>73</v>
      </c>
      <c r="I53">
        <f t="shared" si="2"/>
        <v>1</v>
      </c>
      <c r="J53">
        <f>DMQSData!IH53</f>
        <v>31</v>
      </c>
      <c r="K53">
        <f t="shared" si="3"/>
        <v>1</v>
      </c>
    </row>
    <row r="54" spans="1:11" x14ac:dyDescent="0.2">
      <c r="A54" t="str">
        <f>DMQSData!A54</f>
        <v>Monmouthshire CC</v>
      </c>
      <c r="B54" t="str">
        <f>DMQSData!B54</f>
        <v>Q2</v>
      </c>
      <c r="C54" t="str">
        <f>DMQSData!C54</f>
        <v>2017-18</v>
      </c>
      <c r="D54">
        <f>DMQSData!HL54</f>
        <v>149</v>
      </c>
      <c r="E54">
        <f t="shared" si="0"/>
        <v>1</v>
      </c>
      <c r="F54">
        <f>DMQSData!HM54</f>
        <v>81</v>
      </c>
      <c r="G54">
        <f t="shared" si="1"/>
        <v>1</v>
      </c>
      <c r="H54">
        <f>DMQSData!IG54</f>
        <v>18</v>
      </c>
      <c r="I54">
        <f t="shared" si="2"/>
        <v>1</v>
      </c>
      <c r="J54">
        <f>DMQSData!IH54</f>
        <v>62</v>
      </c>
      <c r="K54">
        <f t="shared" si="3"/>
        <v>1</v>
      </c>
    </row>
    <row r="55" spans="1:11" x14ac:dyDescent="0.2">
      <c r="A55" t="str">
        <f>DMQSData!A55</f>
        <v>Monmouthshire CC</v>
      </c>
      <c r="B55" t="str">
        <f>DMQSData!B55</f>
        <v>Q3</v>
      </c>
      <c r="C55" t="str">
        <f>DMQSData!C55</f>
        <v>2017-18</v>
      </c>
      <c r="D55">
        <f>DMQSData!HL55</f>
        <v>77</v>
      </c>
      <c r="E55">
        <f t="shared" si="0"/>
        <v>1</v>
      </c>
      <c r="F55">
        <f>DMQSData!HM55</f>
        <v>76</v>
      </c>
      <c r="G55">
        <f t="shared" si="1"/>
        <v>1</v>
      </c>
      <c r="H55">
        <f>DMQSData!IG55</f>
        <v>8</v>
      </c>
      <c r="I55">
        <f t="shared" si="2"/>
        <v>1</v>
      </c>
      <c r="J55">
        <f>DMQSData!IH55</f>
        <v>100</v>
      </c>
      <c r="K55">
        <f t="shared" si="3"/>
        <v>1</v>
      </c>
    </row>
    <row r="56" spans="1:11" x14ac:dyDescent="0.2">
      <c r="A56" t="str">
        <f>DMQSData!A56</f>
        <v>Monmouthshire CC</v>
      </c>
      <c r="B56" t="str">
        <f>DMQSData!B56</f>
        <v>Q4</v>
      </c>
      <c r="C56" t="str">
        <f>DMQSData!C56</f>
        <v>2017-18</v>
      </c>
      <c r="D56">
        <f>DMQSData!HL56</f>
        <v>0</v>
      </c>
      <c r="E56">
        <f t="shared" si="0"/>
        <v>0</v>
      </c>
      <c r="F56">
        <f>DMQSData!HM56</f>
        <v>80</v>
      </c>
      <c r="G56">
        <f t="shared" si="1"/>
        <v>1</v>
      </c>
      <c r="H56">
        <f>DMQSData!IG56</f>
        <v>98</v>
      </c>
      <c r="I56">
        <f t="shared" si="2"/>
        <v>1</v>
      </c>
      <c r="J56">
        <f>DMQSData!IH56</f>
        <v>176</v>
      </c>
      <c r="K56">
        <f t="shared" si="3"/>
        <v>1</v>
      </c>
    </row>
    <row r="57" spans="1:11" x14ac:dyDescent="0.2">
      <c r="A57" t="str">
        <f>DMQSData!A57</f>
        <v>Monmouthshire CC</v>
      </c>
      <c r="B57" t="str">
        <f>DMQSData!B57</f>
        <v>Q1</v>
      </c>
      <c r="C57" t="str">
        <f>DMQSData!C57</f>
        <v>2018-19</v>
      </c>
      <c r="D57">
        <f>DMQSData!HL57</f>
        <v>13</v>
      </c>
      <c r="E57">
        <f t="shared" si="0"/>
        <v>1</v>
      </c>
      <c r="F57">
        <f>DMQSData!HM57</f>
        <v>92.908256880733944</v>
      </c>
      <c r="G57">
        <f t="shared" si="1"/>
        <v>1</v>
      </c>
      <c r="H57">
        <f>DMQSData!IG57</f>
        <v>63.202318612557868</v>
      </c>
      <c r="I57">
        <f t="shared" si="2"/>
        <v>1</v>
      </c>
      <c r="J57">
        <f>DMQSData!IH57</f>
        <v>208.41560219226577</v>
      </c>
      <c r="K57">
        <f t="shared" si="3"/>
        <v>1</v>
      </c>
    </row>
    <row r="58" spans="1:11" x14ac:dyDescent="0.2">
      <c r="A58" t="str">
        <f>DMQSData!A58</f>
        <v>Neath Port Talbot CBC</v>
      </c>
      <c r="B58" t="str">
        <f>DMQSData!B58</f>
        <v>Q2</v>
      </c>
      <c r="C58" t="str">
        <f>DMQSData!C58</f>
        <v>2017-18</v>
      </c>
      <c r="D58">
        <f>DMQSData!HL58</f>
        <v>36</v>
      </c>
      <c r="E58">
        <f t="shared" si="0"/>
        <v>1</v>
      </c>
      <c r="F58">
        <f>DMQSData!HM58</f>
        <v>59</v>
      </c>
      <c r="G58">
        <f t="shared" si="1"/>
        <v>1</v>
      </c>
      <c r="H58">
        <f>DMQSData!IG58</f>
        <v>24</v>
      </c>
      <c r="I58">
        <f t="shared" si="2"/>
        <v>1</v>
      </c>
      <c r="J58">
        <f>DMQSData!IH58</f>
        <v>104</v>
      </c>
      <c r="K58">
        <f t="shared" si="3"/>
        <v>1</v>
      </c>
    </row>
    <row r="59" spans="1:11" x14ac:dyDescent="0.2">
      <c r="A59" t="str">
        <f>DMQSData!A59</f>
        <v>Neath Port Talbot CBC</v>
      </c>
      <c r="B59" t="str">
        <f>DMQSData!B59</f>
        <v>Q3</v>
      </c>
      <c r="C59" t="str">
        <f>DMQSData!C59</f>
        <v>2017-18</v>
      </c>
      <c r="D59">
        <f>DMQSData!HL59</f>
        <v>335</v>
      </c>
      <c r="E59">
        <f t="shared" si="0"/>
        <v>1</v>
      </c>
      <c r="F59">
        <f>DMQSData!HM59</f>
        <v>86</v>
      </c>
      <c r="G59">
        <f t="shared" si="1"/>
        <v>1</v>
      </c>
      <c r="H59">
        <f>DMQSData!IG59</f>
        <v>19</v>
      </c>
      <c r="I59">
        <f t="shared" si="2"/>
        <v>1</v>
      </c>
      <c r="J59">
        <f>DMQSData!IH59</f>
        <v>0</v>
      </c>
      <c r="K59">
        <f t="shared" si="3"/>
        <v>0</v>
      </c>
    </row>
    <row r="60" spans="1:11" x14ac:dyDescent="0.2">
      <c r="A60" t="str">
        <f>DMQSData!A60</f>
        <v>Neath Port Talbot CBC</v>
      </c>
      <c r="B60" t="str">
        <f>DMQSData!B60</f>
        <v>Q4</v>
      </c>
      <c r="C60" t="str">
        <f>DMQSData!C60</f>
        <v>2017-18</v>
      </c>
      <c r="D60">
        <f>DMQSData!HL60</f>
        <v>1016</v>
      </c>
      <c r="E60">
        <f t="shared" si="0"/>
        <v>1</v>
      </c>
      <c r="F60">
        <f>DMQSData!HM60</f>
        <v>85</v>
      </c>
      <c r="G60">
        <f t="shared" si="1"/>
        <v>1</v>
      </c>
      <c r="H60">
        <f>DMQSData!IG60</f>
        <v>12</v>
      </c>
      <c r="I60">
        <f t="shared" si="2"/>
        <v>1</v>
      </c>
      <c r="J60">
        <f>DMQSData!IH60</f>
        <v>373</v>
      </c>
      <c r="K60">
        <f t="shared" si="3"/>
        <v>1</v>
      </c>
    </row>
    <row r="61" spans="1:11" x14ac:dyDescent="0.2">
      <c r="A61" t="str">
        <f>DMQSData!A61</f>
        <v>Neath Port Talbot CBC</v>
      </c>
      <c r="B61" t="str">
        <f>DMQSData!B61</f>
        <v>Q1</v>
      </c>
      <c r="C61" t="str">
        <f>DMQSData!C61</f>
        <v>2018-19</v>
      </c>
      <c r="D61">
        <f>DMQSData!HL61</f>
        <v>676</v>
      </c>
      <c r="E61">
        <f t="shared" si="0"/>
        <v>1</v>
      </c>
      <c r="F61">
        <f>DMQSData!HM61</f>
        <v>88</v>
      </c>
      <c r="G61">
        <f t="shared" si="1"/>
        <v>1</v>
      </c>
      <c r="H61">
        <f>DMQSData!IG61</f>
        <v>12</v>
      </c>
      <c r="I61">
        <f t="shared" si="2"/>
        <v>1</v>
      </c>
      <c r="J61">
        <f>DMQSData!IH61</f>
        <v>47</v>
      </c>
      <c r="K61">
        <f t="shared" si="3"/>
        <v>1</v>
      </c>
    </row>
    <row r="62" spans="1:11" x14ac:dyDescent="0.2">
      <c r="A62" t="str">
        <f>DMQSData!A62</f>
        <v>Newport CC</v>
      </c>
      <c r="B62" t="str">
        <f>DMQSData!B62</f>
        <v>Q2</v>
      </c>
      <c r="C62" t="str">
        <f>DMQSData!C62</f>
        <v>2017-18</v>
      </c>
      <c r="D62">
        <f>DMQSData!HL62</f>
        <v>187</v>
      </c>
      <c r="E62">
        <f t="shared" si="0"/>
        <v>1</v>
      </c>
      <c r="F62">
        <f>DMQSData!HM62</f>
        <v>65</v>
      </c>
      <c r="G62">
        <f t="shared" si="1"/>
        <v>1</v>
      </c>
      <c r="H62">
        <f>DMQSData!IG62</f>
        <v>35</v>
      </c>
      <c r="I62">
        <f t="shared" si="2"/>
        <v>1</v>
      </c>
      <c r="J62">
        <f>DMQSData!IH62</f>
        <v>112</v>
      </c>
      <c r="K62">
        <f t="shared" si="3"/>
        <v>1</v>
      </c>
    </row>
    <row r="63" spans="1:11" x14ac:dyDescent="0.2">
      <c r="A63" t="str">
        <f>DMQSData!A63</f>
        <v>Newport CC</v>
      </c>
      <c r="B63" t="str">
        <f>DMQSData!B63</f>
        <v>Q3</v>
      </c>
      <c r="C63" t="str">
        <f>DMQSData!C63</f>
        <v>2017-18</v>
      </c>
      <c r="D63">
        <f>DMQSData!HL63</f>
        <v>148</v>
      </c>
      <c r="E63">
        <f t="shared" si="0"/>
        <v>1</v>
      </c>
      <c r="F63">
        <f>DMQSData!HM63</f>
        <v>77</v>
      </c>
      <c r="G63">
        <f t="shared" si="1"/>
        <v>1</v>
      </c>
      <c r="H63">
        <f>DMQSData!IG63</f>
        <v>59</v>
      </c>
      <c r="I63">
        <f t="shared" si="2"/>
        <v>1</v>
      </c>
      <c r="J63">
        <f>DMQSData!IH63</f>
        <v>133</v>
      </c>
      <c r="K63">
        <f t="shared" si="3"/>
        <v>1</v>
      </c>
    </row>
    <row r="64" spans="1:11" x14ac:dyDescent="0.2">
      <c r="A64" t="str">
        <f>DMQSData!A64</f>
        <v>Newport CC</v>
      </c>
      <c r="B64" t="str">
        <f>DMQSData!B64</f>
        <v>Q4</v>
      </c>
      <c r="C64" t="str">
        <f>DMQSData!C64</f>
        <v>2017-18</v>
      </c>
      <c r="D64">
        <f>DMQSData!HL64</f>
        <v>203</v>
      </c>
      <c r="E64">
        <f t="shared" si="0"/>
        <v>1</v>
      </c>
      <c r="F64">
        <f>DMQSData!HM64</f>
        <v>83</v>
      </c>
      <c r="G64">
        <f t="shared" si="1"/>
        <v>1</v>
      </c>
      <c r="H64">
        <f>DMQSData!IG64</f>
        <v>27</v>
      </c>
      <c r="I64">
        <f t="shared" si="2"/>
        <v>1</v>
      </c>
      <c r="J64">
        <f>DMQSData!IH64</f>
        <v>60</v>
      </c>
      <c r="K64">
        <f t="shared" si="3"/>
        <v>1</v>
      </c>
    </row>
    <row r="65" spans="1:11" x14ac:dyDescent="0.2">
      <c r="A65" t="str">
        <f>DMQSData!A65</f>
        <v>Newport CC</v>
      </c>
      <c r="B65" t="str">
        <f>DMQSData!B65</f>
        <v>Q1</v>
      </c>
      <c r="C65" t="str">
        <f>DMQSData!C65</f>
        <v>2018-19</v>
      </c>
      <c r="D65">
        <f>DMQSData!HL65</f>
        <v>120</v>
      </c>
      <c r="E65">
        <f t="shared" si="0"/>
        <v>1</v>
      </c>
      <c r="F65">
        <f>DMQSData!HM65</f>
        <v>70</v>
      </c>
      <c r="G65">
        <f t="shared" si="1"/>
        <v>1</v>
      </c>
      <c r="H65">
        <f>DMQSData!IG65</f>
        <v>30</v>
      </c>
      <c r="I65">
        <f t="shared" si="2"/>
        <v>1</v>
      </c>
      <c r="J65">
        <f>DMQSData!IH65</f>
        <v>177</v>
      </c>
      <c r="K65">
        <f t="shared" si="3"/>
        <v>1</v>
      </c>
    </row>
    <row r="66" spans="1:11" x14ac:dyDescent="0.2">
      <c r="A66" t="str">
        <f>DMQSData!A66</f>
        <v>Pembrokeshire CC</v>
      </c>
      <c r="B66" t="str">
        <f>DMQSData!B66</f>
        <v>Q2</v>
      </c>
      <c r="C66" t="str">
        <f>DMQSData!C66</f>
        <v>2017-18</v>
      </c>
      <c r="D66">
        <f>DMQSData!HL66</f>
        <v>201</v>
      </c>
      <c r="E66">
        <f t="shared" si="0"/>
        <v>1</v>
      </c>
      <c r="F66">
        <f>DMQSData!HM66</f>
        <v>58</v>
      </c>
      <c r="G66">
        <f t="shared" si="1"/>
        <v>1</v>
      </c>
      <c r="H66">
        <f>DMQSData!IG66</f>
        <v>122</v>
      </c>
      <c r="I66">
        <f t="shared" si="2"/>
        <v>1</v>
      </c>
      <c r="J66">
        <f>DMQSData!IH66</f>
        <v>172</v>
      </c>
      <c r="K66">
        <f t="shared" si="3"/>
        <v>1</v>
      </c>
    </row>
    <row r="67" spans="1:11" x14ac:dyDescent="0.2">
      <c r="A67" t="str">
        <f>DMQSData!A67</f>
        <v>Pembrokeshire CC</v>
      </c>
      <c r="B67" t="str">
        <f>DMQSData!B67</f>
        <v>Q3</v>
      </c>
      <c r="C67" t="str">
        <f>DMQSData!C67</f>
        <v>2017-18</v>
      </c>
      <c r="D67">
        <f>DMQSData!HL67</f>
        <v>82</v>
      </c>
      <c r="E67">
        <f t="shared" ref="E67:E101" si="4">IF(D67&gt;0,1,0)</f>
        <v>1</v>
      </c>
      <c r="F67">
        <f>DMQSData!HM67</f>
        <v>50</v>
      </c>
      <c r="G67">
        <f t="shared" ref="G67:G101" si="5">IF(F67&gt;0,1,0)</f>
        <v>1</v>
      </c>
      <c r="H67">
        <f>DMQSData!IG67</f>
        <v>168</v>
      </c>
      <c r="I67">
        <f t="shared" ref="I67:I101" si="6">IF(H67&gt;0,1,0)</f>
        <v>1</v>
      </c>
      <c r="J67">
        <f>DMQSData!IH67</f>
        <v>187</v>
      </c>
      <c r="K67">
        <f t="shared" ref="K67:K101" si="7">IF(J67&gt;0,1,0)</f>
        <v>1</v>
      </c>
    </row>
    <row r="68" spans="1:11" x14ac:dyDescent="0.2">
      <c r="A68" t="str">
        <f>DMQSData!A68</f>
        <v>Pembrokeshire CC</v>
      </c>
      <c r="B68" t="str">
        <f>DMQSData!B68</f>
        <v>Q4</v>
      </c>
      <c r="C68" t="str">
        <f>DMQSData!C68</f>
        <v>2017-18</v>
      </c>
      <c r="D68">
        <f>DMQSData!HL68</f>
        <v>62</v>
      </c>
      <c r="E68">
        <f t="shared" si="4"/>
        <v>1</v>
      </c>
      <c r="F68">
        <f>DMQSData!HM68</f>
        <v>52</v>
      </c>
      <c r="G68">
        <f t="shared" si="5"/>
        <v>1</v>
      </c>
      <c r="H68">
        <f>DMQSData!IG68</f>
        <v>227</v>
      </c>
      <c r="I68">
        <f t="shared" si="6"/>
        <v>1</v>
      </c>
      <c r="J68">
        <f>DMQSData!IH68</f>
        <v>257</v>
      </c>
      <c r="K68">
        <f t="shared" si="7"/>
        <v>1</v>
      </c>
    </row>
    <row r="69" spans="1:11" x14ac:dyDescent="0.2">
      <c r="A69" t="str">
        <f>DMQSData!A69</f>
        <v>Pembrokeshire CC</v>
      </c>
      <c r="B69" t="str">
        <f>DMQSData!B69</f>
        <v>Q1</v>
      </c>
      <c r="C69" t="str">
        <f>DMQSData!C69</f>
        <v>2018-19</v>
      </c>
      <c r="D69">
        <f>DMQSData!HL69</f>
        <v>34</v>
      </c>
      <c r="E69">
        <f t="shared" si="4"/>
        <v>1</v>
      </c>
      <c r="F69">
        <f>DMQSData!HM69</f>
        <v>59</v>
      </c>
      <c r="G69">
        <f t="shared" si="5"/>
        <v>1</v>
      </c>
      <c r="H69">
        <f>DMQSData!IG69</f>
        <v>205</v>
      </c>
      <c r="I69">
        <f t="shared" si="6"/>
        <v>1</v>
      </c>
      <c r="J69">
        <f>DMQSData!IH69</f>
        <v>268</v>
      </c>
      <c r="K69">
        <f t="shared" si="7"/>
        <v>1</v>
      </c>
    </row>
    <row r="70" spans="1:11" x14ac:dyDescent="0.2">
      <c r="A70" t="str">
        <f>DMQSData!A70</f>
        <v>Pembrokeshire Coast NPA</v>
      </c>
      <c r="B70" t="str">
        <f>DMQSData!B70</f>
        <v>Q2</v>
      </c>
      <c r="C70" t="str">
        <f>DMQSData!C70</f>
        <v>2017-18</v>
      </c>
      <c r="D70">
        <f>DMQSData!HL70</f>
        <v>163</v>
      </c>
      <c r="E70">
        <f t="shared" si="4"/>
        <v>1</v>
      </c>
      <c r="F70">
        <f>DMQSData!HM70</f>
        <v>76</v>
      </c>
      <c r="G70">
        <f t="shared" si="5"/>
        <v>1</v>
      </c>
      <c r="H70">
        <f>DMQSData!IG70</f>
        <v>201</v>
      </c>
      <c r="I70">
        <f t="shared" si="6"/>
        <v>1</v>
      </c>
      <c r="J70">
        <f>DMQSData!IH70</f>
        <v>0</v>
      </c>
      <c r="K70">
        <f t="shared" si="7"/>
        <v>0</v>
      </c>
    </row>
    <row r="71" spans="1:11" x14ac:dyDescent="0.2">
      <c r="A71" t="str">
        <f>DMQSData!A71</f>
        <v>Pembrokeshire Coast NPA</v>
      </c>
      <c r="B71" t="str">
        <f>DMQSData!B71</f>
        <v>Q3</v>
      </c>
      <c r="C71" t="str">
        <f>DMQSData!C71</f>
        <v>2017-18</v>
      </c>
      <c r="D71">
        <f>DMQSData!HL71</f>
        <v>155</v>
      </c>
      <c r="E71">
        <f t="shared" si="4"/>
        <v>1</v>
      </c>
      <c r="F71">
        <f>DMQSData!HM71</f>
        <v>68</v>
      </c>
      <c r="G71">
        <f t="shared" si="5"/>
        <v>1</v>
      </c>
      <c r="H71">
        <f>DMQSData!IG71</f>
        <v>201</v>
      </c>
      <c r="I71">
        <f t="shared" si="6"/>
        <v>1</v>
      </c>
      <c r="J71">
        <f>DMQSData!IH71</f>
        <v>0</v>
      </c>
      <c r="K71">
        <f t="shared" si="7"/>
        <v>0</v>
      </c>
    </row>
    <row r="72" spans="1:11" x14ac:dyDescent="0.2">
      <c r="A72" t="str">
        <f>DMQSData!A72</f>
        <v>Pembrokeshire Coast NPA</v>
      </c>
      <c r="B72" t="str">
        <f>DMQSData!B72</f>
        <v>Q4</v>
      </c>
      <c r="C72" t="str">
        <f>DMQSData!C72</f>
        <v>2017-18</v>
      </c>
      <c r="D72">
        <f>DMQSData!HL72</f>
        <v>252</v>
      </c>
      <c r="E72">
        <f t="shared" si="4"/>
        <v>1</v>
      </c>
      <c r="F72">
        <f>DMQSData!HM72</f>
        <v>70</v>
      </c>
      <c r="G72">
        <f t="shared" si="5"/>
        <v>1</v>
      </c>
      <c r="H72">
        <f>DMQSData!IG72</f>
        <v>485</v>
      </c>
      <c r="I72">
        <f t="shared" si="6"/>
        <v>1</v>
      </c>
      <c r="J72">
        <f>DMQSData!IH72</f>
        <v>823</v>
      </c>
      <c r="K72">
        <f t="shared" si="7"/>
        <v>1</v>
      </c>
    </row>
    <row r="73" spans="1:11" x14ac:dyDescent="0.2">
      <c r="A73" t="str">
        <f>DMQSData!A73</f>
        <v>Pembrokeshire Coast NPA</v>
      </c>
      <c r="B73" t="str">
        <f>DMQSData!B73</f>
        <v>Q1</v>
      </c>
      <c r="C73" t="str">
        <f>DMQSData!C73</f>
        <v>2018-19</v>
      </c>
      <c r="D73">
        <f>DMQSData!HL73</f>
        <v>0</v>
      </c>
      <c r="E73">
        <f t="shared" si="4"/>
        <v>0</v>
      </c>
      <c r="F73">
        <f>DMQSData!HM73</f>
        <v>59</v>
      </c>
      <c r="G73">
        <f t="shared" si="5"/>
        <v>1</v>
      </c>
      <c r="H73">
        <f>DMQSData!IG73</f>
        <v>143</v>
      </c>
      <c r="I73">
        <f t="shared" si="6"/>
        <v>1</v>
      </c>
      <c r="J73">
        <f>DMQSData!IH73</f>
        <v>323</v>
      </c>
      <c r="K73">
        <f t="shared" si="7"/>
        <v>1</v>
      </c>
    </row>
    <row r="74" spans="1:11" x14ac:dyDescent="0.2">
      <c r="A74" t="str">
        <f>DMQSData!A74</f>
        <v>Powys CC</v>
      </c>
      <c r="B74" t="str">
        <f>DMQSData!B74</f>
        <v>Q2</v>
      </c>
      <c r="C74" t="str">
        <f>DMQSData!C74</f>
        <v>2017-18</v>
      </c>
      <c r="D74">
        <f>DMQSData!HL74</f>
        <v>334</v>
      </c>
      <c r="E74">
        <f t="shared" si="4"/>
        <v>1</v>
      </c>
      <c r="F74">
        <f>DMQSData!HM74</f>
        <v>182</v>
      </c>
      <c r="G74">
        <f t="shared" si="5"/>
        <v>1</v>
      </c>
      <c r="H74">
        <f>DMQSData!IG74</f>
        <v>108</v>
      </c>
      <c r="I74">
        <f t="shared" si="6"/>
        <v>1</v>
      </c>
      <c r="J74">
        <f>DMQSData!IH74</f>
        <v>447</v>
      </c>
      <c r="K74">
        <f t="shared" si="7"/>
        <v>1</v>
      </c>
    </row>
    <row r="75" spans="1:11" x14ac:dyDescent="0.2">
      <c r="A75" t="str">
        <f>DMQSData!A75</f>
        <v>Powys CC</v>
      </c>
      <c r="B75" t="str">
        <f>DMQSData!B75</f>
        <v>Q3</v>
      </c>
      <c r="C75" t="str">
        <f>DMQSData!C75</f>
        <v>2017-18</v>
      </c>
      <c r="D75">
        <f>DMQSData!HL75</f>
        <v>231</v>
      </c>
      <c r="E75">
        <f t="shared" si="4"/>
        <v>1</v>
      </c>
      <c r="F75">
        <f>DMQSData!HM75</f>
        <v>131</v>
      </c>
      <c r="G75">
        <f t="shared" si="5"/>
        <v>1</v>
      </c>
      <c r="H75">
        <f>DMQSData!IG75</f>
        <v>217</v>
      </c>
      <c r="I75">
        <f t="shared" si="6"/>
        <v>1</v>
      </c>
      <c r="J75">
        <f>DMQSData!IH75</f>
        <v>240</v>
      </c>
      <c r="K75">
        <f t="shared" si="7"/>
        <v>1</v>
      </c>
    </row>
    <row r="76" spans="1:11" x14ac:dyDescent="0.2">
      <c r="A76" t="str">
        <f>DMQSData!A76</f>
        <v>Powys CC</v>
      </c>
      <c r="B76" t="str">
        <f>DMQSData!B76</f>
        <v>Q4</v>
      </c>
      <c r="C76" t="str">
        <f>DMQSData!C76</f>
        <v>2017-18</v>
      </c>
      <c r="D76">
        <f>DMQSData!HL76</f>
        <v>282</v>
      </c>
      <c r="E76">
        <f t="shared" si="4"/>
        <v>1</v>
      </c>
      <c r="F76">
        <f>DMQSData!HM76</f>
        <v>146</v>
      </c>
      <c r="G76">
        <f t="shared" si="5"/>
        <v>1</v>
      </c>
      <c r="H76">
        <f>DMQSData!IG76</f>
        <v>86</v>
      </c>
      <c r="I76">
        <f t="shared" si="6"/>
        <v>1</v>
      </c>
      <c r="J76">
        <f>DMQSData!IH76</f>
        <v>417</v>
      </c>
      <c r="K76">
        <f t="shared" si="7"/>
        <v>1</v>
      </c>
    </row>
    <row r="77" spans="1:11" x14ac:dyDescent="0.2">
      <c r="A77" t="str">
        <f>DMQSData!A77</f>
        <v>Powys CC</v>
      </c>
      <c r="B77" t="str">
        <f>DMQSData!B77</f>
        <v>Q1</v>
      </c>
      <c r="C77" t="str">
        <f>DMQSData!C77</f>
        <v>2018-19</v>
      </c>
      <c r="D77">
        <f>DMQSData!HL77</f>
        <v>598</v>
      </c>
      <c r="E77">
        <f t="shared" si="4"/>
        <v>1</v>
      </c>
      <c r="F77">
        <f>DMQSData!HM77</f>
        <v>274</v>
      </c>
      <c r="G77">
        <f t="shared" si="5"/>
        <v>1</v>
      </c>
      <c r="H77">
        <f>DMQSData!IG77</f>
        <v>28</v>
      </c>
      <c r="I77">
        <f t="shared" si="6"/>
        <v>1</v>
      </c>
      <c r="J77">
        <f>DMQSData!IH77</f>
        <v>277</v>
      </c>
      <c r="K77">
        <f t="shared" si="7"/>
        <v>1</v>
      </c>
    </row>
    <row r="78" spans="1:11" x14ac:dyDescent="0.2">
      <c r="A78" t="str">
        <f>DMQSData!A78</f>
        <v>Rhondda Cynon Taf CBC</v>
      </c>
      <c r="B78" t="str">
        <f>DMQSData!B78</f>
        <v>Q2</v>
      </c>
      <c r="C78" t="str">
        <f>DMQSData!C78</f>
        <v>2017-18</v>
      </c>
      <c r="D78">
        <f>DMQSData!HL78</f>
        <v>1298</v>
      </c>
      <c r="E78">
        <f t="shared" si="4"/>
        <v>1</v>
      </c>
      <c r="F78">
        <f>DMQSData!HM78</f>
        <v>74</v>
      </c>
      <c r="G78">
        <f t="shared" si="5"/>
        <v>1</v>
      </c>
      <c r="H78">
        <f>DMQSData!IG78</f>
        <v>29</v>
      </c>
      <c r="I78">
        <f t="shared" si="6"/>
        <v>1</v>
      </c>
      <c r="J78">
        <f>DMQSData!IH78</f>
        <v>0</v>
      </c>
      <c r="K78">
        <f t="shared" si="7"/>
        <v>0</v>
      </c>
    </row>
    <row r="79" spans="1:11" x14ac:dyDescent="0.2">
      <c r="A79" t="str">
        <f>DMQSData!A79</f>
        <v>Rhondda Cynon Taf CBC</v>
      </c>
      <c r="B79" t="str">
        <f>DMQSData!B79</f>
        <v>Q3</v>
      </c>
      <c r="C79" t="str">
        <f>DMQSData!C79</f>
        <v>2017-18</v>
      </c>
      <c r="D79">
        <f>DMQSData!HL79</f>
        <v>149</v>
      </c>
      <c r="E79">
        <f t="shared" si="4"/>
        <v>1</v>
      </c>
      <c r="F79">
        <f>DMQSData!HM79</f>
        <v>68</v>
      </c>
      <c r="G79">
        <f t="shared" si="5"/>
        <v>1</v>
      </c>
      <c r="H79">
        <f>DMQSData!IG79</f>
        <v>29</v>
      </c>
      <c r="I79">
        <f t="shared" si="6"/>
        <v>1</v>
      </c>
      <c r="J79">
        <f>DMQSData!IH79</f>
        <v>0</v>
      </c>
      <c r="K79">
        <f t="shared" si="7"/>
        <v>0</v>
      </c>
    </row>
    <row r="80" spans="1:11" x14ac:dyDescent="0.2">
      <c r="A80" t="str">
        <f>DMQSData!A80</f>
        <v>Rhondda Cynon Taf CBC</v>
      </c>
      <c r="B80" t="str">
        <f>DMQSData!B80</f>
        <v>Q4</v>
      </c>
      <c r="C80" t="str">
        <f>DMQSData!C80</f>
        <v>2017-18</v>
      </c>
      <c r="D80">
        <f>DMQSData!HL80</f>
        <v>121</v>
      </c>
      <c r="E80">
        <f t="shared" si="4"/>
        <v>1</v>
      </c>
      <c r="F80">
        <f>DMQSData!HM80</f>
        <v>73</v>
      </c>
      <c r="G80">
        <f t="shared" si="5"/>
        <v>1</v>
      </c>
      <c r="H80">
        <f>DMQSData!IG80</f>
        <v>75</v>
      </c>
      <c r="I80">
        <f t="shared" si="6"/>
        <v>1</v>
      </c>
      <c r="J80">
        <f>DMQSData!IH80</f>
        <v>67</v>
      </c>
      <c r="K80">
        <f t="shared" si="7"/>
        <v>1</v>
      </c>
    </row>
    <row r="81" spans="1:11" x14ac:dyDescent="0.2">
      <c r="A81" t="str">
        <f>DMQSData!A81</f>
        <v>Rhondda Cynon Taf CBC</v>
      </c>
      <c r="B81" t="str">
        <f>DMQSData!B81</f>
        <v>Q1</v>
      </c>
      <c r="C81" t="str">
        <f>DMQSData!C81</f>
        <v>2018-19</v>
      </c>
      <c r="D81">
        <f>DMQSData!HL81</f>
        <v>0</v>
      </c>
      <c r="E81">
        <f t="shared" si="4"/>
        <v>0</v>
      </c>
      <c r="F81">
        <f>DMQSData!HM81</f>
        <v>0</v>
      </c>
      <c r="G81">
        <f t="shared" si="5"/>
        <v>0</v>
      </c>
      <c r="H81">
        <f>DMQSData!IG81</f>
        <v>76</v>
      </c>
      <c r="I81">
        <f t="shared" si="6"/>
        <v>1</v>
      </c>
      <c r="J81">
        <f>DMQSData!IH81</f>
        <v>111</v>
      </c>
      <c r="K81">
        <f t="shared" si="7"/>
        <v>1</v>
      </c>
    </row>
    <row r="82" spans="1:11" x14ac:dyDescent="0.2">
      <c r="A82" t="str">
        <f>DMQSData!A82</f>
        <v>Snowdonia NPA</v>
      </c>
      <c r="B82" t="str">
        <f>DMQSData!B82</f>
        <v>Q2</v>
      </c>
      <c r="C82" t="str">
        <f>DMQSData!C82</f>
        <v>2017-18</v>
      </c>
      <c r="D82">
        <f>DMQSData!HL82</f>
        <v>178</v>
      </c>
      <c r="E82">
        <f t="shared" si="4"/>
        <v>1</v>
      </c>
      <c r="F82">
        <f>DMQSData!HM82</f>
        <v>108</v>
      </c>
      <c r="G82">
        <f t="shared" si="5"/>
        <v>1</v>
      </c>
      <c r="H82">
        <f>DMQSData!IG82</f>
        <v>37</v>
      </c>
      <c r="I82">
        <f t="shared" si="6"/>
        <v>1</v>
      </c>
      <c r="J82">
        <f>DMQSData!IH82</f>
        <v>0</v>
      </c>
      <c r="K82">
        <f t="shared" si="7"/>
        <v>0</v>
      </c>
    </row>
    <row r="83" spans="1:11" x14ac:dyDescent="0.2">
      <c r="A83" t="str">
        <f>DMQSData!A83</f>
        <v>Snowdonia NPA</v>
      </c>
      <c r="B83" t="str">
        <f>DMQSData!B83</f>
        <v>Q3</v>
      </c>
      <c r="C83" t="str">
        <f>DMQSData!C83</f>
        <v>2017-18</v>
      </c>
      <c r="D83">
        <f>DMQSData!HL83</f>
        <v>0</v>
      </c>
      <c r="E83">
        <f t="shared" si="4"/>
        <v>0</v>
      </c>
      <c r="F83">
        <f>DMQSData!HM83</f>
        <v>66</v>
      </c>
      <c r="G83">
        <f t="shared" si="5"/>
        <v>1</v>
      </c>
      <c r="H83">
        <f>DMQSData!IG83</f>
        <v>44</v>
      </c>
      <c r="I83">
        <f t="shared" si="6"/>
        <v>1</v>
      </c>
      <c r="J83">
        <f>DMQSData!IH83</f>
        <v>0</v>
      </c>
      <c r="K83">
        <f t="shared" si="7"/>
        <v>0</v>
      </c>
    </row>
    <row r="84" spans="1:11" x14ac:dyDescent="0.2">
      <c r="A84" t="str">
        <f>DMQSData!A84</f>
        <v>Snowdonia NPA</v>
      </c>
      <c r="B84" t="str">
        <f>DMQSData!B84</f>
        <v>Q4</v>
      </c>
      <c r="C84" t="str">
        <f>DMQSData!C84</f>
        <v>2017-18</v>
      </c>
      <c r="D84">
        <f>DMQSData!HL84</f>
        <v>0</v>
      </c>
      <c r="E84">
        <f t="shared" si="4"/>
        <v>0</v>
      </c>
      <c r="F84">
        <f>DMQSData!HM84</f>
        <v>63</v>
      </c>
      <c r="G84">
        <f t="shared" si="5"/>
        <v>1</v>
      </c>
      <c r="H84">
        <f>DMQSData!IG84</f>
        <v>19</v>
      </c>
      <c r="I84">
        <f t="shared" si="6"/>
        <v>1</v>
      </c>
      <c r="J84">
        <f>DMQSData!IH84</f>
        <v>0</v>
      </c>
      <c r="K84">
        <f t="shared" si="7"/>
        <v>0</v>
      </c>
    </row>
    <row r="85" spans="1:11" x14ac:dyDescent="0.2">
      <c r="A85" t="str">
        <f>DMQSData!A85</f>
        <v>Snowdonia NPA</v>
      </c>
      <c r="B85" t="str">
        <f>DMQSData!B85</f>
        <v>Q1</v>
      </c>
      <c r="C85" t="str">
        <f>DMQSData!C85</f>
        <v>2018-19</v>
      </c>
      <c r="D85">
        <f>DMQSData!HL85</f>
        <v>839</v>
      </c>
      <c r="E85">
        <f t="shared" si="4"/>
        <v>1</v>
      </c>
      <c r="F85">
        <f>DMQSData!HM85</f>
        <v>64</v>
      </c>
      <c r="G85">
        <f t="shared" si="5"/>
        <v>1</v>
      </c>
      <c r="H85">
        <f>DMQSData!IG85</f>
        <v>23</v>
      </c>
      <c r="I85">
        <f t="shared" si="6"/>
        <v>1</v>
      </c>
      <c r="J85">
        <f>DMQSData!IH85</f>
        <v>0</v>
      </c>
      <c r="K85">
        <f t="shared" si="7"/>
        <v>0</v>
      </c>
    </row>
    <row r="86" spans="1:11" x14ac:dyDescent="0.2">
      <c r="A86" t="str">
        <f>DMQSData!A86</f>
        <v>Swansea CC</v>
      </c>
      <c r="B86" t="str">
        <f>DMQSData!B86</f>
        <v>Q2</v>
      </c>
      <c r="C86" t="str">
        <f>DMQSData!C86</f>
        <v>2017-18</v>
      </c>
      <c r="D86">
        <f>DMQSData!HL86</f>
        <v>735.8</v>
      </c>
      <c r="E86">
        <f t="shared" si="4"/>
        <v>1</v>
      </c>
      <c r="F86">
        <f>DMQSData!HM86</f>
        <v>60.795698924731177</v>
      </c>
      <c r="G86">
        <f t="shared" si="5"/>
        <v>1</v>
      </c>
      <c r="H86">
        <f>DMQSData!IG86</f>
        <v>342</v>
      </c>
      <c r="I86">
        <f t="shared" si="6"/>
        <v>1</v>
      </c>
      <c r="J86">
        <f>DMQSData!IH86</f>
        <v>17</v>
      </c>
      <c r="K86">
        <f t="shared" si="7"/>
        <v>1</v>
      </c>
    </row>
    <row r="87" spans="1:11" x14ac:dyDescent="0.2">
      <c r="A87" t="str">
        <f>DMQSData!A87</f>
        <v>Swansea CC</v>
      </c>
      <c r="B87" t="str">
        <f>DMQSData!B87</f>
        <v>Q3</v>
      </c>
      <c r="C87" t="str">
        <f>DMQSData!C87</f>
        <v>2017-18</v>
      </c>
      <c r="D87">
        <f>DMQSData!HL87</f>
        <v>115.1111111111111</v>
      </c>
      <c r="E87">
        <f t="shared" si="4"/>
        <v>1</v>
      </c>
      <c r="F87">
        <f>DMQSData!HM87</f>
        <v>69.151515151515142</v>
      </c>
      <c r="G87">
        <f t="shared" si="5"/>
        <v>1</v>
      </c>
      <c r="H87">
        <f>DMQSData!IG87</f>
        <v>381</v>
      </c>
      <c r="I87">
        <f t="shared" si="6"/>
        <v>1</v>
      </c>
      <c r="J87">
        <f>DMQSData!IH87</f>
        <v>22</v>
      </c>
      <c r="K87">
        <f t="shared" si="7"/>
        <v>1</v>
      </c>
    </row>
    <row r="88" spans="1:11" x14ac:dyDescent="0.2">
      <c r="A88" t="str">
        <f>DMQSData!A88</f>
        <v>Swansea CC</v>
      </c>
      <c r="B88" t="str">
        <f>DMQSData!B88</f>
        <v>Q4</v>
      </c>
      <c r="C88" t="str">
        <f>DMQSData!C88</f>
        <v>2017-18</v>
      </c>
      <c r="D88">
        <f>DMQSData!HL88</f>
        <v>97.111111111111114</v>
      </c>
      <c r="E88">
        <f t="shared" si="4"/>
        <v>1</v>
      </c>
      <c r="F88">
        <f>DMQSData!HM88</f>
        <v>55.081784386617095</v>
      </c>
      <c r="G88">
        <f t="shared" si="5"/>
        <v>1</v>
      </c>
      <c r="H88">
        <f>DMQSData!IG88</f>
        <v>215</v>
      </c>
      <c r="I88">
        <f t="shared" si="6"/>
        <v>1</v>
      </c>
      <c r="J88">
        <f>DMQSData!IH88</f>
        <v>37</v>
      </c>
      <c r="K88">
        <f t="shared" si="7"/>
        <v>1</v>
      </c>
    </row>
    <row r="89" spans="1:11" x14ac:dyDescent="0.2">
      <c r="A89" t="str">
        <f>DMQSData!A89</f>
        <v>Swansea CC</v>
      </c>
      <c r="B89" t="str">
        <f>DMQSData!B89</f>
        <v>Q1</v>
      </c>
      <c r="C89" t="str">
        <f>DMQSData!C89</f>
        <v>2018-19</v>
      </c>
      <c r="D89">
        <f>DMQSData!HL89</f>
        <v>146</v>
      </c>
      <c r="E89">
        <f t="shared" si="4"/>
        <v>1</v>
      </c>
      <c r="F89">
        <f>DMQSData!HM89</f>
        <v>58</v>
      </c>
      <c r="G89">
        <f t="shared" si="5"/>
        <v>1</v>
      </c>
      <c r="H89">
        <f>DMQSData!IG89</f>
        <v>206</v>
      </c>
      <c r="I89">
        <f t="shared" si="6"/>
        <v>1</v>
      </c>
      <c r="J89">
        <f>DMQSData!IH89</f>
        <v>15</v>
      </c>
      <c r="K89">
        <f t="shared" si="7"/>
        <v>1</v>
      </c>
    </row>
    <row r="90" spans="1:11" x14ac:dyDescent="0.2">
      <c r="A90" t="str">
        <f>DMQSData!A90</f>
        <v>Torfaen CBC</v>
      </c>
      <c r="B90" t="str">
        <f>DMQSData!B90</f>
        <v>Q2</v>
      </c>
      <c r="C90" t="str">
        <f>DMQSData!C90</f>
        <v>2017-18</v>
      </c>
      <c r="D90">
        <f>DMQSData!HL90</f>
        <v>88</v>
      </c>
      <c r="E90">
        <f t="shared" si="4"/>
        <v>1</v>
      </c>
      <c r="F90">
        <f>DMQSData!HM90</f>
        <v>84</v>
      </c>
      <c r="G90">
        <f t="shared" si="5"/>
        <v>1</v>
      </c>
      <c r="H90">
        <f>DMQSData!IG90</f>
        <v>26</v>
      </c>
      <c r="I90">
        <f t="shared" si="6"/>
        <v>1</v>
      </c>
      <c r="J90">
        <f>DMQSData!IH90</f>
        <v>0</v>
      </c>
      <c r="K90">
        <f t="shared" si="7"/>
        <v>0</v>
      </c>
    </row>
    <row r="91" spans="1:11" x14ac:dyDescent="0.2">
      <c r="A91" t="str">
        <f>DMQSData!A91</f>
        <v>Torfaen CBC</v>
      </c>
      <c r="B91" t="str">
        <f>DMQSData!B91</f>
        <v>Q3</v>
      </c>
      <c r="C91" t="str">
        <f>DMQSData!C91</f>
        <v>2017-18</v>
      </c>
      <c r="D91">
        <f>DMQSData!HL91</f>
        <v>185</v>
      </c>
      <c r="E91">
        <f t="shared" si="4"/>
        <v>1</v>
      </c>
      <c r="F91">
        <f>DMQSData!HM91</f>
        <v>77</v>
      </c>
      <c r="G91">
        <f t="shared" si="5"/>
        <v>1</v>
      </c>
      <c r="H91">
        <f>DMQSData!IG91</f>
        <v>19</v>
      </c>
      <c r="I91">
        <f t="shared" si="6"/>
        <v>1</v>
      </c>
      <c r="J91">
        <f>DMQSData!IH91</f>
        <v>0</v>
      </c>
      <c r="K91">
        <f t="shared" si="7"/>
        <v>0</v>
      </c>
    </row>
    <row r="92" spans="1:11" x14ac:dyDescent="0.2">
      <c r="A92" t="str">
        <f>DMQSData!A92</f>
        <v>Torfaen CBC</v>
      </c>
      <c r="B92" t="str">
        <f>DMQSData!B92</f>
        <v>Q4</v>
      </c>
      <c r="C92" t="str">
        <f>DMQSData!C92</f>
        <v>2017-18</v>
      </c>
      <c r="D92">
        <f>DMQSData!HL92</f>
        <v>215</v>
      </c>
      <c r="E92">
        <f t="shared" si="4"/>
        <v>1</v>
      </c>
      <c r="F92">
        <f>DMQSData!HM92</f>
        <v>88.236641221374043</v>
      </c>
      <c r="G92">
        <f t="shared" si="5"/>
        <v>1</v>
      </c>
      <c r="H92">
        <f>DMQSData!IG92</f>
        <v>51</v>
      </c>
      <c r="I92">
        <f t="shared" si="6"/>
        <v>1</v>
      </c>
      <c r="J92">
        <f>DMQSData!IH92</f>
        <v>0</v>
      </c>
      <c r="K92">
        <f t="shared" si="7"/>
        <v>0</v>
      </c>
    </row>
    <row r="93" spans="1:11" x14ac:dyDescent="0.2">
      <c r="A93" t="str">
        <f>DMQSData!A93</f>
        <v>Torfaen CBC</v>
      </c>
      <c r="B93" t="str">
        <f>DMQSData!B93</f>
        <v>Q1</v>
      </c>
      <c r="C93" t="str">
        <f>DMQSData!C93</f>
        <v>2018-19</v>
      </c>
      <c r="D93">
        <f>DMQSData!HL93</f>
        <v>93.333333333333329</v>
      </c>
      <c r="E93">
        <f t="shared" si="4"/>
        <v>1</v>
      </c>
      <c r="F93">
        <f>DMQSData!HM93</f>
        <v>78.061643835616437</v>
      </c>
      <c r="G93">
        <f t="shared" si="5"/>
        <v>1</v>
      </c>
      <c r="H93">
        <f>DMQSData!IG93</f>
        <v>28.785777777777778</v>
      </c>
      <c r="I93">
        <f t="shared" si="6"/>
        <v>1</v>
      </c>
      <c r="J93">
        <f>DMQSData!IH93</f>
        <v>54</v>
      </c>
      <c r="K93">
        <f t="shared" si="7"/>
        <v>1</v>
      </c>
    </row>
    <row r="94" spans="1:11" x14ac:dyDescent="0.2">
      <c r="A94" t="str">
        <f>DMQSData!A94</f>
        <v>Vale of Glamorgan CBC</v>
      </c>
      <c r="B94" t="str">
        <f>DMQSData!B94</f>
        <v>Q2</v>
      </c>
      <c r="C94" t="str">
        <f>DMQSData!C94</f>
        <v>2017-18</v>
      </c>
      <c r="D94">
        <f>DMQSData!HL94</f>
        <v>105</v>
      </c>
      <c r="E94">
        <f t="shared" si="4"/>
        <v>1</v>
      </c>
      <c r="F94">
        <f>DMQSData!HM94</f>
        <v>60</v>
      </c>
      <c r="G94">
        <f t="shared" si="5"/>
        <v>1</v>
      </c>
      <c r="H94">
        <f>DMQSData!IG94</f>
        <v>13</v>
      </c>
      <c r="I94">
        <f t="shared" si="6"/>
        <v>1</v>
      </c>
      <c r="J94">
        <f>DMQSData!IH94</f>
        <v>0</v>
      </c>
      <c r="K94">
        <f t="shared" si="7"/>
        <v>0</v>
      </c>
    </row>
    <row r="95" spans="1:11" x14ac:dyDescent="0.2">
      <c r="A95" t="str">
        <f>DMQSData!A95</f>
        <v>Vale of Glamorgan CBC</v>
      </c>
      <c r="B95" t="str">
        <f>DMQSData!B95</f>
        <v>Q3</v>
      </c>
      <c r="C95" t="str">
        <f>DMQSData!C95</f>
        <v>2017-18</v>
      </c>
      <c r="D95">
        <f>DMQSData!HL95</f>
        <v>178</v>
      </c>
      <c r="E95">
        <f t="shared" si="4"/>
        <v>1</v>
      </c>
      <c r="F95">
        <f>DMQSData!HM95</f>
        <v>63</v>
      </c>
      <c r="G95">
        <f t="shared" si="5"/>
        <v>1</v>
      </c>
      <c r="H95">
        <f>DMQSData!IG95</f>
        <v>50</v>
      </c>
      <c r="I95">
        <f t="shared" si="6"/>
        <v>1</v>
      </c>
      <c r="J95">
        <f>DMQSData!IH95</f>
        <v>0</v>
      </c>
      <c r="K95">
        <f t="shared" si="7"/>
        <v>0</v>
      </c>
    </row>
    <row r="96" spans="1:11" x14ac:dyDescent="0.2">
      <c r="A96" t="str">
        <f>DMQSData!A96</f>
        <v>Vale of Glamorgan CBC</v>
      </c>
      <c r="B96" t="str">
        <f>DMQSData!B96</f>
        <v>Q4</v>
      </c>
      <c r="C96" t="str">
        <f>DMQSData!C96</f>
        <v>2017-18</v>
      </c>
      <c r="D96">
        <f>DMQSData!HL96</f>
        <v>178</v>
      </c>
      <c r="E96">
        <f t="shared" si="4"/>
        <v>1</v>
      </c>
      <c r="F96">
        <f>DMQSData!HM96</f>
        <v>71</v>
      </c>
      <c r="G96">
        <f t="shared" si="5"/>
        <v>1</v>
      </c>
      <c r="H96">
        <f>DMQSData!IG96</f>
        <v>54</v>
      </c>
      <c r="I96">
        <f t="shared" si="6"/>
        <v>1</v>
      </c>
      <c r="J96">
        <f>DMQSData!IH96</f>
        <v>115</v>
      </c>
      <c r="K96">
        <f t="shared" si="7"/>
        <v>1</v>
      </c>
    </row>
    <row r="97" spans="1:11" x14ac:dyDescent="0.2">
      <c r="A97" t="str">
        <f>DMQSData!A97</f>
        <v>Vale of Glamorgan CBC</v>
      </c>
      <c r="B97" t="str">
        <f>DMQSData!B97</f>
        <v>Q1</v>
      </c>
      <c r="C97" t="str">
        <f>DMQSData!C97</f>
        <v>2018-19</v>
      </c>
      <c r="D97">
        <f>DMQSData!HL97</f>
        <v>168</v>
      </c>
      <c r="E97">
        <f t="shared" si="4"/>
        <v>1</v>
      </c>
      <c r="F97">
        <f>DMQSData!HM97</f>
        <v>76</v>
      </c>
      <c r="G97">
        <f t="shared" si="5"/>
        <v>1</v>
      </c>
      <c r="H97">
        <f>DMQSData!IG97</f>
        <v>74</v>
      </c>
      <c r="I97">
        <f t="shared" si="6"/>
        <v>1</v>
      </c>
      <c r="J97">
        <f>DMQSData!IH97</f>
        <v>51</v>
      </c>
      <c r="K97">
        <f t="shared" si="7"/>
        <v>1</v>
      </c>
    </row>
    <row r="98" spans="1:11" x14ac:dyDescent="0.2">
      <c r="A98" t="str">
        <f>DMQSData!A98</f>
        <v>Wrexham CBC</v>
      </c>
      <c r="B98" t="str">
        <f>DMQSData!B98</f>
        <v>Q2</v>
      </c>
      <c r="C98" t="str">
        <f>DMQSData!C98</f>
        <v>2017-18</v>
      </c>
      <c r="D98">
        <f>DMQSData!HL98</f>
        <v>233</v>
      </c>
      <c r="E98">
        <f t="shared" si="4"/>
        <v>1</v>
      </c>
      <c r="F98">
        <f>DMQSData!HM98</f>
        <v>63</v>
      </c>
      <c r="G98">
        <f t="shared" si="5"/>
        <v>1</v>
      </c>
      <c r="H98">
        <f>DMQSData!IG98</f>
        <v>4</v>
      </c>
      <c r="I98">
        <f t="shared" si="6"/>
        <v>1</v>
      </c>
      <c r="J98">
        <f>DMQSData!IH98</f>
        <v>8</v>
      </c>
      <c r="K98">
        <f t="shared" si="7"/>
        <v>1</v>
      </c>
    </row>
    <row r="99" spans="1:11" x14ac:dyDescent="0.2">
      <c r="A99" t="str">
        <f>DMQSData!A99</f>
        <v>Wrexham CBC</v>
      </c>
      <c r="B99" t="str">
        <f>DMQSData!B99</f>
        <v>Q3</v>
      </c>
      <c r="C99" t="str">
        <f>DMQSData!C99</f>
        <v>2017-18</v>
      </c>
      <c r="D99">
        <f>DMQSData!HL99</f>
        <v>217</v>
      </c>
      <c r="E99">
        <f t="shared" si="4"/>
        <v>1</v>
      </c>
      <c r="F99">
        <f>DMQSData!HM99</f>
        <v>72</v>
      </c>
      <c r="G99">
        <f t="shared" si="5"/>
        <v>1</v>
      </c>
      <c r="H99">
        <f>DMQSData!IG99</f>
        <v>5</v>
      </c>
      <c r="I99">
        <f t="shared" si="6"/>
        <v>1</v>
      </c>
      <c r="J99">
        <f>DMQSData!IH99</f>
        <v>0</v>
      </c>
      <c r="K99">
        <f t="shared" si="7"/>
        <v>0</v>
      </c>
    </row>
    <row r="100" spans="1:11" x14ac:dyDescent="0.2">
      <c r="A100" t="str">
        <f>DMQSData!A100</f>
        <v>Wrexham CBC</v>
      </c>
      <c r="B100" t="str">
        <f>DMQSData!B100</f>
        <v>Q4</v>
      </c>
      <c r="C100" t="str">
        <f>DMQSData!C100</f>
        <v>2017-18</v>
      </c>
      <c r="D100">
        <f>DMQSData!HL100</f>
        <v>340</v>
      </c>
      <c r="E100">
        <f t="shared" si="4"/>
        <v>1</v>
      </c>
      <c r="F100">
        <f>DMQSData!HM100</f>
        <v>125</v>
      </c>
      <c r="G100">
        <f t="shared" si="5"/>
        <v>1</v>
      </c>
      <c r="H100">
        <f>DMQSData!IG100</f>
        <v>4</v>
      </c>
      <c r="I100">
        <f t="shared" si="6"/>
        <v>1</v>
      </c>
      <c r="J100">
        <f>DMQSData!IH100</f>
        <v>0</v>
      </c>
      <c r="K100">
        <f t="shared" si="7"/>
        <v>0</v>
      </c>
    </row>
    <row r="101" spans="1:11" x14ac:dyDescent="0.2">
      <c r="A101" t="str">
        <f>DMQSData!A101</f>
        <v>Wrexham CBC</v>
      </c>
      <c r="B101" t="str">
        <f>DMQSData!B101</f>
        <v>Q1</v>
      </c>
      <c r="C101" t="str">
        <f>DMQSData!C101</f>
        <v>2018-19</v>
      </c>
      <c r="D101">
        <f>DMQSData!HL101</f>
        <v>340</v>
      </c>
      <c r="E101">
        <f t="shared" si="4"/>
        <v>1</v>
      </c>
      <c r="F101">
        <f>DMQSData!HM101</f>
        <v>81</v>
      </c>
      <c r="G101">
        <f t="shared" si="5"/>
        <v>1</v>
      </c>
      <c r="H101">
        <f>DMQSData!IG101</f>
        <v>4</v>
      </c>
      <c r="I101">
        <f t="shared" si="6"/>
        <v>1</v>
      </c>
      <c r="J101">
        <f>DMQSData!IH101</f>
        <v>87</v>
      </c>
      <c r="K101">
        <f t="shared" si="7"/>
        <v>1</v>
      </c>
    </row>
    <row r="104" spans="1:11" ht="60" x14ac:dyDescent="0.2">
      <c r="A104" s="115"/>
      <c r="B104" s="115"/>
      <c r="C104" s="115"/>
      <c r="D104" s="116" t="s">
        <v>453</v>
      </c>
      <c r="E104" s="117" t="s">
        <v>452</v>
      </c>
      <c r="F104" s="116" t="s">
        <v>454</v>
      </c>
      <c r="G104" s="117" t="s">
        <v>452</v>
      </c>
      <c r="H104" s="116" t="s">
        <v>455</v>
      </c>
      <c r="I104" s="117" t="s">
        <v>452</v>
      </c>
      <c r="J104" s="116" t="s">
        <v>456</v>
      </c>
      <c r="K104" s="117" t="s">
        <v>452</v>
      </c>
    </row>
    <row r="105" spans="1:11" x14ac:dyDescent="0.2">
      <c r="D105">
        <f>SUM(D2:D101)</f>
        <v>22001.755555555552</v>
      </c>
      <c r="E105">
        <f t="shared" ref="E105:K105" si="8">SUM(E2:E101)</f>
        <v>93</v>
      </c>
      <c r="F105">
        <f t="shared" si="8"/>
        <v>7774.5467292117773</v>
      </c>
      <c r="G105">
        <f t="shared" si="8"/>
        <v>99</v>
      </c>
      <c r="H105">
        <f t="shared" si="8"/>
        <v>8253.9880963903361</v>
      </c>
      <c r="I105">
        <f t="shared" si="8"/>
        <v>98</v>
      </c>
      <c r="J105">
        <f t="shared" si="8"/>
        <v>12451.415602192264</v>
      </c>
      <c r="K105">
        <f t="shared" si="8"/>
        <v>70</v>
      </c>
    </row>
  </sheetData>
  <pageMargins left="0.7" right="0.7" top="0.75" bottom="0.75" header="0.3" footer="0.3"/>
  <ignoredErrors>
    <ignoredError sqref="F2:K10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view="pageBreakPreview" topLeftCell="A22" zoomScaleNormal="100" zoomScaleSheetLayoutView="100" workbookViewId="0">
      <selection activeCell="A29" sqref="A29"/>
    </sheetView>
  </sheetViews>
  <sheetFormatPr defaultRowHeight="15" x14ac:dyDescent="0.2"/>
  <cols>
    <col min="1" max="1" width="133" style="115" customWidth="1"/>
  </cols>
  <sheetData>
    <row r="1" spans="1:1" ht="87" customHeight="1" x14ac:dyDescent="0.4">
      <c r="A1" s="156" t="s">
        <v>602</v>
      </c>
    </row>
    <row r="2" spans="1:1" ht="18" x14ac:dyDescent="0.25">
      <c r="A2" s="157" t="s">
        <v>576</v>
      </c>
    </row>
    <row r="3" spans="1:1" ht="99.75" customHeight="1" x14ac:dyDescent="0.2">
      <c r="A3" s="111" t="s">
        <v>603</v>
      </c>
    </row>
    <row r="5" spans="1:1" ht="18" x14ac:dyDescent="0.25">
      <c r="A5" s="157" t="s">
        <v>577</v>
      </c>
    </row>
    <row r="6" spans="1:1" ht="30" x14ac:dyDescent="0.2">
      <c r="A6" s="111" t="s">
        <v>578</v>
      </c>
    </row>
    <row r="7" spans="1:1" ht="45.75" x14ac:dyDescent="0.2">
      <c r="A7" s="111" t="s">
        <v>579</v>
      </c>
    </row>
    <row r="8" spans="1:1" ht="30.75" x14ac:dyDescent="0.2">
      <c r="A8" s="111" t="s">
        <v>580</v>
      </c>
    </row>
    <row r="9" spans="1:1" ht="60.75" x14ac:dyDescent="0.2">
      <c r="A9" s="111" t="s">
        <v>590</v>
      </c>
    </row>
    <row r="10" spans="1:1" ht="45.75" x14ac:dyDescent="0.2">
      <c r="A10" s="111" t="s">
        <v>604</v>
      </c>
    </row>
    <row r="11" spans="1:1" ht="30.75" x14ac:dyDescent="0.2">
      <c r="A11" s="111" t="s">
        <v>591</v>
      </c>
    </row>
    <row r="12" spans="1:1" x14ac:dyDescent="0.2">
      <c r="A12" s="111"/>
    </row>
    <row r="13" spans="1:1" ht="18" x14ac:dyDescent="0.25">
      <c r="A13" s="157" t="s">
        <v>598</v>
      </c>
    </row>
    <row r="14" spans="1:1" ht="118.5" customHeight="1" x14ac:dyDescent="0.2">
      <c r="A14" s="111" t="s">
        <v>599</v>
      </c>
    </row>
    <row r="15" spans="1:1" x14ac:dyDescent="0.2">
      <c r="A15" s="111"/>
    </row>
    <row r="16" spans="1:1" ht="18" x14ac:dyDescent="0.25">
      <c r="A16" s="157" t="s">
        <v>600</v>
      </c>
    </row>
    <row r="17" spans="1:1" ht="66" customHeight="1" x14ac:dyDescent="0.2">
      <c r="A17" s="111" t="s">
        <v>601</v>
      </c>
    </row>
    <row r="19" spans="1:1" ht="18" x14ac:dyDescent="0.25">
      <c r="A19" s="157" t="s">
        <v>581</v>
      </c>
    </row>
    <row r="20" spans="1:1" ht="60" x14ac:dyDescent="0.2">
      <c r="A20" s="111" t="s">
        <v>582</v>
      </c>
    </row>
    <row r="21" spans="1:1" ht="90" x14ac:dyDescent="0.2">
      <c r="A21" s="111" t="s">
        <v>592</v>
      </c>
    </row>
    <row r="22" spans="1:1" ht="75.75" x14ac:dyDescent="0.2">
      <c r="A22" s="111" t="s">
        <v>587</v>
      </c>
    </row>
    <row r="23" spans="1:1" ht="45.75" x14ac:dyDescent="0.2">
      <c r="A23" s="111" t="s">
        <v>586</v>
      </c>
    </row>
    <row r="24" spans="1:1" ht="75.75" x14ac:dyDescent="0.2">
      <c r="A24" s="111" t="s">
        <v>588</v>
      </c>
    </row>
    <row r="25" spans="1:1" ht="45.75" x14ac:dyDescent="0.2">
      <c r="A25" s="111" t="s">
        <v>589</v>
      </c>
    </row>
    <row r="26" spans="1:1" ht="47.25" customHeight="1" x14ac:dyDescent="0.2">
      <c r="A26" s="111" t="s">
        <v>593</v>
      </c>
    </row>
    <row r="27" spans="1:1" ht="30.75" x14ac:dyDescent="0.2">
      <c r="A27" s="111" t="s">
        <v>594</v>
      </c>
    </row>
    <row r="28" spans="1:1" ht="45.75" x14ac:dyDescent="0.2">
      <c r="A28" s="111" t="s">
        <v>596</v>
      </c>
    </row>
    <row r="29" spans="1:1" ht="30.75" x14ac:dyDescent="0.2">
      <c r="A29" s="111" t="s">
        <v>595</v>
      </c>
    </row>
    <row r="30" spans="1:1" ht="45.75" x14ac:dyDescent="0.2">
      <c r="A30" s="111" t="s">
        <v>597</v>
      </c>
    </row>
  </sheetData>
  <pageMargins left="0.7" right="0.7" top="0.75" bottom="0.75" header="0.3" footer="0.3"/>
  <pageSetup paperSize="9" orientation="portrait" r:id="rId1"/>
  <rowBreaks count="1" manualBreakCount="1">
    <brk id="18" max="16383" man="1"/>
  </rowBreak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A22795983</value>
    </field>
    <field name="Objective-Title">
      <value order="0">Planning Performance Framework Table Apr-Jun 2018</value>
    </field>
    <field name="Objective-Description">
      <value order="0"/>
    </field>
    <field name="Objective-CreationStamp">
      <value order="0">2018-06-25T10:52:35Z</value>
    </field>
    <field name="Objective-IsApproved">
      <value order="0">false</value>
    </field>
    <field name="Objective-IsPublished">
      <value order="0">true</value>
    </field>
    <field name="Objective-DatePublished">
      <value order="0">2018-12-18T09:41:22Z</value>
    </field>
    <field name="Objective-ModificationStamp">
      <value order="0">2018-12-18T09:41:22Z</value>
    </field>
    <field name="Objective-Owner">
      <value order="0">Hawkins, Kris (ESNR-Planning)</value>
    </field>
    <field name="Objective-Path">
      <value order="0">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2018-2019</value>
    </field>
    <field name="Objective-Parent">
      <value order="0">Performance Framework 2018-2019</value>
    </field>
    <field name="Objective-State">
      <value order="0">Published</value>
    </field>
    <field name="Objective-VersionId">
      <value order="0">vA48991962</value>
    </field>
    <field name="Objective-Version">
      <value order="0">2.0</value>
    </field>
    <field name="Objective-VersionNumber">
      <value order="0">6</value>
    </field>
    <field name="Objective-VersionComment">
      <value order="0"/>
    </field>
    <field name="Objective-FileNumber">
      <value order="0">qA1289113</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vt:lpstr>
      <vt:lpstr>Siart</vt:lpstr>
      <vt:lpstr>LDPs</vt:lpstr>
      <vt:lpstr>HLS</vt:lpstr>
      <vt:lpstr>DMQSData</vt:lpstr>
      <vt:lpstr>Appeals</vt:lpstr>
      <vt:lpstr>formulae</vt:lpstr>
      <vt:lpstr>Times</vt:lpstr>
      <vt:lpstr>Desk Instructions</vt:lpstr>
      <vt:lpstr>Stat vs AA</vt:lpstr>
      <vt:lpstr>formulae!Print_Area</vt:lpstr>
      <vt:lpstr>LDPs!Print_Area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BarrattM</dc:creator>
  <cp:lastModifiedBy>Hawkins, Kris (ESNR-Planning)</cp:lastModifiedBy>
  <cp:lastPrinted>2017-05-15T14:59:36Z</cp:lastPrinted>
  <dcterms:created xsi:type="dcterms:W3CDTF">2013-04-12T10:08:10Z</dcterms:created>
  <dcterms:modified xsi:type="dcterms:W3CDTF">2018-12-18T09:41:16Z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A22795983</vt:lpwstr>
  </property>
  <property fmtid="{D5CDD505-2E9C-101B-9397-08002B2CF9AE}" pid="3" name="Objective-Title">
    <vt:lpwstr>Planning Performance Framework Table Apr-Jun 2018</vt:lpwstr>
  </property>
  <property fmtid="{D5CDD505-2E9C-101B-9397-08002B2CF9AE}" pid="4" name="Objective-Comment">
    <vt:lpwstr/>
  </property>
  <property fmtid="{D5CDD505-2E9C-101B-9397-08002B2CF9AE}" pid="5" name="Objective-CreationStamp">
    <vt:filetime>2018-06-25T10:52:35Z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2018-12-18T09:41:22Z</vt:filetime>
  </property>
  <property fmtid="{D5CDD505-2E9C-101B-9397-08002B2CF9AE}" pid="9" name="Objective-ModificationStamp">
    <vt:filetime>2018-12-18T09:41:22Z</vt:filetime>
  </property>
  <property fmtid="{D5CDD505-2E9C-101B-9397-08002B2CF9AE}" pid="10" name="Objective-Owner">
    <vt:lpwstr>Hawkins, Kris (ESNR-Planning)</vt:lpwstr>
  </property>
  <property fmtid="{D5CDD505-2E9C-101B-9397-08002B2CF9AE}" pid="11" name="Objective-Path">
    <vt:lpwstr>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2018-2019</vt:lpwstr>
  </property>
  <property fmtid="{D5CDD505-2E9C-101B-9397-08002B2CF9AE}" pid="12" name="Objective-Parent">
    <vt:lpwstr>Performance Framework 2018-2019</vt:lpwstr>
  </property>
  <property fmtid="{D5CDD505-2E9C-101B-9397-08002B2CF9AE}" pid="13" name="Objective-State">
    <vt:lpwstr>Published</vt:lpwstr>
  </property>
  <property fmtid="{D5CDD505-2E9C-101B-9397-08002B2CF9AE}" pid="14" name="Objective-Version">
    <vt:lpwstr>2.0</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qA1289113</vt:lpwstr>
  </property>
  <property fmtid="{D5CDD505-2E9C-101B-9397-08002B2CF9AE}" pid="18" name="Objective-Classification">
    <vt:lpwstr>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2013-04-11T23:00:00Z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Description">
    <vt:lpwstr/>
  </property>
  <property fmtid="{D5CDD505-2E9C-101B-9397-08002B2CF9AE}" pid="25" name="Objective-VersionId">
    <vt:lpwstr>vA48991962</vt:lpwstr>
  </property>
  <property fmtid="{D5CDD505-2E9C-101B-9397-08002B2CF9AE}" pid="26" name="Objective-Language">
    <vt:lpwstr>English (eng)</vt:lpwstr>
  </property>
  <property fmtid="{D5CDD505-2E9C-101B-9397-08002B2CF9AE}" pid="27" name="Objective-Date Acquired">
    <vt:lpwstr/>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ies>
</file>