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855" activeTab="0"/>
  </bookViews>
  <sheets>
    <sheet name="Police funding" sheetId="1" r:id="rId1"/>
    <sheet name="2020-21 Key information " sheetId="2" r:id="rId2"/>
  </sheets>
  <externalReferences>
    <externalReference r:id="rId5"/>
  </externalReferences>
  <definedNames>
    <definedName name="Police2010_11">#REF!</definedName>
    <definedName name="Police2017_18">'[1]Grant Allocations'!$A$104:$M$112</definedName>
    <definedName name="_xlnm.Print_Area" localSheetId="0">'Police funding'!$B$1:$J$50</definedName>
  </definedNames>
  <calcPr fullCalcOnLoad="1"/>
</workbook>
</file>

<file path=xl/sharedStrings.xml><?xml version="1.0" encoding="utf-8"?>
<sst xmlns="http://schemas.openxmlformats.org/spreadsheetml/2006/main" count="69" uniqueCount="28">
  <si>
    <t>Wales</t>
  </si>
  <si>
    <t>Dyfed-Powys</t>
  </si>
  <si>
    <t>Gwent</t>
  </si>
  <si>
    <t>North Wales</t>
  </si>
  <si>
    <t>South Wales</t>
  </si>
  <si>
    <t xml:space="preserve">Total </t>
  </si>
  <si>
    <t>Table 1: Standard Spending Assessments (£m)</t>
  </si>
  <si>
    <t>Table 4: Total Central Support (£m)</t>
  </si>
  <si>
    <t>Notes:</t>
  </si>
  <si>
    <t>Table 2: Aggregate External Finance (RSG+NNDR, £m)</t>
  </si>
  <si>
    <t>£m</t>
  </si>
  <si>
    <t>Dyfed Powys</t>
  </si>
  <si>
    <t>Table 5: Change in Total Central Support since the previous year (%)</t>
  </si>
  <si>
    <t>Police Force</t>
  </si>
  <si>
    <t xml:space="preserve">allocation under 'Principal Formula' and 'Add Rule 1' (columns a and b) plus the amount 'floor funding' </t>
  </si>
  <si>
    <t>that the Home Office has made available.</t>
  </si>
  <si>
    <t>2016-17</t>
  </si>
  <si>
    <t>2017-18</t>
  </si>
  <si>
    <t>Distributable Non Domestic Rates</t>
  </si>
  <si>
    <t>Revenue Support Grant</t>
  </si>
  <si>
    <t>Total Standard Spending Assessment</t>
  </si>
  <si>
    <t>Council Tax at Standard Spending</t>
  </si>
  <si>
    <t>2018-19</t>
  </si>
  <si>
    <t xml:space="preserve">1 This is the amount of police grant set out in section 3 of the Police Grant Report which includes the </t>
  </si>
  <si>
    <t>2019-20</t>
  </si>
  <si>
    <t>Table 3: Police Grant and Floor Funding (£m)1</t>
  </si>
  <si>
    <t>2020-21</t>
  </si>
  <si>
    <t>Police Funding for 2020-21 - Key Information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</si>
</sst>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_)"/>
    <numFmt numFmtId="166" formatCode="#,##0.000"/>
    <numFmt numFmtId="167" formatCode="#,##0.000000"/>
    <numFmt numFmtId="168" formatCode="0.000"/>
  </numFmts>
  <fonts count="42">
    <font>
      <sz val="12"/>
      <name val="Times New Roman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5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6" fontId="4" fillId="33" borderId="0" xfId="0" applyNumberFormat="1" applyFont="1" applyFill="1" applyBorder="1" applyAlignment="1" applyProtection="1">
      <alignment/>
      <protection/>
    </xf>
    <xf numFmtId="166" fontId="4" fillId="33" borderId="0" xfId="0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166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6" fontId="2" fillId="33" borderId="10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166" fontId="2" fillId="33" borderId="10" xfId="0" applyNumberFormat="1" applyFont="1" applyFill="1" applyBorder="1" applyAlignment="1" applyProtection="1">
      <alignment horizontal="center"/>
      <protection/>
    </xf>
    <xf numFmtId="166" fontId="2" fillId="33" borderId="0" xfId="0" applyNumberFormat="1" applyFont="1" applyFill="1" applyBorder="1" applyAlignment="1" applyProtection="1">
      <alignment horizontal="center"/>
      <protection/>
    </xf>
    <xf numFmtId="3" fontId="2" fillId="33" borderId="0" xfId="55" applyNumberFormat="1" applyFont="1" applyFill="1" applyBorder="1" applyAlignment="1" applyProtection="1">
      <alignment horizontal="left"/>
      <protection/>
    </xf>
    <xf numFmtId="166" fontId="2" fillId="33" borderId="0" xfId="0" applyNumberFormat="1" applyFont="1" applyFill="1" applyBorder="1" applyAlignment="1" applyProtection="1">
      <alignment/>
      <protection/>
    </xf>
    <xf numFmtId="166" fontId="2" fillId="33" borderId="0" xfId="0" applyNumberFormat="1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164" fontId="2" fillId="33" borderId="12" xfId="58" applyNumberFormat="1" applyFont="1" applyFill="1" applyBorder="1" applyAlignment="1" applyProtection="1">
      <alignment horizontal="right"/>
      <protection/>
    </xf>
    <xf numFmtId="164" fontId="2" fillId="33" borderId="0" xfId="58" applyNumberFormat="1" applyFont="1" applyFill="1" applyBorder="1" applyAlignment="1" applyProtection="1">
      <alignment horizontal="right"/>
      <protection/>
    </xf>
    <xf numFmtId="164" fontId="2" fillId="33" borderId="10" xfId="58" applyNumberFormat="1" applyFont="1" applyFill="1" applyBorder="1" applyAlignment="1" applyProtection="1">
      <alignment horizontal="right"/>
      <protection/>
    </xf>
    <xf numFmtId="164" fontId="2" fillId="33" borderId="10" xfId="58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11" xfId="0" applyFont="1" applyFill="1" applyBorder="1" applyAlignment="1" applyProtection="1">
      <alignment horizontal="left" vertical="top" wrapText="1"/>
      <protection/>
    </xf>
    <xf numFmtId="0" fontId="8" fillId="33" borderId="12" xfId="0" applyFont="1" applyFill="1" applyBorder="1" applyAlignment="1" applyProtection="1">
      <alignment horizontal="center" vertical="top" wrapText="1"/>
      <protection/>
    </xf>
    <xf numFmtId="166" fontId="8" fillId="33" borderId="11" xfId="0" applyNumberFormat="1" applyFont="1" applyFill="1" applyBorder="1" applyAlignment="1" applyProtection="1">
      <alignment horizontal="center" vertical="top" wrapText="1"/>
      <protection/>
    </xf>
    <xf numFmtId="166" fontId="8" fillId="33" borderId="12" xfId="0" applyNumberFormat="1" applyFont="1" applyFill="1" applyBorder="1" applyAlignment="1" applyProtection="1">
      <alignment horizontal="center" vertical="top" wrapText="1"/>
      <protection/>
    </xf>
    <xf numFmtId="0" fontId="8" fillId="33" borderId="12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167" fontId="8" fillId="33" borderId="0" xfId="0" applyNumberFormat="1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167" fontId="7" fillId="33" borderId="11" xfId="0" applyNumberFormat="1" applyFont="1" applyFill="1" applyBorder="1" applyAlignment="1" applyProtection="1">
      <alignment/>
      <protection/>
    </xf>
    <xf numFmtId="168" fontId="0" fillId="33" borderId="0" xfId="0" applyNumberFormat="1" applyFont="1" applyFill="1" applyAlignment="1" applyProtection="1">
      <alignment/>
      <protection/>
    </xf>
    <xf numFmtId="168" fontId="5" fillId="33" borderId="0" xfId="0" applyNumberFormat="1" applyFont="1" applyFill="1" applyAlignment="1" applyProtection="1">
      <alignment/>
      <protection/>
    </xf>
    <xf numFmtId="168" fontId="0" fillId="33" borderId="0" xfId="0" applyNumberFormat="1" applyFont="1" applyFill="1" applyAlignment="1" applyProtection="1">
      <alignment horizontal="center"/>
      <protection/>
    </xf>
    <xf numFmtId="164" fontId="2" fillId="33" borderId="0" xfId="58" applyNumberFormat="1" applyFont="1" applyFill="1" applyAlignment="1" applyProtection="1">
      <alignment/>
      <protection/>
    </xf>
    <xf numFmtId="166" fontId="2" fillId="33" borderId="11" xfId="0" applyNumberFormat="1" applyFont="1" applyFill="1" applyBorder="1" applyAlignment="1" applyProtection="1">
      <alignment horizontal="center"/>
      <protection/>
    </xf>
    <xf numFmtId="166" fontId="2" fillId="33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se 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faultHome\Objects\Police%202017_18_Provis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Welsh Formula Allocations"/>
      <sheetName val="Grant Allocations"/>
      <sheetName val="Total SSA calc"/>
      <sheetName val="Numbers provided to HO"/>
      <sheetName val="Wales baseline 16-17"/>
      <sheetName val="Floors and ceilings"/>
      <sheetName val="Model check"/>
      <sheetName val="Floor for HO"/>
      <sheetName val="Briefing"/>
      <sheetName val="Table for SF &amp; letter"/>
      <sheetName val="Table for web"/>
      <sheetName val="Table for SF &amp;letter (Welsh)"/>
      <sheetName val="Table for Statement"/>
      <sheetName val="Table for Statement (Welsh)"/>
      <sheetName val="Shares"/>
    </sheetNames>
    <sheetDataSet>
      <sheetData sheetId="2">
        <row r="104">
          <cell r="A104" t="str">
            <v>2017-18 Final</v>
          </cell>
          <cell r="E104" t="str">
            <v>Standard Tax Element. Page 6 LGF Report</v>
          </cell>
          <cell r="F104">
            <v>98.77450253344725</v>
          </cell>
          <cell r="H104" t="str">
            <v>AEF=</v>
          </cell>
          <cell r="I104">
            <v>138.7</v>
          </cell>
        </row>
        <row r="105">
          <cell r="B105" t="str">
            <v>Current SSA</v>
          </cell>
          <cell r="C105" t="str">
            <v>Capital</v>
          </cell>
          <cell r="D105" t="str">
            <v>Total SSA</v>
          </cell>
          <cell r="E105" t="str">
            <v>Police Grant</v>
          </cell>
          <cell r="F105" t="str">
            <v>TSS</v>
          </cell>
          <cell r="G105" t="str">
            <v>100% Taxbase 2017-18</v>
          </cell>
          <cell r="H105" t="str">
            <v>CTSS Income</v>
          </cell>
          <cell r="I105" t="str">
            <v>NNDR 2015 MYE* 5%</v>
          </cell>
          <cell r="J105" t="str">
            <v>RSG</v>
          </cell>
          <cell r="K105" t="str">
            <v>Formula Grant</v>
          </cell>
          <cell r="L105" t="str">
            <v>Floor funding</v>
          </cell>
          <cell r="M105" t="str">
            <v>Central Support</v>
          </cell>
        </row>
        <row r="107">
          <cell r="B107" t="str">
            <v>(1)</v>
          </cell>
          <cell r="C107" t="str">
            <v>(2)</v>
          </cell>
          <cell r="D107" t="str">
            <v>(3)=(1)+(2)</v>
          </cell>
          <cell r="E107" t="str">
            <v>(4)</v>
          </cell>
          <cell r="F107" t="str">
            <v>(5)</v>
          </cell>
          <cell r="G107" t="str">
            <v>(6)</v>
          </cell>
          <cell r="H107" t="str">
            <v>(7)</v>
          </cell>
          <cell r="I107" t="str">
            <v>(8)</v>
          </cell>
          <cell r="J107" t="str">
            <v>(9)</v>
          </cell>
          <cell r="K107" t="str">
            <v>(10)=(4)+(8)+(9)</v>
          </cell>
          <cell r="L107" t="str">
            <v>(11)</v>
          </cell>
          <cell r="M107" t="str">
            <v>(12)</v>
          </cell>
        </row>
        <row r="108">
          <cell r="A108" t="str">
            <v>Dyfed Powys</v>
          </cell>
          <cell r="B108">
            <v>34.65522701368265</v>
          </cell>
          <cell r="C108">
            <v>0.495315</v>
          </cell>
          <cell r="D108">
            <v>35.150542013682646</v>
          </cell>
          <cell r="E108">
            <v>27.714224</v>
          </cell>
          <cell r="F108">
            <v>62.86476601368265</v>
          </cell>
          <cell r="G108">
            <v>0.22557262</v>
          </cell>
          <cell r="H108">
            <v>22.280823325666333</v>
          </cell>
          <cell r="I108">
            <v>8.934506</v>
          </cell>
          <cell r="J108">
            <v>3.935213</v>
          </cell>
          <cell r="K108">
            <v>40.583943000000005</v>
          </cell>
          <cell r="L108">
            <v>8.728702</v>
          </cell>
          <cell r="M108">
            <v>49.312645</v>
          </cell>
        </row>
        <row r="109">
          <cell r="A109" t="str">
            <v>Gwent</v>
          </cell>
          <cell r="B109">
            <v>51.66971555637213</v>
          </cell>
          <cell r="C109">
            <v>0.737539</v>
          </cell>
          <cell r="D109">
            <v>52.40725455637213</v>
          </cell>
          <cell r="E109">
            <v>41.320926</v>
          </cell>
          <cell r="F109">
            <v>93.72818055637214</v>
          </cell>
          <cell r="G109">
            <v>0.22095228999999997</v>
          </cell>
          <cell r="H109">
            <v>21.824452528375968</v>
          </cell>
          <cell r="I109">
            <v>9.834969</v>
          </cell>
          <cell r="J109">
            <v>20.747833</v>
          </cell>
          <cell r="K109">
            <v>71.903728</v>
          </cell>
          <cell r="L109">
            <v>-0.41693899999999795</v>
          </cell>
          <cell r="M109">
            <v>71.486789</v>
          </cell>
        </row>
        <row r="110">
          <cell r="A110" t="str">
            <v>North Wales</v>
          </cell>
          <cell r="B110">
            <v>50.04936107852652</v>
          </cell>
          <cell r="C110">
            <v>0.571153</v>
          </cell>
          <cell r="D110">
            <v>50.620514078526526</v>
          </cell>
          <cell r="E110">
            <v>40.025108</v>
          </cell>
          <cell r="F110">
            <v>90.64562207852653</v>
          </cell>
          <cell r="G110">
            <v>0.29070123</v>
          </cell>
          <cell r="H110">
            <v>28.71386937911123</v>
          </cell>
          <cell r="I110">
            <v>11.890147</v>
          </cell>
          <cell r="J110">
            <v>10.016498</v>
          </cell>
          <cell r="K110">
            <v>61.931753</v>
          </cell>
          <cell r="L110">
            <v>9.795769</v>
          </cell>
          <cell r="M110">
            <v>71.727522</v>
          </cell>
        </row>
        <row r="111">
          <cell r="A111" t="str">
            <v>South Wales</v>
          </cell>
          <cell r="B111">
            <v>120.32892442797305</v>
          </cell>
          <cell r="C111">
            <v>1.856922</v>
          </cell>
          <cell r="D111">
            <v>122.18584642797305</v>
          </cell>
          <cell r="E111">
            <v>96.228565</v>
          </cell>
          <cell r="F111">
            <v>218.41441142797305</v>
          </cell>
          <cell r="G111">
            <v>0.49451033</v>
          </cell>
          <cell r="H111">
            <v>48.84501184340084</v>
          </cell>
          <cell r="I111">
            <v>22.290378</v>
          </cell>
          <cell r="J111">
            <v>51.050456000000004</v>
          </cell>
          <cell r="K111">
            <v>169.569399</v>
          </cell>
          <cell r="L111">
            <v>-12.162838000000002</v>
          </cell>
          <cell r="M111">
            <v>157.406561</v>
          </cell>
        </row>
        <row r="112">
          <cell r="A112" t="str">
            <v>Wales</v>
          </cell>
          <cell r="B112">
            <v>256.70322807655435</v>
          </cell>
          <cell r="C112">
            <v>3.660929</v>
          </cell>
          <cell r="D112">
            <v>260.36415707655436</v>
          </cell>
          <cell r="E112">
            <v>205.288823</v>
          </cell>
          <cell r="F112">
            <v>465.65298007655434</v>
          </cell>
          <cell r="G112">
            <v>1.23173647</v>
          </cell>
          <cell r="H112">
            <v>121.66415707655437</v>
          </cell>
          <cell r="I112">
            <v>52.95</v>
          </cell>
          <cell r="J112">
            <v>85.75</v>
          </cell>
          <cell r="K112">
            <v>343.988823</v>
          </cell>
          <cell r="L112">
            <v>5.944694</v>
          </cell>
          <cell r="M112">
            <v>349.933517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tabSelected="1" zoomScale="70" zoomScaleNormal="70" zoomScalePageLayoutView="0" workbookViewId="0" topLeftCell="A1">
      <selection activeCell="L25" sqref="L25"/>
    </sheetView>
  </sheetViews>
  <sheetFormatPr defaultColWidth="9.00390625" defaultRowHeight="15.75"/>
  <cols>
    <col min="1" max="1" width="9.00390625" style="8" customWidth="1"/>
    <col min="2" max="2" width="18.625" style="6" customWidth="1"/>
    <col min="3" max="3" width="1.625" style="7" customWidth="1"/>
    <col min="4" max="4" width="16.625" style="7" customWidth="1"/>
    <col min="5" max="5" width="1.625" style="7" customWidth="1"/>
    <col min="6" max="6" width="16.625" style="10" customWidth="1"/>
    <col min="7" max="7" width="1.75390625" style="10" customWidth="1"/>
    <col min="8" max="8" width="16.625" style="10" customWidth="1"/>
    <col min="9" max="9" width="1.75390625" style="10" customWidth="1"/>
    <col min="10" max="10" width="16.625" style="10" customWidth="1"/>
    <col min="11" max="11" width="1.75390625" style="48" customWidth="1"/>
    <col min="12" max="12" width="16.625" style="8" customWidth="1"/>
    <col min="13" max="20" width="9.00390625" style="8" customWidth="1"/>
    <col min="21" max="21" width="10.375" style="8" bestFit="1" customWidth="1"/>
    <col min="22" max="16384" width="9.00390625" style="8" customWidth="1"/>
  </cols>
  <sheetData>
    <row r="1" spans="2:11" s="5" customFormat="1" ht="15.75">
      <c r="B1" s="1" t="s">
        <v>6</v>
      </c>
      <c r="C1" s="2"/>
      <c r="D1" s="2"/>
      <c r="E1" s="1"/>
      <c r="F1" s="3"/>
      <c r="G1" s="3"/>
      <c r="H1" s="3"/>
      <c r="I1" s="4"/>
      <c r="J1" s="3"/>
      <c r="K1" s="3"/>
    </row>
    <row r="2" spans="2:11" ht="5.25" customHeight="1">
      <c r="B2" s="14"/>
      <c r="C2" s="15"/>
      <c r="D2" s="16"/>
      <c r="E2" s="15"/>
      <c r="F2" s="17"/>
      <c r="G2" s="17"/>
      <c r="H2" s="17"/>
      <c r="I2" s="17"/>
      <c r="J2" s="17"/>
      <c r="K2" s="23"/>
    </row>
    <row r="3" spans="2:12" s="9" customFormat="1" ht="15.75">
      <c r="B3" s="18"/>
      <c r="C3" s="19"/>
      <c r="D3" s="18" t="s">
        <v>16</v>
      </c>
      <c r="E3" s="19"/>
      <c r="F3" s="20" t="s">
        <v>17</v>
      </c>
      <c r="G3" s="21"/>
      <c r="H3" s="20" t="s">
        <v>22</v>
      </c>
      <c r="I3" s="21"/>
      <c r="J3" s="20" t="s">
        <v>24</v>
      </c>
      <c r="K3" s="21"/>
      <c r="L3" s="47" t="s">
        <v>26</v>
      </c>
    </row>
    <row r="4" spans="2:21" ht="15.75">
      <c r="B4" s="22" t="s">
        <v>1</v>
      </c>
      <c r="C4" s="14"/>
      <c r="D4" s="23">
        <v>34.487577</v>
      </c>
      <c r="E4" s="14"/>
      <c r="F4" s="23">
        <v>35.150542</v>
      </c>
      <c r="G4" s="23"/>
      <c r="H4" s="23">
        <v>35.859734</v>
      </c>
      <c r="I4" s="23"/>
      <c r="J4" s="23">
        <v>36.618232</v>
      </c>
      <c r="K4" s="23"/>
      <c r="L4" s="23">
        <v>37.049431</v>
      </c>
      <c r="U4" s="43"/>
    </row>
    <row r="5" spans="2:21" ht="15.75">
      <c r="B5" s="22" t="s">
        <v>2</v>
      </c>
      <c r="C5" s="14"/>
      <c r="D5" s="23">
        <v>51.418809</v>
      </c>
      <c r="E5" s="14"/>
      <c r="F5" s="23">
        <v>52.407255</v>
      </c>
      <c r="G5" s="23"/>
      <c r="H5" s="23">
        <v>53.462322</v>
      </c>
      <c r="I5" s="23"/>
      <c r="J5" s="23">
        <v>54.59308</v>
      </c>
      <c r="K5" s="23"/>
      <c r="L5" s="23">
        <v>55.23624</v>
      </c>
      <c r="U5" s="43"/>
    </row>
    <row r="6" spans="2:21" ht="15.75">
      <c r="B6" s="22" t="s">
        <v>3</v>
      </c>
      <c r="C6" s="14"/>
      <c r="D6" s="23">
        <v>49.665016</v>
      </c>
      <c r="E6" s="14"/>
      <c r="F6" s="23">
        <v>50.620514</v>
      </c>
      <c r="G6" s="23"/>
      <c r="H6" s="23">
        <v>51.653546</v>
      </c>
      <c r="I6" s="23"/>
      <c r="J6" s="23">
        <v>52.743337</v>
      </c>
      <c r="K6" s="23"/>
      <c r="L6" s="23">
        <v>53.376718</v>
      </c>
      <c r="U6" s="43"/>
    </row>
    <row r="7" spans="2:21" ht="15.75">
      <c r="B7" s="22" t="s">
        <v>4</v>
      </c>
      <c r="C7" s="14"/>
      <c r="D7" s="23">
        <v>119.882047</v>
      </c>
      <c r="E7" s="14"/>
      <c r="F7" s="23">
        <v>122.185846</v>
      </c>
      <c r="G7" s="23"/>
      <c r="H7" s="23">
        <v>124.63016</v>
      </c>
      <c r="I7" s="23"/>
      <c r="J7" s="23">
        <v>127.268755</v>
      </c>
      <c r="K7" s="23"/>
      <c r="L7" s="23">
        <v>128.756602</v>
      </c>
      <c r="U7" s="43"/>
    </row>
    <row r="8" spans="2:21" ht="15.75">
      <c r="B8" s="15" t="s">
        <v>5</v>
      </c>
      <c r="C8" s="15"/>
      <c r="D8" s="17">
        <v>255.453448</v>
      </c>
      <c r="E8" s="15"/>
      <c r="F8" s="17">
        <v>260.364157</v>
      </c>
      <c r="G8" s="17"/>
      <c r="H8" s="17">
        <v>265.605761</v>
      </c>
      <c r="I8" s="17"/>
      <c r="J8" s="17">
        <v>271.223405</v>
      </c>
      <c r="K8" s="23"/>
      <c r="L8" s="17">
        <v>274.41899</v>
      </c>
      <c r="U8" s="43"/>
    </row>
    <row r="9" spans="2:21" ht="15.75">
      <c r="B9" s="14"/>
      <c r="C9" s="16"/>
      <c r="D9" s="16"/>
      <c r="E9" s="16"/>
      <c r="F9" s="24"/>
      <c r="G9" s="24"/>
      <c r="H9" s="24"/>
      <c r="I9" s="24"/>
      <c r="J9" s="24"/>
      <c r="K9" s="23"/>
      <c r="L9" s="24"/>
      <c r="U9" s="43"/>
    </row>
    <row r="10" spans="2:21" s="5" customFormat="1" ht="15.75">
      <c r="B10" s="1" t="s">
        <v>9</v>
      </c>
      <c r="C10" s="2"/>
      <c r="D10" s="2"/>
      <c r="E10" s="2"/>
      <c r="F10" s="4"/>
      <c r="G10" s="4"/>
      <c r="H10" s="4"/>
      <c r="I10" s="4"/>
      <c r="J10" s="4"/>
      <c r="K10" s="3"/>
      <c r="L10" s="4"/>
      <c r="U10" s="44"/>
    </row>
    <row r="11" spans="2:21" ht="5.25" customHeight="1">
      <c r="B11" s="14"/>
      <c r="C11" s="15"/>
      <c r="D11" s="15"/>
      <c r="E11" s="15"/>
      <c r="F11" s="17"/>
      <c r="G11" s="17"/>
      <c r="H11" s="17"/>
      <c r="I11" s="17"/>
      <c r="J11" s="17"/>
      <c r="K11" s="23"/>
      <c r="L11" s="17"/>
      <c r="U11" s="43"/>
    </row>
    <row r="12" spans="2:21" s="9" customFormat="1" ht="15.75">
      <c r="B12" s="18"/>
      <c r="C12" s="19"/>
      <c r="D12" s="25" t="s">
        <v>16</v>
      </c>
      <c r="E12" s="19"/>
      <c r="F12" s="20" t="s">
        <v>17</v>
      </c>
      <c r="G12" s="21"/>
      <c r="H12" s="20" t="s">
        <v>22</v>
      </c>
      <c r="I12" s="21"/>
      <c r="J12" s="20" t="s">
        <v>24</v>
      </c>
      <c r="K12" s="21"/>
      <c r="L12" s="47" t="s">
        <v>26</v>
      </c>
      <c r="U12" s="45"/>
    </row>
    <row r="13" spans="2:21" ht="15.75">
      <c r="B13" s="22" t="s">
        <v>1</v>
      </c>
      <c r="C13" s="14"/>
      <c r="D13" s="23">
        <v>12.89507</v>
      </c>
      <c r="E13" s="14"/>
      <c r="F13" s="23">
        <v>12.869719</v>
      </c>
      <c r="G13" s="23"/>
      <c r="H13" s="23">
        <v>13.100832</v>
      </c>
      <c r="I13" s="23"/>
      <c r="J13" s="23">
        <v>13.354818</v>
      </c>
      <c r="K13" s="23"/>
      <c r="L13" s="23">
        <v>13.14984</v>
      </c>
      <c r="U13" s="43"/>
    </row>
    <row r="14" spans="2:21" ht="15.75">
      <c r="B14" s="22" t="s">
        <v>2</v>
      </c>
      <c r="C14" s="14"/>
      <c r="D14" s="23">
        <v>30.107467</v>
      </c>
      <c r="E14" s="14"/>
      <c r="F14" s="23">
        <v>30.582802</v>
      </c>
      <c r="G14" s="23"/>
      <c r="H14" s="23">
        <v>31.08311</v>
      </c>
      <c r="I14" s="23"/>
      <c r="J14" s="23">
        <v>31.701436</v>
      </c>
      <c r="K14" s="23"/>
      <c r="L14" s="23">
        <v>31.790492</v>
      </c>
      <c r="U14" s="43"/>
    </row>
    <row r="15" spans="2:21" ht="15.75">
      <c r="B15" s="22" t="s">
        <v>3</v>
      </c>
      <c r="C15" s="14"/>
      <c r="D15" s="23">
        <v>21.577572</v>
      </c>
      <c r="E15" s="14"/>
      <c r="F15" s="23">
        <v>21.906645</v>
      </c>
      <c r="G15" s="23"/>
      <c r="H15" s="23">
        <v>22.121942</v>
      </c>
      <c r="I15" s="23"/>
      <c r="J15" s="23">
        <v>22.496026</v>
      </c>
      <c r="K15" s="23"/>
      <c r="L15" s="23">
        <v>22.614205</v>
      </c>
      <c r="U15" s="43"/>
    </row>
    <row r="16" spans="2:21" ht="15.75">
      <c r="B16" s="22" t="s">
        <v>4</v>
      </c>
      <c r="C16" s="14"/>
      <c r="D16" s="23">
        <v>72.1766</v>
      </c>
      <c r="E16" s="14"/>
      <c r="F16" s="23">
        <v>73.340834</v>
      </c>
      <c r="G16" s="23"/>
      <c r="H16" s="23">
        <v>74.594116</v>
      </c>
      <c r="I16" s="23"/>
      <c r="J16" s="23">
        <v>75.84772</v>
      </c>
      <c r="K16" s="23"/>
      <c r="L16" s="23">
        <v>75.845463</v>
      </c>
      <c r="U16" s="43"/>
    </row>
    <row r="17" spans="2:21" ht="15.75">
      <c r="B17" s="15" t="s">
        <v>5</v>
      </c>
      <c r="C17" s="15"/>
      <c r="D17" s="17">
        <v>136.756709</v>
      </c>
      <c r="E17" s="15"/>
      <c r="F17" s="17">
        <v>138.7</v>
      </c>
      <c r="G17" s="17"/>
      <c r="H17" s="17">
        <v>140.9</v>
      </c>
      <c r="I17" s="17"/>
      <c r="J17" s="17">
        <v>143.4</v>
      </c>
      <c r="K17" s="23"/>
      <c r="L17" s="17">
        <v>143.4</v>
      </c>
      <c r="U17" s="43"/>
    </row>
    <row r="18" spans="2:21" ht="15.75">
      <c r="B18" s="14"/>
      <c r="C18" s="16"/>
      <c r="D18" s="16"/>
      <c r="E18" s="16"/>
      <c r="F18" s="24"/>
      <c r="G18" s="24"/>
      <c r="H18" s="24"/>
      <c r="I18" s="24"/>
      <c r="J18" s="24"/>
      <c r="K18" s="23"/>
      <c r="L18" s="24"/>
      <c r="U18" s="43"/>
    </row>
    <row r="19" spans="2:21" s="5" customFormat="1" ht="15.75">
      <c r="B19" s="1" t="s">
        <v>25</v>
      </c>
      <c r="C19" s="2"/>
      <c r="D19" s="2"/>
      <c r="E19" s="2"/>
      <c r="F19" s="4"/>
      <c r="G19" s="4"/>
      <c r="H19" s="4"/>
      <c r="I19" s="4"/>
      <c r="J19" s="4"/>
      <c r="K19" s="3"/>
      <c r="L19" s="4"/>
      <c r="U19" s="44"/>
    </row>
    <row r="20" spans="2:21" ht="5.25" customHeight="1">
      <c r="B20" s="15"/>
      <c r="C20" s="15"/>
      <c r="D20" s="15"/>
      <c r="E20" s="15"/>
      <c r="F20" s="17"/>
      <c r="G20" s="17"/>
      <c r="H20" s="17"/>
      <c r="I20" s="17"/>
      <c r="J20" s="17"/>
      <c r="K20" s="23"/>
      <c r="L20" s="17"/>
      <c r="U20" s="43"/>
    </row>
    <row r="21" spans="2:21" s="9" customFormat="1" ht="15.75">
      <c r="B21" s="25"/>
      <c r="C21" s="19"/>
      <c r="D21" s="25" t="s">
        <v>16</v>
      </c>
      <c r="E21" s="19"/>
      <c r="F21" s="20" t="s">
        <v>17</v>
      </c>
      <c r="G21" s="21"/>
      <c r="H21" s="20" t="s">
        <v>22</v>
      </c>
      <c r="I21" s="21"/>
      <c r="J21" s="20" t="s">
        <v>24</v>
      </c>
      <c r="K21" s="21"/>
      <c r="L21" s="47" t="s">
        <v>26</v>
      </c>
      <c r="U21" s="45"/>
    </row>
    <row r="22" spans="2:21" ht="15.75">
      <c r="B22" s="22" t="s">
        <v>1</v>
      </c>
      <c r="C22" s="14"/>
      <c r="D22" s="23">
        <v>37.117022</v>
      </c>
      <c r="E22" s="14"/>
      <c r="F22" s="23">
        <v>36.442926</v>
      </c>
      <c r="G22" s="23"/>
      <c r="H22" s="23">
        <v>36.211813</v>
      </c>
      <c r="I22" s="23"/>
      <c r="J22" s="23">
        <v>36.993393</v>
      </c>
      <c r="K22" s="23"/>
      <c r="L22" s="23">
        <v>40.966507</v>
      </c>
      <c r="U22" s="43"/>
    </row>
    <row r="23" spans="2:21" ht="15.75">
      <c r="B23" s="22" t="s">
        <v>2</v>
      </c>
      <c r="C23" s="14"/>
      <c r="D23" s="23">
        <v>42.393286</v>
      </c>
      <c r="E23" s="14"/>
      <c r="F23" s="23">
        <v>40.903987</v>
      </c>
      <c r="G23" s="23"/>
      <c r="H23" s="23">
        <v>40.403679</v>
      </c>
      <c r="I23" s="23"/>
      <c r="J23" s="23">
        <v>41.286576</v>
      </c>
      <c r="K23" s="23"/>
      <c r="L23" s="23">
        <v>46.660053</v>
      </c>
      <c r="U23" s="43"/>
    </row>
    <row r="24" spans="2:21" ht="15.75">
      <c r="B24" s="22" t="s">
        <v>3</v>
      </c>
      <c r="C24" s="14"/>
      <c r="D24" s="23">
        <v>51.167329</v>
      </c>
      <c r="E24" s="14"/>
      <c r="F24" s="23">
        <v>49.820877</v>
      </c>
      <c r="G24" s="23"/>
      <c r="H24" s="23">
        <v>49.60558</v>
      </c>
      <c r="I24" s="23"/>
      <c r="J24" s="23">
        <v>50.737774</v>
      </c>
      <c r="K24" s="23"/>
      <c r="L24" s="23">
        <v>56.100524</v>
      </c>
      <c r="U24" s="43"/>
    </row>
    <row r="25" spans="2:21" ht="15.75">
      <c r="B25" s="22" t="s">
        <v>4</v>
      </c>
      <c r="C25" s="14"/>
      <c r="D25" s="23">
        <v>87.462606</v>
      </c>
      <c r="E25" s="14"/>
      <c r="F25" s="23">
        <v>84.065727</v>
      </c>
      <c r="G25" s="23"/>
      <c r="H25" s="23">
        <v>82.812445</v>
      </c>
      <c r="I25" s="23"/>
      <c r="J25" s="23">
        <v>84.864379</v>
      </c>
      <c r="K25" s="23"/>
      <c r="L25" s="23">
        <v>96.894573</v>
      </c>
      <c r="U25" s="43"/>
    </row>
    <row r="26" spans="2:21" ht="15.75">
      <c r="B26" s="15" t="s">
        <v>5</v>
      </c>
      <c r="C26" s="15"/>
      <c r="D26" s="17">
        <v>218.140244</v>
      </c>
      <c r="E26" s="15"/>
      <c r="F26" s="17">
        <v>211.233517</v>
      </c>
      <c r="G26" s="17"/>
      <c r="H26" s="17">
        <v>209.033517</v>
      </c>
      <c r="I26" s="17"/>
      <c r="J26" s="17">
        <v>213.882122</v>
      </c>
      <c r="K26" s="23"/>
      <c r="L26" s="17">
        <v>240.621657</v>
      </c>
      <c r="U26" s="43"/>
    </row>
    <row r="27" spans="2:21" ht="15.75">
      <c r="B27" s="14"/>
      <c r="C27" s="16"/>
      <c r="D27" s="16"/>
      <c r="E27" s="16"/>
      <c r="F27" s="24"/>
      <c r="G27" s="24"/>
      <c r="H27" s="24"/>
      <c r="I27" s="24"/>
      <c r="J27" s="24"/>
      <c r="K27" s="23"/>
      <c r="L27" s="24"/>
      <c r="U27" s="43"/>
    </row>
    <row r="28" spans="2:21" s="5" customFormat="1" ht="15.75">
      <c r="B28" s="1" t="s">
        <v>7</v>
      </c>
      <c r="C28" s="2"/>
      <c r="D28" s="2"/>
      <c r="E28" s="2"/>
      <c r="F28" s="4"/>
      <c r="G28" s="4"/>
      <c r="H28" s="4"/>
      <c r="I28" s="4"/>
      <c r="J28" s="4"/>
      <c r="K28" s="3"/>
      <c r="L28" s="4"/>
      <c r="U28" s="44"/>
    </row>
    <row r="29" spans="2:21" ht="5.25" customHeight="1">
      <c r="B29" s="14"/>
      <c r="C29" s="15"/>
      <c r="D29" s="15"/>
      <c r="E29" s="15"/>
      <c r="F29" s="17"/>
      <c r="G29" s="17"/>
      <c r="H29" s="17"/>
      <c r="I29" s="17"/>
      <c r="J29" s="17"/>
      <c r="K29" s="23"/>
      <c r="L29" s="17"/>
      <c r="U29" s="43"/>
    </row>
    <row r="30" spans="2:21" s="9" customFormat="1" ht="15.75">
      <c r="B30" s="18"/>
      <c r="C30" s="19"/>
      <c r="D30" s="25" t="s">
        <v>16</v>
      </c>
      <c r="E30" s="19"/>
      <c r="F30" s="20" t="s">
        <v>17</v>
      </c>
      <c r="G30" s="21"/>
      <c r="H30" s="20" t="s">
        <v>22</v>
      </c>
      <c r="I30" s="21"/>
      <c r="J30" s="20" t="s">
        <v>24</v>
      </c>
      <c r="K30" s="21"/>
      <c r="L30" s="47" t="str">
        <f>L3</f>
        <v>2020-21</v>
      </c>
      <c r="U30" s="45"/>
    </row>
    <row r="31" spans="2:21" ht="15.75">
      <c r="B31" s="22" t="s">
        <v>1</v>
      </c>
      <c r="C31" s="14"/>
      <c r="D31" s="23">
        <f>D22+D13</f>
        <v>50.012091999999996</v>
      </c>
      <c r="E31" s="23"/>
      <c r="F31" s="23">
        <f>F22+F13</f>
        <v>49.312645</v>
      </c>
      <c r="G31" s="23"/>
      <c r="H31" s="23">
        <f>H22+H13</f>
        <v>49.312645</v>
      </c>
      <c r="I31" s="23"/>
      <c r="J31" s="23">
        <f>J22+J13</f>
        <v>50.348211</v>
      </c>
      <c r="K31" s="23"/>
      <c r="L31" s="23">
        <f>L22+L13</f>
        <v>54.116347</v>
      </c>
      <c r="U31" s="43"/>
    </row>
    <row r="32" spans="2:21" ht="15.75">
      <c r="B32" s="22" t="s">
        <v>2</v>
      </c>
      <c r="C32" s="14"/>
      <c r="D32" s="23">
        <f>D23+D14</f>
        <v>72.500753</v>
      </c>
      <c r="E32" s="23"/>
      <c r="F32" s="23">
        <f>F23+F14</f>
        <v>71.486789</v>
      </c>
      <c r="G32" s="23"/>
      <c r="H32" s="23">
        <f aca="true" t="shared" si="0" ref="H32:L35">H23+H14</f>
        <v>71.486789</v>
      </c>
      <c r="I32" s="23"/>
      <c r="J32" s="23">
        <f t="shared" si="0"/>
        <v>72.988012</v>
      </c>
      <c r="K32" s="23"/>
      <c r="L32" s="23">
        <f t="shared" si="0"/>
        <v>78.450545</v>
      </c>
      <c r="U32" s="43"/>
    </row>
    <row r="33" spans="2:21" ht="15.75">
      <c r="B33" s="22" t="s">
        <v>3</v>
      </c>
      <c r="C33" s="14"/>
      <c r="D33" s="23">
        <f>D24+D15</f>
        <v>72.744901</v>
      </c>
      <c r="E33" s="23"/>
      <c r="F33" s="23">
        <f>F24+F15</f>
        <v>71.72752200000001</v>
      </c>
      <c r="G33" s="23"/>
      <c r="H33" s="23">
        <f t="shared" si="0"/>
        <v>71.72752200000001</v>
      </c>
      <c r="I33" s="23"/>
      <c r="J33" s="23">
        <f t="shared" si="0"/>
        <v>73.2338</v>
      </c>
      <c r="K33" s="23"/>
      <c r="L33" s="23">
        <f t="shared" si="0"/>
        <v>78.714729</v>
      </c>
      <c r="U33" s="43"/>
    </row>
    <row r="34" spans="2:21" ht="15.75">
      <c r="B34" s="22" t="s">
        <v>4</v>
      </c>
      <c r="C34" s="14"/>
      <c r="D34" s="23">
        <f>D25+D16</f>
        <v>159.639206</v>
      </c>
      <c r="E34" s="23"/>
      <c r="F34" s="23">
        <f>F25+F16</f>
        <v>157.406561</v>
      </c>
      <c r="G34" s="23"/>
      <c r="H34" s="23">
        <f t="shared" si="0"/>
        <v>157.406561</v>
      </c>
      <c r="I34" s="23"/>
      <c r="J34" s="23">
        <f t="shared" si="0"/>
        <v>160.712099</v>
      </c>
      <c r="K34" s="23"/>
      <c r="L34" s="23">
        <f>L25+L16</f>
        <v>172.74003599999998</v>
      </c>
      <c r="U34" s="43"/>
    </row>
    <row r="35" spans="2:21" ht="15.75">
      <c r="B35" s="15" t="s">
        <v>5</v>
      </c>
      <c r="C35" s="15"/>
      <c r="D35" s="17">
        <f>D26+D17</f>
        <v>354.896953</v>
      </c>
      <c r="E35" s="17"/>
      <c r="F35" s="17">
        <f>F26+F17</f>
        <v>349.933517</v>
      </c>
      <c r="G35" s="17"/>
      <c r="H35" s="17">
        <f t="shared" si="0"/>
        <v>349.933517</v>
      </c>
      <c r="I35" s="17"/>
      <c r="J35" s="17">
        <f t="shared" si="0"/>
        <v>357.282122</v>
      </c>
      <c r="K35" s="17"/>
      <c r="L35" s="17">
        <f t="shared" si="0"/>
        <v>384.021657</v>
      </c>
      <c r="U35" s="43"/>
    </row>
    <row r="36" spans="2:21" ht="15.75">
      <c r="B36" s="14"/>
      <c r="C36" s="16"/>
      <c r="D36" s="16"/>
      <c r="E36" s="16"/>
      <c r="F36" s="24"/>
      <c r="G36" s="24"/>
      <c r="H36" s="24"/>
      <c r="I36" s="24"/>
      <c r="J36" s="24"/>
      <c r="K36" s="23"/>
      <c r="L36" s="24"/>
      <c r="U36" s="43"/>
    </row>
    <row r="37" spans="2:21" s="5" customFormat="1" ht="15.75">
      <c r="B37" s="1" t="s">
        <v>12</v>
      </c>
      <c r="C37" s="2"/>
      <c r="D37" s="2"/>
      <c r="E37" s="2"/>
      <c r="F37" s="4"/>
      <c r="G37" s="4"/>
      <c r="H37" s="4"/>
      <c r="I37" s="4"/>
      <c r="J37" s="4"/>
      <c r="K37" s="3"/>
      <c r="L37" s="4"/>
      <c r="U37" s="44"/>
    </row>
    <row r="38" spans="2:21" ht="5.25" customHeight="1">
      <c r="B38" s="14"/>
      <c r="C38" s="15"/>
      <c r="D38" s="15"/>
      <c r="E38" s="15"/>
      <c r="F38" s="17"/>
      <c r="G38" s="17"/>
      <c r="H38" s="17"/>
      <c r="I38" s="17"/>
      <c r="J38" s="17"/>
      <c r="K38" s="23"/>
      <c r="L38" s="17"/>
      <c r="U38" s="43"/>
    </row>
    <row r="39" spans="2:21" s="9" customFormat="1" ht="15.75">
      <c r="B39" s="18"/>
      <c r="C39" s="19"/>
      <c r="D39" s="25" t="s">
        <v>16</v>
      </c>
      <c r="E39" s="19"/>
      <c r="F39" s="20" t="s">
        <v>17</v>
      </c>
      <c r="G39" s="21"/>
      <c r="H39" s="20" t="s">
        <v>22</v>
      </c>
      <c r="I39" s="21"/>
      <c r="J39" s="20" t="s">
        <v>24</v>
      </c>
      <c r="K39" s="21"/>
      <c r="L39" s="47" t="str">
        <f>L3</f>
        <v>2020-21</v>
      </c>
      <c r="U39" s="45"/>
    </row>
    <row r="40" spans="2:21" ht="15.75">
      <c r="B40" s="14" t="s">
        <v>1</v>
      </c>
      <c r="C40" s="16"/>
      <c r="D40" s="26">
        <v>-0.005704860257673694</v>
      </c>
      <c r="E40" s="46"/>
      <c r="F40" s="27">
        <f>F31/D31-1</f>
        <v>-0.013985557732717813</v>
      </c>
      <c r="G40" s="27"/>
      <c r="H40" s="27">
        <f aca="true" t="shared" si="1" ref="H40:L44">H31/F31-1</f>
        <v>0</v>
      </c>
      <c r="I40" s="27"/>
      <c r="J40" s="27">
        <f>J31/H31-1</f>
        <v>0.02100000922684231</v>
      </c>
      <c r="K40" s="27"/>
      <c r="L40" s="27">
        <f t="shared" si="1"/>
        <v>0.07484150727818317</v>
      </c>
      <c r="U40" s="43"/>
    </row>
    <row r="41" spans="2:21" ht="15.75">
      <c r="B41" s="14" t="s">
        <v>2</v>
      </c>
      <c r="C41" s="16"/>
      <c r="D41" s="27">
        <v>-0.005704863381632674</v>
      </c>
      <c r="E41" s="46"/>
      <c r="F41" s="27">
        <f>F32/D32-1</f>
        <v>-0.01398556508785509</v>
      </c>
      <c r="G41" s="27"/>
      <c r="H41" s="27">
        <f t="shared" si="1"/>
        <v>0</v>
      </c>
      <c r="I41" s="27"/>
      <c r="J41" s="27">
        <f t="shared" si="1"/>
        <v>0.021000006029086027</v>
      </c>
      <c r="K41" s="27"/>
      <c r="L41" s="27">
        <f t="shared" si="1"/>
        <v>0.07484150958927338</v>
      </c>
      <c r="U41" s="43"/>
    </row>
    <row r="42" spans="2:21" ht="15.75">
      <c r="B42" s="14" t="s">
        <v>3</v>
      </c>
      <c r="C42" s="16"/>
      <c r="D42" s="27">
        <v>-0.00570486579409879</v>
      </c>
      <c r="E42" s="46"/>
      <c r="F42" s="27">
        <f>F33/D33-1</f>
        <v>-0.013985571304853228</v>
      </c>
      <c r="G42" s="27"/>
      <c r="H42" s="27">
        <f t="shared" si="1"/>
        <v>0</v>
      </c>
      <c r="I42" s="27"/>
      <c r="J42" s="27">
        <f t="shared" si="1"/>
        <v>0.02100000052978257</v>
      </c>
      <c r="K42" s="27"/>
      <c r="L42" s="27">
        <f t="shared" si="1"/>
        <v>0.07484152126477128</v>
      </c>
      <c r="U42" s="43"/>
    </row>
    <row r="43" spans="2:21" ht="15.75">
      <c r="B43" s="14" t="s">
        <v>4</v>
      </c>
      <c r="C43" s="16"/>
      <c r="D43" s="27">
        <v>-0.005704862125538335</v>
      </c>
      <c r="E43" s="46"/>
      <c r="F43" s="27">
        <f>F34/D34-1</f>
        <v>-0.013985568181791086</v>
      </c>
      <c r="G43" s="27"/>
      <c r="H43" s="27">
        <f t="shared" si="1"/>
        <v>0</v>
      </c>
      <c r="I43" s="27"/>
      <c r="J43" s="27">
        <f t="shared" si="1"/>
        <v>0.021000001391301426</v>
      </c>
      <c r="K43" s="27"/>
      <c r="L43" s="27">
        <f t="shared" si="1"/>
        <v>0.07484151519917592</v>
      </c>
      <c r="U43" s="43"/>
    </row>
    <row r="44" spans="2:21" ht="15.75">
      <c r="B44" s="15" t="s">
        <v>5</v>
      </c>
      <c r="C44" s="15"/>
      <c r="D44" s="28">
        <v>-0.005704860069239759</v>
      </c>
      <c r="E44" s="29"/>
      <c r="F44" s="28">
        <f>F35/D35-1</f>
        <v>-0.013985569495717831</v>
      </c>
      <c r="G44" s="28"/>
      <c r="H44" s="28">
        <f t="shared" si="1"/>
        <v>0</v>
      </c>
      <c r="I44" s="28"/>
      <c r="J44" s="28">
        <f t="shared" si="1"/>
        <v>0.021000003266334888</v>
      </c>
      <c r="K44" s="28"/>
      <c r="L44" s="28">
        <f t="shared" si="1"/>
        <v>0.07484151418021412</v>
      </c>
      <c r="U44" s="43"/>
    </row>
    <row r="45" spans="2:11" ht="15.75">
      <c r="B45" s="14"/>
      <c r="C45" s="16"/>
      <c r="D45" s="16"/>
      <c r="E45" s="16"/>
      <c r="F45" s="24"/>
      <c r="G45" s="24"/>
      <c r="H45" s="24"/>
      <c r="I45" s="24"/>
      <c r="J45" s="24"/>
      <c r="K45" s="23"/>
    </row>
    <row r="46" spans="2:11" ht="15.75">
      <c r="B46" s="14" t="s">
        <v>8</v>
      </c>
      <c r="C46" s="16"/>
      <c r="D46" s="16"/>
      <c r="E46" s="16"/>
      <c r="F46" s="24"/>
      <c r="G46" s="24"/>
      <c r="H46" s="24"/>
      <c r="I46" s="24"/>
      <c r="J46" s="24"/>
      <c r="K46" s="23"/>
    </row>
    <row r="47" spans="2:11" ht="15.75">
      <c r="B47" s="14" t="s">
        <v>23</v>
      </c>
      <c r="C47" s="16"/>
      <c r="D47" s="16"/>
      <c r="E47" s="16"/>
      <c r="F47" s="24"/>
      <c r="G47" s="24"/>
      <c r="H47" s="24"/>
      <c r="I47" s="24"/>
      <c r="J47" s="24"/>
      <c r="K47" s="23"/>
    </row>
    <row r="48" spans="2:11" ht="15.75">
      <c r="B48" s="14" t="s">
        <v>14</v>
      </c>
      <c r="C48" s="16"/>
      <c r="D48" s="16"/>
      <c r="E48" s="16"/>
      <c r="F48" s="24"/>
      <c r="G48" s="24"/>
      <c r="H48" s="24"/>
      <c r="I48" s="24"/>
      <c r="J48" s="24"/>
      <c r="K48" s="23"/>
    </row>
    <row r="49" spans="2:11" ht="15.75">
      <c r="B49" s="14" t="s">
        <v>15</v>
      </c>
      <c r="C49" s="16"/>
      <c r="D49" s="16"/>
      <c r="E49" s="16"/>
      <c r="F49" s="24"/>
      <c r="G49" s="24"/>
      <c r="H49" s="24"/>
      <c r="I49" s="24"/>
      <c r="J49" s="24"/>
      <c r="K49" s="23"/>
    </row>
    <row r="50" spans="2:11" ht="15.75">
      <c r="B50" s="14"/>
      <c r="C50" s="16"/>
      <c r="D50" s="16"/>
      <c r="E50" s="16"/>
      <c r="F50" s="24"/>
      <c r="G50" s="24"/>
      <c r="H50" s="24"/>
      <c r="I50" s="24"/>
      <c r="J50" s="24"/>
      <c r="K50" s="23"/>
    </row>
  </sheetData>
  <sheetProtection/>
  <printOptions/>
  <pageMargins left="0.34" right="0.33" top="1" bottom="1" header="0.5" footer="0.5"/>
  <pageSetup fitToHeight="1" fitToWidth="1" horizontalDpi="600" verticalDpi="600" orientation="portrait" paperSize="9" scale="98" r:id="rId1"/>
  <colBreaks count="1" manualBreakCount="1">
    <brk id="11" max="65535" man="1"/>
  </colBreaks>
  <ignoredErrors>
    <ignoredError sqref="H44 H40 L40 H41 L41 H42 L42 H43 L43 L44 J44 J43 J42 J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J10"/>
  <sheetViews>
    <sheetView showRowColHeaders="0" zoomScale="80" zoomScaleNormal="80" zoomScalePageLayoutView="0" workbookViewId="0" topLeftCell="A1">
      <selection activeCell="M5" sqref="M5"/>
    </sheetView>
  </sheetViews>
  <sheetFormatPr defaultColWidth="9.00390625" defaultRowHeight="15.75"/>
  <cols>
    <col min="1" max="1" width="4.375" style="11" customWidth="1"/>
    <col min="2" max="2" width="27.625" style="11" customWidth="1"/>
    <col min="3" max="3" width="1.625" style="11" customWidth="1"/>
    <col min="4" max="4" width="16.50390625" style="11" customWidth="1"/>
    <col min="5" max="5" width="1.625" style="11" customWidth="1"/>
    <col min="6" max="6" width="14.125" style="11" customWidth="1"/>
    <col min="7" max="7" width="1.625" style="11" customWidth="1"/>
    <col min="8" max="8" width="13.00390625" style="11" customWidth="1"/>
    <col min="9" max="9" width="1.625" style="11" customWidth="1"/>
    <col min="10" max="10" width="15.00390625" style="11" customWidth="1"/>
    <col min="11" max="16384" width="9.00390625" style="11" customWidth="1"/>
  </cols>
  <sheetData>
    <row r="1" spans="2:10" ht="18">
      <c r="B1" s="30" t="s">
        <v>27</v>
      </c>
      <c r="C1" s="31"/>
      <c r="D1" s="31"/>
      <c r="E1" s="31"/>
      <c r="F1" s="31"/>
      <c r="G1" s="31"/>
      <c r="H1" s="31"/>
      <c r="I1" s="31"/>
      <c r="J1" s="31"/>
    </row>
    <row r="2" spans="2:10" ht="18">
      <c r="B2" s="31"/>
      <c r="C2" s="31"/>
      <c r="D2" s="31"/>
      <c r="E2" s="31"/>
      <c r="F2" s="31"/>
      <c r="G2" s="31"/>
      <c r="H2" s="31"/>
      <c r="I2" s="31"/>
      <c r="J2" s="32" t="s">
        <v>10</v>
      </c>
    </row>
    <row r="3" spans="2:10" s="12" customFormat="1" ht="72">
      <c r="B3" s="33" t="s">
        <v>13</v>
      </c>
      <c r="C3" s="34"/>
      <c r="D3" s="35" t="s">
        <v>21</v>
      </c>
      <c r="E3" s="36"/>
      <c r="F3" s="35" t="s">
        <v>18</v>
      </c>
      <c r="G3" s="36"/>
      <c r="H3" s="35" t="s">
        <v>19</v>
      </c>
      <c r="I3" s="36"/>
      <c r="J3" s="35" t="s">
        <v>20</v>
      </c>
    </row>
    <row r="4" spans="2:10" ht="18">
      <c r="B4" s="37" t="s">
        <v>11</v>
      </c>
      <c r="C4" s="38"/>
      <c r="D4" s="39">
        <v>23.899590779270646</v>
      </c>
      <c r="E4" s="39"/>
      <c r="F4" s="39">
        <v>9.514369</v>
      </c>
      <c r="G4" s="39"/>
      <c r="H4" s="39">
        <v>3.635471</v>
      </c>
      <c r="I4" s="39"/>
      <c r="J4" s="39">
        <v>37.04943077927065</v>
      </c>
    </row>
    <row r="5" spans="2:10" ht="18">
      <c r="B5" s="40" t="s">
        <v>2</v>
      </c>
      <c r="C5" s="38"/>
      <c r="D5" s="39">
        <v>23.445747147408042</v>
      </c>
      <c r="E5" s="39"/>
      <c r="F5" s="39">
        <v>10.590465</v>
      </c>
      <c r="G5" s="39"/>
      <c r="H5" s="39">
        <v>21.200027</v>
      </c>
      <c r="I5" s="39"/>
      <c r="J5" s="39">
        <v>55.23623914740804</v>
      </c>
    </row>
    <row r="6" spans="2:10" ht="18">
      <c r="B6" s="40" t="s">
        <v>3</v>
      </c>
      <c r="C6" s="38"/>
      <c r="D6" s="39">
        <v>30.762513041103485</v>
      </c>
      <c r="E6" s="39"/>
      <c r="F6" s="39">
        <v>12.662378</v>
      </c>
      <c r="G6" s="39"/>
      <c r="H6" s="39">
        <v>9.951827</v>
      </c>
      <c r="I6" s="39"/>
      <c r="J6" s="39">
        <v>53.37671804110349</v>
      </c>
    </row>
    <row r="7" spans="2:10" ht="18">
      <c r="B7" s="40" t="s">
        <v>4</v>
      </c>
      <c r="C7" s="38"/>
      <c r="D7" s="39">
        <v>52.911139186486544</v>
      </c>
      <c r="E7" s="39"/>
      <c r="F7" s="39">
        <v>24.032788</v>
      </c>
      <c r="G7" s="39"/>
      <c r="H7" s="39">
        <v>51.812675</v>
      </c>
      <c r="I7" s="39"/>
      <c r="J7" s="39">
        <v>128.75660218648653</v>
      </c>
    </row>
    <row r="8" spans="2:10" ht="18">
      <c r="B8" s="41" t="s">
        <v>0</v>
      </c>
      <c r="C8" s="41"/>
      <c r="D8" s="42">
        <v>131.01899015426872</v>
      </c>
      <c r="E8" s="42"/>
      <c r="F8" s="42">
        <v>56.8</v>
      </c>
      <c r="G8" s="42"/>
      <c r="H8" s="42">
        <v>86.6</v>
      </c>
      <c r="I8" s="42"/>
      <c r="J8" s="42">
        <v>274.4189901542687</v>
      </c>
    </row>
    <row r="10" ht="15">
      <c r="B10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nbenn</dc:creator>
  <cp:keywords/>
  <dc:description/>
  <cp:lastModifiedBy>Fulker, Louise (EPS - Digital and Strategic Comms)</cp:lastModifiedBy>
  <cp:lastPrinted>2018-01-30T13:08:22Z</cp:lastPrinted>
  <dcterms:created xsi:type="dcterms:W3CDTF">2002-12-09T09:43:04Z</dcterms:created>
  <dcterms:modified xsi:type="dcterms:W3CDTF">2020-01-22T10:39:13Z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733911394</vt:i4>
  </property>
  <property fmtid="{D5CDD505-2E9C-101B-9397-08002B2CF9AE}" pid="3" name="_EmailSubject">
    <vt:lpwstr>Police Settlement &amp; Welsh Model</vt:lpwstr>
  </property>
  <property fmtid="{D5CDD505-2E9C-101B-9397-08002B2CF9AE}" pid="4" name="_AuthorEmail">
    <vt:lpwstr>Peter.Luke2@homeoffice.gsi.gov.uk</vt:lpwstr>
  </property>
  <property fmtid="{D5CDD505-2E9C-101B-9397-08002B2CF9AE}" pid="5" name="_AuthorEmailDisplayName">
    <vt:lpwstr>Luke Peter</vt:lpwstr>
  </property>
  <property fmtid="{D5CDD505-2E9C-101B-9397-08002B2CF9AE}" pid="6" name="_ReviewingToolsShownOnce">
    <vt:lpwstr/>
  </property>
  <property fmtid="{D5CDD505-2E9C-101B-9397-08002B2CF9AE}" pid="7" name="Objective-Id">
    <vt:lpwstr>A28684173</vt:lpwstr>
  </property>
  <property fmtid="{D5CDD505-2E9C-101B-9397-08002B2CF9AE}" pid="8" name="Objective-Title">
    <vt:lpwstr>lgfp - 2020-21 police settlement - final - Key Briefing Tables (English)</vt:lpwstr>
  </property>
  <property fmtid="{D5CDD505-2E9C-101B-9397-08002B2CF9AE}" pid="9" name="Objective-Comment">
    <vt:lpwstr/>
  </property>
  <property fmtid="{D5CDD505-2E9C-101B-9397-08002B2CF9AE}" pid="10" name="Objective-CreationStamp">
    <vt:filetime>2020-01-14T14:21:56Z</vt:filetime>
  </property>
  <property fmtid="{D5CDD505-2E9C-101B-9397-08002B2CF9AE}" pid="11" name="Objective-IsApproved">
    <vt:bool>false</vt:bool>
  </property>
  <property fmtid="{D5CDD505-2E9C-101B-9397-08002B2CF9AE}" pid="12" name="Objective-IsPublished">
    <vt:bool>true</vt:bool>
  </property>
  <property fmtid="{D5CDD505-2E9C-101B-9397-08002B2CF9AE}" pid="13" name="Objective-DatePublished">
    <vt:filetime>2020-01-22T10:14:41Z</vt:filetime>
  </property>
  <property fmtid="{D5CDD505-2E9C-101B-9397-08002B2CF9AE}" pid="14" name="Objective-ModificationStamp">
    <vt:filetime>2020-01-22T10:14:41Z</vt:filetime>
  </property>
  <property fmtid="{D5CDD505-2E9C-101B-9397-08002B2CF9AE}" pid="15" name="Objective-Owner">
    <vt:lpwstr>Haywood, Heather (EPS - LGFWP)</vt:lpwstr>
  </property>
  <property fmtid="{D5CDD505-2E9C-101B-9397-08002B2CF9AE}" pid="16" name="Objective-Path">
    <vt:lpwstr>Objective Global Folder:Business File Plan:Education &amp; Public Services (EPS):Education &amp; Public Services (EPS) - Local Government - Finance Policy:1 - Save:Police Settlement:2020-2021:Police Authorities - 2020-2021 - Police Settlement - Publication Output</vt:lpwstr>
  </property>
  <property fmtid="{D5CDD505-2E9C-101B-9397-08002B2CF9AE}" pid="17" name="Objective-Parent">
    <vt:lpwstr>Police Authorities - 2020-2021 - Police Settlement - Publication Outputs</vt:lpwstr>
  </property>
  <property fmtid="{D5CDD505-2E9C-101B-9397-08002B2CF9AE}" pid="18" name="Objective-State">
    <vt:lpwstr>Published</vt:lpwstr>
  </property>
  <property fmtid="{D5CDD505-2E9C-101B-9397-08002B2CF9AE}" pid="19" name="Objective-Version">
    <vt:lpwstr>5.0</vt:lpwstr>
  </property>
  <property fmtid="{D5CDD505-2E9C-101B-9397-08002B2CF9AE}" pid="20" name="Objective-VersionNumber">
    <vt:r8>6</vt:r8>
  </property>
  <property fmtid="{D5CDD505-2E9C-101B-9397-08002B2CF9AE}" pid="21" name="Objective-VersionComment">
    <vt:lpwstr/>
  </property>
  <property fmtid="{D5CDD505-2E9C-101B-9397-08002B2CF9AE}" pid="22" name="Objective-FileNumber">
    <vt:lpwstr/>
  </property>
  <property fmtid="{D5CDD505-2E9C-101B-9397-08002B2CF9AE}" pid="23" name="Objective-Classification">
    <vt:lpwstr>[Inherited - Official]</vt:lpwstr>
  </property>
  <property fmtid="{D5CDD505-2E9C-101B-9397-08002B2CF9AE}" pid="24" name="Objective-Caveats">
    <vt:lpwstr/>
  </property>
  <property fmtid="{D5CDD505-2E9C-101B-9397-08002B2CF9AE}" pid="25" name="Objective-Language [system]">
    <vt:lpwstr>English (eng)</vt:lpwstr>
  </property>
  <property fmtid="{D5CDD505-2E9C-101B-9397-08002B2CF9AE}" pid="26" name="Objective-Date Acquired [system]">
    <vt:filetime>2018-01-25T00:00:00Z</vt:filetime>
  </property>
  <property fmtid="{D5CDD505-2E9C-101B-9397-08002B2CF9AE}" pid="27" name="Objective-What to Keep [system]">
    <vt:lpwstr>No</vt:lpwstr>
  </property>
  <property fmtid="{D5CDD505-2E9C-101B-9397-08002B2CF9AE}" pid="28" name="Objective-Official Translation [system]">
    <vt:lpwstr/>
  </property>
  <property fmtid="{D5CDD505-2E9C-101B-9397-08002B2CF9AE}" pid="29" name="Objective-Connect Creator [system]">
    <vt:lpwstr/>
  </property>
  <property fmtid="{D5CDD505-2E9C-101B-9397-08002B2CF9AE}" pid="30" name="Objective-Description">
    <vt:lpwstr/>
  </property>
  <property fmtid="{D5CDD505-2E9C-101B-9397-08002B2CF9AE}" pid="31" name="Objective-VersionId">
    <vt:lpwstr>vA57328364</vt:lpwstr>
  </property>
  <property fmtid="{D5CDD505-2E9C-101B-9397-08002B2CF9AE}" pid="32" name="Objective-Language">
    <vt:lpwstr>English (eng)</vt:lpwstr>
  </property>
  <property fmtid="{D5CDD505-2E9C-101B-9397-08002B2CF9AE}" pid="33" name="Objective-Date Acquired">
    <vt:lpwstr/>
  </property>
  <property fmtid="{D5CDD505-2E9C-101B-9397-08002B2CF9AE}" pid="34" name="Objective-What to Keep">
    <vt:lpwstr>No</vt:lpwstr>
  </property>
  <property fmtid="{D5CDD505-2E9C-101B-9397-08002B2CF9AE}" pid="35" name="Objective-Official Translation">
    <vt:lpwstr/>
  </property>
  <property fmtid="{D5CDD505-2E9C-101B-9397-08002B2CF9AE}" pid="36" name="Objective-Connect Creator">
    <vt:lpwstr/>
  </property>
  <property fmtid="{D5CDD505-2E9C-101B-9397-08002B2CF9AE}" pid="37" name="ContentTypeId">
    <vt:lpwstr>0x0101009635F2668BD12043972266CC600EA70D</vt:lpwstr>
  </property>
</Properties>
</file>