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WebSite\Environment&amp;Countryside\2020-2021 MFS\"/>
    </mc:Choice>
  </mc:AlternateContent>
  <bookViews>
    <workbookView xWindow="0" yWindow="0" windowWidth="28800" windowHeight="12300"/>
  </bookViews>
  <sheets>
    <sheet name="Transparency Initiative &gt;Nov 20" sheetId="5" r:id="rId1"/>
  </sheets>
  <definedNames>
    <definedName name="_xlnm._FilterDatabase" localSheetId="0" hidden="1">'Transparency Initiative &gt;Nov 20'!$A$2:$L$202</definedName>
  </definedNames>
  <calcPr calcId="162913"/>
</workbook>
</file>

<file path=xl/calcChain.xml><?xml version="1.0" encoding="utf-8"?>
<calcChain xmlns="http://schemas.openxmlformats.org/spreadsheetml/2006/main">
  <c r="H145" i="5" l="1"/>
  <c r="H131" i="5"/>
  <c r="H68" i="5"/>
  <c r="H66" i="5"/>
  <c r="H65" i="5"/>
  <c r="H64" i="5"/>
  <c r="H63" i="5"/>
  <c r="H61" i="5"/>
  <c r="H60" i="5"/>
  <c r="H58" i="5"/>
  <c r="H56" i="5"/>
  <c r="H55" i="5"/>
  <c r="H47" i="5"/>
  <c r="H43" i="5"/>
  <c r="H42" i="5"/>
  <c r="H41" i="5"/>
  <c r="H36" i="5"/>
  <c r="H35" i="5"/>
  <c r="H202" i="5"/>
  <c r="H200" i="5"/>
  <c r="H199" i="5"/>
  <c r="H197" i="5"/>
  <c r="H195" i="5"/>
  <c r="H192" i="5"/>
  <c r="H191" i="5"/>
  <c r="H189" i="5"/>
  <c r="H188" i="5"/>
  <c r="H187" i="5"/>
  <c r="H185" i="5"/>
  <c r="H183" i="5"/>
  <c r="H182" i="5"/>
  <c r="H180" i="5"/>
  <c r="H178" i="5"/>
  <c r="H176" i="5"/>
  <c r="H175" i="5"/>
  <c r="H173" i="5"/>
  <c r="H172" i="5"/>
  <c r="H170" i="5"/>
  <c r="H168" i="5"/>
  <c r="H166" i="5"/>
  <c r="H164" i="5"/>
  <c r="H163" i="5"/>
  <c r="H162" i="5"/>
  <c r="H160" i="5"/>
  <c r="H159" i="5"/>
  <c r="H158" i="5"/>
  <c r="H156" i="5"/>
  <c r="H154" i="5"/>
  <c r="H153" i="5"/>
  <c r="H151" i="5"/>
  <c r="H149" i="5"/>
  <c r="H146" i="5"/>
  <c r="H143" i="5"/>
  <c r="H141" i="5"/>
  <c r="H139" i="5"/>
  <c r="H137" i="5"/>
  <c r="H134" i="5"/>
  <c r="H132" i="5"/>
  <c r="H129" i="5"/>
  <c r="H128" i="5"/>
  <c r="H125" i="5"/>
  <c r="H123" i="5"/>
  <c r="H122" i="5"/>
  <c r="H121" i="5"/>
  <c r="H119" i="5"/>
  <c r="H118" i="5"/>
  <c r="H116" i="5"/>
  <c r="H114" i="5"/>
  <c r="H113" i="5"/>
  <c r="H111" i="5"/>
  <c r="H109" i="5"/>
  <c r="H107" i="5"/>
  <c r="H105" i="5"/>
  <c r="H104" i="5"/>
  <c r="H102" i="5"/>
  <c r="H100" i="5"/>
  <c r="H97" i="5"/>
  <c r="H95" i="5"/>
  <c r="H94" i="5"/>
  <c r="H93" i="5"/>
  <c r="H89" i="5"/>
  <c r="H85" i="5"/>
  <c r="H83" i="5"/>
  <c r="H81" i="5"/>
  <c r="H80" i="5"/>
  <c r="H77" i="5"/>
  <c r="H74" i="5"/>
  <c r="H72" i="5"/>
  <c r="H69" i="5"/>
  <c r="H201" i="5"/>
  <c r="H198" i="5"/>
  <c r="H196" i="5"/>
  <c r="H194" i="5"/>
  <c r="H193" i="5"/>
  <c r="H190" i="5"/>
  <c r="H186" i="5"/>
  <c r="H184" i="5"/>
  <c r="H181" i="5"/>
  <c r="H179" i="5"/>
  <c r="H177" i="5"/>
  <c r="H174" i="5"/>
  <c r="H171" i="5"/>
  <c r="H169" i="5"/>
  <c r="H167" i="5"/>
  <c r="H165" i="5"/>
  <c r="H161" i="5"/>
  <c r="H157" i="5"/>
  <c r="H155" i="5"/>
  <c r="H152" i="5"/>
  <c r="H150" i="5"/>
  <c r="H148" i="5"/>
  <c r="H147" i="5"/>
  <c r="H144" i="5"/>
  <c r="H142" i="5"/>
  <c r="H140" i="5"/>
  <c r="H138" i="5"/>
  <c r="H136" i="5"/>
  <c r="H135" i="5"/>
  <c r="H133" i="5"/>
  <c r="H130" i="5"/>
  <c r="H127" i="5"/>
  <c r="H126" i="5"/>
  <c r="H124" i="5"/>
  <c r="H120" i="5"/>
  <c r="H117" i="5"/>
  <c r="H115" i="5"/>
  <c r="H112" i="5"/>
  <c r="H110" i="5"/>
  <c r="H108" i="5"/>
  <c r="H106" i="5"/>
  <c r="H103" i="5"/>
  <c r="H101" i="5"/>
  <c r="H99" i="5"/>
  <c r="H98" i="5"/>
  <c r="H96" i="5"/>
  <c r="H92" i="5"/>
  <c r="H91" i="5"/>
  <c r="H90" i="5"/>
  <c r="H88" i="5"/>
  <c r="H87" i="5"/>
  <c r="H86" i="5"/>
  <c r="H84" i="5"/>
  <c r="H82" i="5"/>
  <c r="H79" i="5"/>
  <c r="H78" i="5"/>
  <c r="H76" i="5"/>
  <c r="H75" i="5"/>
  <c r="H73" i="5"/>
  <c r="H71" i="5"/>
  <c r="H70" i="5"/>
  <c r="H67" i="5"/>
  <c r="H62" i="5" l="1"/>
  <c r="H59" i="5"/>
  <c r="H57" i="5"/>
  <c r="H54" i="5"/>
  <c r="H51" i="5"/>
  <c r="H50" i="5"/>
  <c r="H49" i="5"/>
  <c r="H48" i="5"/>
  <c r="H46" i="5"/>
  <c r="H38" i="5"/>
  <c r="H37" i="5"/>
  <c r="H52" i="5"/>
  <c r="H53" i="5"/>
  <c r="H40" i="5"/>
  <c r="H34" i="5"/>
  <c r="H45" i="5"/>
  <c r="H44" i="5"/>
  <c r="H21" i="5"/>
  <c r="H22" i="5"/>
  <c r="H20" i="5"/>
  <c r="H4" i="5"/>
  <c r="H5" i="5"/>
  <c r="H3" i="5"/>
  <c r="H13" i="5"/>
  <c r="H12" i="5"/>
  <c r="H32" i="5"/>
  <c r="H31" i="5"/>
  <c r="H33" i="5" l="1"/>
</calcChain>
</file>

<file path=xl/sharedStrings.xml><?xml version="1.0" encoding="utf-8"?>
<sst xmlns="http://schemas.openxmlformats.org/spreadsheetml/2006/main" count="1362" uniqueCount="436">
  <si>
    <t>Beneficiary Name</t>
  </si>
  <si>
    <t>Community Fleet Registration Number</t>
  </si>
  <si>
    <t>Operation Name</t>
  </si>
  <si>
    <t>Operation Summary</t>
  </si>
  <si>
    <t>Operation End Date</t>
  </si>
  <si>
    <t>Total Eligible Expenditure</t>
  </si>
  <si>
    <t>Amount of Union Contribution</t>
  </si>
  <si>
    <t>Operation Postcode</t>
  </si>
  <si>
    <t>Country</t>
  </si>
  <si>
    <t>Name of Union Priority</t>
  </si>
  <si>
    <t>Ceredigion County Council</t>
  </si>
  <si>
    <t>FLAG Cardigan Bay Preparatory</t>
  </si>
  <si>
    <t>Preparatory costs for FLAG LDS</t>
  </si>
  <si>
    <t>SA460PA</t>
  </si>
  <si>
    <t>Wales</t>
  </si>
  <si>
    <t>FLAG Cardigan Bay Fisheries Running Costs</t>
  </si>
  <si>
    <t>Running costs for FLAG LDS</t>
  </si>
  <si>
    <t>FLAG Cardigan Bay Fisheries Animation Costs</t>
  </si>
  <si>
    <t>Animation Costs for FLAG LDS</t>
  </si>
  <si>
    <t>Menter Mon</t>
  </si>
  <si>
    <t>FLAG North Wales Fisheries Preparatory</t>
  </si>
  <si>
    <t>LL777LR</t>
  </si>
  <si>
    <t>FLAG North Wales Fisheries Animation Costs</t>
  </si>
  <si>
    <t>City and County of Swansea</t>
  </si>
  <si>
    <t>FLAG Swansea Bay Running Costs</t>
  </si>
  <si>
    <t>SA44AA</t>
  </si>
  <si>
    <t>FLAG Swansea Bay Animation Costs</t>
  </si>
  <si>
    <t>Animation costs for FLAG LDS</t>
  </si>
  <si>
    <t>WG - Marine and Fisheries Division</t>
  </si>
  <si>
    <t>Sustainable Management of Marine Natural Resources</t>
  </si>
  <si>
    <t>SA49NX</t>
  </si>
  <si>
    <t>Pembrokeshire County Council</t>
  </si>
  <si>
    <t>FLAG Cleddau to Coast Running Costs</t>
  </si>
  <si>
    <t>SA611TP</t>
  </si>
  <si>
    <t>Thomas Fisheries</t>
  </si>
  <si>
    <t>SA708HW</t>
  </si>
  <si>
    <t>Sea Fish Industry Authority</t>
  </si>
  <si>
    <t>Fishermens Voluntary Safety Training</t>
  </si>
  <si>
    <t>EH74HS</t>
  </si>
  <si>
    <t>Wales Commercial Fishing Safety Awareness Project</t>
  </si>
  <si>
    <t>FLAG Cleddau to Coast Animation Costs</t>
  </si>
  <si>
    <t>Menter a Busnes</t>
  </si>
  <si>
    <t>SY233AH</t>
  </si>
  <si>
    <t>Natural Resources Wales</t>
  </si>
  <si>
    <t>Data Collection Framework - Inland Project</t>
  </si>
  <si>
    <t>CF240TP</t>
  </si>
  <si>
    <t>Pontus Research Ltd</t>
  </si>
  <si>
    <t xml:space="preserve">Business Expansion Investment </t>
  </si>
  <si>
    <t>CF449UP</t>
  </si>
  <si>
    <t>Integrated Maritime Policy - MSFD</t>
  </si>
  <si>
    <t>Afonydd Cymru</t>
  </si>
  <si>
    <t>Restoring Wales Migratory Fisheries Project</t>
  </si>
  <si>
    <t>Six rivers trusts will be part funding &amp; undertaking actions to address low migratory fish stocks &amp; recruitment spread across Wales main rivers.</t>
  </si>
  <si>
    <t>LD30BW</t>
  </si>
  <si>
    <t>Hendre Glyn Biomass Ltd.</t>
  </si>
  <si>
    <t>Hendre Glyn Farm RAS Aquaculture</t>
  </si>
  <si>
    <t>NP79ER</t>
  </si>
  <si>
    <t>Welsh Fishermans Association - Cymdeithas Pysgotwyr Cymru Ltd</t>
  </si>
  <si>
    <t>A pre-MSC assessment of Welsh Fisheries</t>
  </si>
  <si>
    <t xml:space="preserve">Welsh fisheries will be subject to a Marine Stewardship Council (MSC) pre-assessment, reviewing each fishery against the MSC principles of sustainable fishing and identifying the main issues likely to prevent a fishery achieving MSC certification. An MSC-accredited consultant will score each fishery against performance indicators under the three principles: stock status; environmental impact and fishery management. Determining the status of each commercial stock will inform the management of the fishery to ensure its long-term d. </t>
  </si>
  <si>
    <t>SY232HN</t>
  </si>
  <si>
    <t>Protecting our Seas</t>
  </si>
  <si>
    <t xml:space="preserve">Using a  data survey and recording technique developed with NRW, fishermen will collect and experts will analyse data and information on marine features and fisheries within Welsh MPAs to assess the vulnerability of habitats and wildlife to specific fishing gear and practice._x000D_
_x000D_
The project will determine whether fishing activities are compatible with MPA objectives and establish a protocol for fishermen to collect, record and present data on seabed habitats and fishing activity for scientists to analyse and inform the management of fisheries.  _x000D_
</t>
  </si>
  <si>
    <t>Swansea University</t>
  </si>
  <si>
    <t>Wales Aquaculture Centre of Excellence (Wales ACE)</t>
  </si>
  <si>
    <t xml:space="preserve">To develop the first Aquaculture Centre of Excellence in Wales (Wales ACE) to serve as a technological spring board and exemplar of integrated multi-trophic aquaculture (IMTA), thereby helping to increase sustainable finfish production and high value micro-algae. </t>
  </si>
  <si>
    <t>SA28PP</t>
  </si>
  <si>
    <t>Improving site level condition reporting for MPAs in wales</t>
  </si>
  <si>
    <t>The project will develop indicators and a process for reporting on condition of features protected in Wales network of marine protected areas (MPA's)</t>
  </si>
  <si>
    <t>Tethys Oysters Ltd</t>
  </si>
  <si>
    <t>Tethys Oysters Farm Pilot Scale Development</t>
  </si>
  <si>
    <t>SA160FZ</t>
  </si>
  <si>
    <t>Bangor University</t>
  </si>
  <si>
    <t>Menai Offshore Subsurface Shellfish Systems (MOSSS)</t>
  </si>
  <si>
    <t xml:space="preserve">The project will develop innovative offshore rope systems for collection of mussel seed, ongrow of mussels and other shellfish. Commercial-scale experimental systems will be installed and operated off the North Wales coast, allowing evaluation of performance under exposed conditions, patterns of seed supply, harvest yields, product quality and environmental impacts. </t>
  </si>
  <si>
    <t>LL572DG</t>
  </si>
  <si>
    <t>EU Data Collection Framework</t>
  </si>
  <si>
    <t>To collect data specified in the UK Data Collection Framework Operation Programme.</t>
  </si>
  <si>
    <t>Andrew Walters</t>
  </si>
  <si>
    <t>LA650</t>
  </si>
  <si>
    <t>Betsy (LA650) New Flake Ice Machine</t>
  </si>
  <si>
    <t>SA155PY</t>
  </si>
  <si>
    <t>EMFF Control and Enforcement</t>
  </si>
  <si>
    <t>The proposed project will aim to improve the monitoring and data collection of fishing vessels operating within Welsh waters to assist enforcement and ensure WG fulfils its duties with regard to compliance with the control regulation. The project will involve the development and purchase of hardware and software for the installation on to the welsh fishing fleet as well developing and upgrading ICT systems for the collection of statutory data.</t>
  </si>
  <si>
    <t xml:space="preserve">Biosecurity Planning for Pen Llyn ar Sarnau SAC </t>
  </si>
  <si>
    <t xml:space="preserve">This project will develop and roll out effective biosecurity planning for Pen Llŷn a’r Sarnau (PLAS) European Marine Protected Site (EMS). This will be done by addressing the main pathways of introduction and spread of marine invasive alien species (IAS) working with marine stakeholders especially fishermen and SAC stakeholder groups. Outcomes from the project will help sustainable management of Welsh fisheries through the protection of biodiversity </t>
  </si>
  <si>
    <t>Morffresh Cymru</t>
  </si>
  <si>
    <t>Improvements to Mor Fresh Processing Unit</t>
  </si>
  <si>
    <t>SA488LY</t>
  </si>
  <si>
    <t>Native oyster restoration project</t>
  </si>
  <si>
    <t>The project will address fundamental questions surrounding the approach &amp; feasibility of oyster restoration in the Milford Haven waterway &amp; potentially other areas of Wales</t>
  </si>
  <si>
    <t>Milford Haven Port Authority</t>
  </si>
  <si>
    <t>Improving H and S and welfare facilities for Milford fishermen</t>
  </si>
  <si>
    <t>This project will improve the infrastructure of Milford Fish Docks thereby significantly improving health, safety and welfare facilities for Milford fishermen who use under 15m or under 10m boats.</t>
  </si>
  <si>
    <t>SA733EP</t>
  </si>
  <si>
    <t>Clint Davies</t>
  </si>
  <si>
    <t>LL535AS</t>
  </si>
  <si>
    <t>Fisher-Scientist collaboration for sustainable Fisheries</t>
  </si>
  <si>
    <t>Bangor University, in partnership with the Welsh Fishing Industry, will gather data for data deficient, commercially exploited shellfish and finfish species. This data will be used to ensure evidenced based fisheries are environmentally sustainable. Collaboration with the fishing industry and participatory research will empower local fishing communities encouraging sustainable, long term resource management.</t>
  </si>
  <si>
    <t>South Quay Shellfish</t>
  </si>
  <si>
    <t>Shellfish storage, catch quality, health and safety improvements</t>
  </si>
  <si>
    <t>LL652DE</t>
  </si>
  <si>
    <t>The Lobster Pot Anglesey Ltd</t>
  </si>
  <si>
    <t>Crab Processing Facility</t>
  </si>
  <si>
    <t>Project to redevelop existing sheds and develop a crab processing plant. This will allow the business to grow its current crab processing capacity and target new markets.</t>
  </si>
  <si>
    <t>LL654EY</t>
  </si>
  <si>
    <t>Operation Start Date</t>
  </si>
  <si>
    <t>Christian Jones</t>
  </si>
  <si>
    <t>C20789</t>
  </si>
  <si>
    <t xml:space="preserve">Improvements to gear selectivity </t>
  </si>
  <si>
    <t>SA626TU</t>
  </si>
  <si>
    <t>Video and electronic fisheries data collection</t>
  </si>
  <si>
    <t>G and M Roberts Fishing (Nefyn) Limited</t>
  </si>
  <si>
    <t>Installation of an Ice Maker</t>
  </si>
  <si>
    <t>LL536EB</t>
  </si>
  <si>
    <t>Dean Parry</t>
  </si>
  <si>
    <t>SY235DY</t>
  </si>
  <si>
    <t>WG - Rural Programmes Delivery</t>
  </si>
  <si>
    <t xml:space="preserve">EMFF Technical Assistance Delivery Costs </t>
  </si>
  <si>
    <t xml:space="preserve">The project will fund actions related to the preparation, management, control and implementation of the EMFF 2014-2020._x000D_
_x000D_
Specifically, it funds staffing and programme management costs to fulfil the Intermediate Body functions required by EC regulation and for effective and compliant delivery of the EMFF.  It includes:_x000D_
_x000D_
• Staff salaries and associated HR, travel and transport and ICT / Administration costs_x000D_
• Programme management costs, including promoting the EMFF programme, hosting EMFF PMC meetings, programme evaluation and supporting CLLD actions._x000D_
</t>
  </si>
  <si>
    <t>SY233UR</t>
  </si>
  <si>
    <t>Technical Assistance</t>
  </si>
  <si>
    <t>Flake Ice Machine for Pauline J CO245</t>
  </si>
  <si>
    <t>Dean’s Fresh Fish Pot Replacement</t>
  </si>
  <si>
    <t>Thomas Fisheries Pot Replacement</t>
  </si>
  <si>
    <t>Dean's Fresh Fish</t>
  </si>
  <si>
    <t>Mr Anthony Paul Walsh</t>
  </si>
  <si>
    <t>Celtic Shellfish</t>
  </si>
  <si>
    <t>Mr Neville George</t>
  </si>
  <si>
    <t>A Jones</t>
  </si>
  <si>
    <t>Dai's Shed</t>
  </si>
  <si>
    <t>David Mark Hughes</t>
  </si>
  <si>
    <t>TIMEVERSE LTD</t>
  </si>
  <si>
    <t>Sammy J</t>
  </si>
  <si>
    <t>MUMBLES FISHING</t>
  </si>
  <si>
    <t>BWYD MOR ABERSOCH SEAFOOD</t>
  </si>
  <si>
    <t>SY23 5DY</t>
  </si>
  <si>
    <t>SA65 9LL</t>
  </si>
  <si>
    <t>SA61 1RQ</t>
  </si>
  <si>
    <t>SA62 6YA</t>
  </si>
  <si>
    <t>LL53 5AS</t>
  </si>
  <si>
    <t>LL53 5PN</t>
  </si>
  <si>
    <t>SA45 9PG</t>
  </si>
  <si>
    <t>LL35 0HA</t>
  </si>
  <si>
    <t>SA43 1NH</t>
  </si>
  <si>
    <t xml:space="preserve">SA160JQ </t>
  </si>
  <si>
    <t>CF36 5AN</t>
  </si>
  <si>
    <t xml:space="preserve">SA3 5EY </t>
  </si>
  <si>
    <t>SA48 8LT</t>
  </si>
  <si>
    <t>GBR000C16755</t>
  </si>
  <si>
    <t>GBR000B10608</t>
  </si>
  <si>
    <t>GBR000B11395</t>
  </si>
  <si>
    <t>GBR000C00000</t>
  </si>
  <si>
    <t>GBR000A15662</t>
  </si>
  <si>
    <t>GBR000C19593</t>
  </si>
  <si>
    <t>GBR000C16095</t>
  </si>
  <si>
    <t>GBR000C19802</t>
  </si>
  <si>
    <t>LL53 7DA</t>
  </si>
  <si>
    <t>GBR000A15903</t>
  </si>
  <si>
    <t xml:space="preserve">Enw'r Buddiolwr </t>
  </si>
  <si>
    <t xml:space="preserve">Rhif Cofrestru'r Fflyd Cymunedol </t>
  </si>
  <si>
    <t>Enw'r Gweithrediad</t>
  </si>
  <si>
    <t>Crynodeb o'r Gweithrediad</t>
  </si>
  <si>
    <t>Dyddiad Cychwyn y Gweithrediad</t>
  </si>
  <si>
    <t>Dyddiad Gorffen y Gweithrediad</t>
  </si>
  <si>
    <t>Cyfanswm y Gwariant Cymwys</t>
  </si>
  <si>
    <t>Swm y Cyfraniad gan yr Undeb</t>
  </si>
  <si>
    <t>Cod Post Gweithredu</t>
  </si>
  <si>
    <t>Gwlad</t>
  </si>
  <si>
    <t>Enw Blaenoriaeth yr Undeb</t>
  </si>
  <si>
    <t>FLAG North Wales Fisheries Running Costs</t>
  </si>
  <si>
    <t>Running Costs for FLAG LDS</t>
  </si>
  <si>
    <t>The project will develop and make available a targeted environmental evidence base on the marine environment to support implementation of marine planning in Wales.  Developing evidence to support the sustainable management of natural resources will contribute to the Good Environmental Status of Welsh seas and an ecologically coherent network of Marine Protected Areas whilst facilitating opportunities identified in planning for blue growth. Stakeholder collaboration will be central to delivery thereby strengthening outputs and stakeholder buy-in to the project.</t>
  </si>
  <si>
    <t>This project will deliver a holistic package of Fishermen’s Voluntary Safety Training to new and experienced fishermen in Wales.  The project will focus on the key components of safety behaviour such as navigation, engineering, basic safety, stability and new entrant training and will provide fishermen with the knowledge and skills to better manage their exposure to risk and danger. The project will be tailored to meet local needs through SFIA's network of Approved Training Providers (ATPs) in Wales who are already connected to local industry.</t>
  </si>
  <si>
    <t xml:space="preserve">This project will deliver an industry-led, insight-driven three year programme of communication and engagement activity to increase commercial fishermen’s awareness of key health and safety issues and improve the safety culture of the Welsh fishing fleet. </t>
  </si>
  <si>
    <t xml:space="preserve">Port to Plate </t>
  </si>
  <si>
    <t>The Welsh Seafood Market Development and Growth project is an innovative initiative development in partnership between Menter a Busnes and Seafish.  The project aims to develop the market for Welsh Seafood domestically and internationally along with assisting seafood businesses to define a clear seafood brand, understand current market needs, increase marketing expertise within the sector and encourage vessels to obtain RFS standard.</t>
  </si>
  <si>
    <t xml:space="preserve">The purpose of this project is to deliver annual monitoring data for salmon and eel for the period 2014-2020 to meet the requirements of the EU Data Collection Framework (DCF) and facilitate the assessment and management of stocks nationally (Wales) and internationally (ICES). </t>
  </si>
  <si>
    <t>The project will improve the knowledge and understanding of the marine environment and in particular marine litter which is one of the descriptors within MSFD.  A desk based research will gather and collate data from across the UK with particular focus on the levels and impacts of marine litter in Wales.  This would be presented through a comprehensive report to inform any future policy decisions, be used as a basis of communication and education on the state of the marine environment in Welsh waters.</t>
  </si>
  <si>
    <t>GBR000C19365</t>
  </si>
  <si>
    <t xml:space="preserve">Video data capture technology and electronic reporting has the potential to gather large quantities of high quality fisheries data in a cost and time effective manner. This project will develop the automated software to extract data from raw video footage and carry out basic data processing. This is an essential step in creating a tool that can be routinely used to collect fisheries data from across the Welsh fleet that is accurate, efficient and user friendly._x000D_
_x000D_
</t>
  </si>
  <si>
    <t>Three-Sixty Aquaculture Limited</t>
  </si>
  <si>
    <t xml:space="preserve">Expansion and Production Increase </t>
  </si>
  <si>
    <t xml:space="preserve">Conversion of current Three-sixty Aquaculture facility to enable the rearing of tropical marine shrimp which will allow for shrimp production to occur within the UK and Europe.  Additionally, the establishment of a lump fish grow-on farm at a new location in Swansea Queen's Dock._x000D_
</t>
  </si>
  <si>
    <t>L R Walters</t>
  </si>
  <si>
    <t>Processing Facility for Cardigan Bay Fish</t>
  </si>
  <si>
    <t xml:space="preserve">Investment to provide a dedicated facility for the processing of key species in Wales, namely Lobster, Scallop, Brown and Spider Crab and Prawn adding value to primary produce landed in Wales primarily for the domestic market </t>
  </si>
  <si>
    <t>Promotion of economic growth, social inclusion, creation of jobs and supporting employability and labour mobility in coastal and inland communities depending on fishing and aquaculture, diversification of activities within fisheries and into other sectors of the maritime economy</t>
  </si>
  <si>
    <t>Development and integration of the Integrated Marine Policy</t>
  </si>
  <si>
    <t>Enhancement of the competitiveness and viability of fisheries enterprises, including the small-scale coastal fleet, and the improvement of safety or working conditions</t>
  </si>
  <si>
    <t>Development of professional training, new professional skills and lifelong learning</t>
  </si>
  <si>
    <t>Improvement of market organisation for fishery and aquaculture products</t>
  </si>
  <si>
    <t>Improvement and supply of scientific knowledge and collection and management of data</t>
  </si>
  <si>
    <t>Protection and restoration of aquatic biodiversity and enhancement of ecosystems related to aquaculture – resource efficiency, reducing usage of water and chemicals, recirculation systems minimising water use</t>
  </si>
  <si>
    <t>Protection and restoration of aquatic biodiversity and ecosystems</t>
  </si>
  <si>
    <t>Enhancement of the competitiveness and viability of aquaculture enterprises, including improvement of safety or working conditions, in particular of SMEs</t>
  </si>
  <si>
    <t>Provision of support to strengthen technological development and innovation, including increasing energy efficiency, and knowledge transfer</t>
  </si>
  <si>
    <t>Support to strengthen technological development, innovation and knowledge transfer</t>
  </si>
  <si>
    <t>Provision of support to monitoring, control and enforcement, enhancing institutional capacity and efficiency of public administration</t>
  </si>
  <si>
    <t>Encouragement of investment in the processing and marketing sectors</t>
  </si>
  <si>
    <t>Reduction of the impact of fisheries on the marine environment, including the avoidance and reduction, as far as possible, of unwanted catches</t>
  </si>
  <si>
    <t>SA146DG</t>
  </si>
  <si>
    <t>SA43 3EF</t>
  </si>
  <si>
    <t>GBRC00016755</t>
  </si>
  <si>
    <t>EMFF Investment on Board Vessels</t>
  </si>
  <si>
    <t>GBR000C18051</t>
  </si>
  <si>
    <t>GBR000c21140</t>
  </si>
  <si>
    <t>GBR000C19098</t>
  </si>
  <si>
    <t>MorFresh Cyf</t>
  </si>
  <si>
    <t>A.Turner Fishing</t>
  </si>
  <si>
    <t>Bull Bay Shellfish</t>
  </si>
  <si>
    <t>GBR000C20413 GBR000A15074</t>
  </si>
  <si>
    <t>LL68 9SF</t>
  </si>
  <si>
    <t>Challenger Shellfish</t>
  </si>
  <si>
    <t>GBR000C20421</t>
  </si>
  <si>
    <t>LL65 3AR</t>
  </si>
  <si>
    <t>Joe Johnston</t>
  </si>
  <si>
    <t>GBR000C21183</t>
  </si>
  <si>
    <t>LL67 0ED</t>
  </si>
  <si>
    <t>Andrew Hunt</t>
  </si>
  <si>
    <t>GBR000A21169</t>
  </si>
  <si>
    <t>LL32 8ET</t>
  </si>
  <si>
    <t>G M Hughes</t>
  </si>
  <si>
    <t>GBR000A19154</t>
  </si>
  <si>
    <t>SA70 7ST</t>
  </si>
  <si>
    <t>Andrew Owen</t>
  </si>
  <si>
    <t>GBR000C20930</t>
  </si>
  <si>
    <t>LL56 4JX</t>
  </si>
  <si>
    <t>DASH Shellfish</t>
  </si>
  <si>
    <t>GBR000C20187</t>
  </si>
  <si>
    <t>SA62 3UA</t>
  </si>
  <si>
    <t>Fresh Fishing</t>
  </si>
  <si>
    <t>GBR000B14725</t>
  </si>
  <si>
    <t>SA70 8QG</t>
  </si>
  <si>
    <t>SEA BREEZE FISH</t>
  </si>
  <si>
    <t>GBR000A14385</t>
  </si>
  <si>
    <t>LL55 4UE</t>
  </si>
  <si>
    <t>Mark Gainfort</t>
  </si>
  <si>
    <t>SA62 3RH</t>
  </si>
  <si>
    <t>Christopher Wayne Pritchard</t>
  </si>
  <si>
    <t xml:space="preserve"> GBR000B14747</t>
  </si>
  <si>
    <t>LL65 2BJ</t>
  </si>
  <si>
    <t>DARREN TROWELL</t>
  </si>
  <si>
    <t>GBR000C17026</t>
  </si>
  <si>
    <t>LL65 3DN</t>
  </si>
  <si>
    <t>Brett Garner</t>
  </si>
  <si>
    <t>LL53 8AE</t>
  </si>
  <si>
    <t>Stuart Kitson</t>
  </si>
  <si>
    <t>GBR000C16761 GBR000C17825</t>
  </si>
  <si>
    <t>LL65 4PF</t>
  </si>
  <si>
    <t>Orme Sea Fishing Trips</t>
  </si>
  <si>
    <t>GBR000C19962</t>
  </si>
  <si>
    <t>LL31 9TL</t>
  </si>
  <si>
    <t>Luke Bowles</t>
  </si>
  <si>
    <t>GBR000C21042</t>
  </si>
  <si>
    <t>CF64 5TS</t>
  </si>
  <si>
    <t>Cardigan Bay Fish</t>
  </si>
  <si>
    <t>GBR000A15264</t>
  </si>
  <si>
    <t>WINSTON EVANS BOATS</t>
  </si>
  <si>
    <t>GBR000C17092</t>
  </si>
  <si>
    <t>SA45 9NW</t>
  </si>
  <si>
    <t>M B Fishing</t>
  </si>
  <si>
    <t>GBR000c18159</t>
  </si>
  <si>
    <t>SA71 4JH</t>
  </si>
  <si>
    <t>Kingfisher</t>
  </si>
  <si>
    <t>GBR000C21186</t>
  </si>
  <si>
    <t>SA73 3PT</t>
  </si>
  <si>
    <t>Solva Seafoods</t>
  </si>
  <si>
    <t>GBR000C19613</t>
  </si>
  <si>
    <t>SA62 6TN</t>
  </si>
  <si>
    <t>Carasue New Quay Fishing boat</t>
  </si>
  <si>
    <t>GBR000B11557</t>
  </si>
  <si>
    <t>SA45 9SD</t>
  </si>
  <si>
    <t>Roy Gribble</t>
  </si>
  <si>
    <t>GBR000B13199</t>
  </si>
  <si>
    <t>CF11 6NF</t>
  </si>
  <si>
    <t>Mr N J Orford</t>
  </si>
  <si>
    <t>GBR000C20804</t>
  </si>
  <si>
    <t>NP18 2DZ</t>
  </si>
  <si>
    <t>Seren Y Teifi</t>
  </si>
  <si>
    <t>GBR000C17406</t>
  </si>
  <si>
    <t>SA43 1PX</t>
  </si>
  <si>
    <t>GBR000B11382</t>
  </si>
  <si>
    <t>RW LP CLARKE</t>
  </si>
  <si>
    <t>GBR000C19027</t>
  </si>
  <si>
    <t>SA62 6BH</t>
  </si>
  <si>
    <t>J and M FISHING</t>
  </si>
  <si>
    <t>GBR000B11996</t>
  </si>
  <si>
    <t>SA70 8EB</t>
  </si>
  <si>
    <t>S T Williams Fishing Limited</t>
  </si>
  <si>
    <t>GBR000B13012</t>
  </si>
  <si>
    <t>LL53 6HD</t>
  </si>
  <si>
    <t>P D Greening</t>
  </si>
  <si>
    <t>GBR00C162279</t>
  </si>
  <si>
    <t xml:space="preserve">SA4 3SD </t>
  </si>
  <si>
    <t>Jim Beesley</t>
  </si>
  <si>
    <t>GBRC00019323</t>
  </si>
  <si>
    <t xml:space="preserve">SA5 8PD </t>
  </si>
  <si>
    <t>S A Court</t>
  </si>
  <si>
    <t>GBR000C21279</t>
  </si>
  <si>
    <t>SA33 4UE</t>
  </si>
  <si>
    <t>Uwchlaw Services Ltd</t>
  </si>
  <si>
    <t>GBR000B12645</t>
  </si>
  <si>
    <t>LL53 6YX</t>
  </si>
  <si>
    <t>Kevin Massarelli</t>
  </si>
  <si>
    <t>GBR000C16270</t>
  </si>
  <si>
    <t>LL53 6AE</t>
  </si>
  <si>
    <t>Lamorna Shellfish</t>
  </si>
  <si>
    <t>GBR000C19033</t>
  </si>
  <si>
    <t>LL36 0AS</t>
  </si>
  <si>
    <t>Calon Mor Shellfish Limited</t>
  </si>
  <si>
    <t>GBR000A20525</t>
  </si>
  <si>
    <t>SA62 3SJ</t>
  </si>
  <si>
    <t>Magnet Fish and Food</t>
  </si>
  <si>
    <t>GBR000A17251</t>
  </si>
  <si>
    <t>SA73 1RU</t>
  </si>
  <si>
    <t>GBR000B11377</t>
  </si>
  <si>
    <t>Sean Davies</t>
  </si>
  <si>
    <t>GBR000C18134</t>
  </si>
  <si>
    <t>SA43 2EP</t>
  </si>
  <si>
    <t>Girl Eileen II c/o Philip Wisby</t>
  </si>
  <si>
    <t>GBR000B11154</t>
  </si>
  <si>
    <t xml:space="preserve">SA2 8EJ </t>
  </si>
  <si>
    <t>Stephen Phillips</t>
  </si>
  <si>
    <t>GBR000C18029</t>
  </si>
  <si>
    <t>SA64 0BA</t>
  </si>
  <si>
    <t>GBR000C20554</t>
  </si>
  <si>
    <t>SA15 5PY</t>
  </si>
  <si>
    <t>HH Fishing</t>
  </si>
  <si>
    <t>GBR000C16917</t>
  </si>
  <si>
    <t>SA45 9TA</t>
  </si>
  <si>
    <t xml:space="preserve">Llyn Shellfish </t>
  </si>
  <si>
    <t>GBR000C17576</t>
  </si>
  <si>
    <t>LL53 8AW</t>
  </si>
  <si>
    <t>Daniel Copeland</t>
  </si>
  <si>
    <t>GBR000B11005</t>
  </si>
  <si>
    <t>LL54 5HL</t>
  </si>
  <si>
    <t>Steele Venture Fishing</t>
  </si>
  <si>
    <t>GBR000B14944</t>
  </si>
  <si>
    <t>LL53 5TN</t>
  </si>
  <si>
    <t>Dennis Price</t>
  </si>
  <si>
    <t>GBR000B14512</t>
  </si>
  <si>
    <t>SA16 0AE</t>
  </si>
  <si>
    <t>Leyton Hughes</t>
  </si>
  <si>
    <t>GBR000C17311</t>
  </si>
  <si>
    <t>SA10 6RN</t>
  </si>
  <si>
    <t>Nathan Francis</t>
  </si>
  <si>
    <t>GBR000C20322</t>
  </si>
  <si>
    <t>SA14 8PN</t>
  </si>
  <si>
    <t>Andrew Cole Fishing</t>
  </si>
  <si>
    <t>GBR000C19085</t>
  </si>
  <si>
    <t>SA15 4BG</t>
  </si>
  <si>
    <t>Gwenfaen LTD</t>
  </si>
  <si>
    <t>GBR000C16323</t>
  </si>
  <si>
    <t>LL65 2SQ</t>
  </si>
  <si>
    <t>RSS C16180 RSS C19607</t>
  </si>
  <si>
    <t>GBR000C20398 GBR000C20798</t>
  </si>
  <si>
    <t>GBR000A23397 GBR000C18074 GBR000C18971 GBR000C19365</t>
  </si>
  <si>
    <t>EMFF Health and Safety</t>
  </si>
  <si>
    <t>JAMES WILLCOX</t>
  </si>
  <si>
    <t>GBR000A15233</t>
  </si>
  <si>
    <t>Pencei Shellfish</t>
  </si>
  <si>
    <t>GBR000C17798</t>
  </si>
  <si>
    <t>Francis Brass</t>
  </si>
  <si>
    <t>GBR000A15283</t>
  </si>
  <si>
    <t xml:space="preserve">Christian Jones </t>
  </si>
  <si>
    <t>GBR000C20789</t>
  </si>
  <si>
    <t>GBR000b12645</t>
  </si>
  <si>
    <t>GBR000C18159</t>
  </si>
  <si>
    <t>SA62 5BB</t>
  </si>
  <si>
    <t xml:space="preserve">CF3 3NS </t>
  </si>
  <si>
    <t>LL67 0DP</t>
  </si>
  <si>
    <t>SA65 9AD</t>
  </si>
  <si>
    <t>SA62 6TU</t>
  </si>
  <si>
    <t>EMFF - Health and Safety Improving vessel and crew health, safety and working conditions</t>
  </si>
  <si>
    <t>EMFF - Health and Safety - Safety gear for Pauline J</t>
  </si>
  <si>
    <t>EMFF - Health and Safety - Vessel Safety Improvement</t>
  </si>
  <si>
    <t>UP No.</t>
  </si>
  <si>
    <t>FLAG Swansea Bay - Implementation project 1</t>
  </si>
  <si>
    <t>FLAG Swansea Bay - Implementation project 2</t>
  </si>
  <si>
    <t>FLAG Swansea Bay - Implementation project 3</t>
  </si>
  <si>
    <t>FLAG Swansea Bay - Implementation project 4</t>
  </si>
  <si>
    <t>FLAG Swansea Bay - Implementation project 5</t>
  </si>
  <si>
    <t>FLAG Swansea Bay - Implementation project 6</t>
  </si>
  <si>
    <t>FLAG Cardigan Bay Implementation Project 1</t>
  </si>
  <si>
    <t>FLAG Cardigan Bay Implementation Project 2</t>
  </si>
  <si>
    <t>FLAG Cardigan Bay Implementation Project 3</t>
  </si>
  <si>
    <t>FLAG Cardigan Bay Implementation Project 5</t>
  </si>
  <si>
    <t>FLAG Cardigan Bay Implementation Project 6</t>
  </si>
  <si>
    <t>FLAG Cardigan Bay Implementation Project 12</t>
  </si>
  <si>
    <t>FLAG North Wales - Implementation Project 1</t>
  </si>
  <si>
    <t>FLAG North Wales - Implementation Project 2</t>
  </si>
  <si>
    <t>FLAG North Wales - Implementation Project 3</t>
  </si>
  <si>
    <t>FLAG North Wales - Implementation Project 5</t>
  </si>
  <si>
    <t>FLAG North Wales - Implementation Project 4</t>
  </si>
  <si>
    <t>FLAG North Wales - Implementation Project 7</t>
  </si>
  <si>
    <t>FLAG North Wales - Implementation Project 8</t>
  </si>
  <si>
    <t>FLAG North Wales - Implementation Project 10</t>
  </si>
  <si>
    <t>FLAG Cleddau to Coast  Implentation Project 1</t>
  </si>
  <si>
    <t>31/11/2019</t>
  </si>
  <si>
    <t>23/032020</t>
  </si>
  <si>
    <t>Tenby Harbour Refurbishments</t>
  </si>
  <si>
    <t>Future seafood Festival</t>
  </si>
  <si>
    <t>Harbour Day event</t>
  </si>
  <si>
    <t>Amwlch Port Day</t>
  </si>
  <si>
    <t>North Wales Marine code</t>
  </si>
  <si>
    <t>Rescue Pole</t>
  </si>
  <si>
    <t>Gower Oyster Study</t>
  </si>
  <si>
    <t>Seafood Demonstrations in Schools</t>
  </si>
  <si>
    <t>Fish is the Dish 2020 - promotion of seafood</t>
  </si>
  <si>
    <t>Pontoon Feasibility study</t>
  </si>
  <si>
    <t>Fish Auction Feasibility study</t>
  </si>
  <si>
    <t>Harbour Improvements</t>
  </si>
  <si>
    <t>Sea Sport and Safety</t>
  </si>
  <si>
    <t>Aquarium Trailer</t>
  </si>
  <si>
    <t>Beach Safety Awareness</t>
  </si>
  <si>
    <t>Exhibition - Seine</t>
  </si>
  <si>
    <t>Discover the Sea</t>
  </si>
  <si>
    <t>Provision of Oil Spill Kits</t>
  </si>
  <si>
    <t>Code of Conduct for Menai Strait</t>
  </si>
  <si>
    <t>Fisher Awarenes sessions</t>
  </si>
  <si>
    <t>Fishers Safety</t>
  </si>
  <si>
    <t>Purchase of selective fishing gear to improve catch.</t>
  </si>
  <si>
    <t>Purchase of cold storage to preserve and add value to catch.</t>
  </si>
  <si>
    <t xml:space="preserve">This project will develop two pilot scale oyster farms with the aim of providing essential information to enable Tethys Oysters Ltd. to develop our business plan and secure investment to build an oyster growing and processing business in Wales.  _x000D_
</t>
  </si>
  <si>
    <t xml:space="preserve">The project is based on an investment in RAS aquaculture, an award winning farming enterprise located near Abergavenny in South East Wales. _x000D_
_x000D_
The investment will involve the commissioning of a RAS aquaculture system for the production of high value species, with carp having been identified as the main output of the business._x000D_
</t>
  </si>
  <si>
    <t xml:space="preserve">Purchase of ice machine to preserve and add value to catch </t>
  </si>
  <si>
    <t xml:space="preserve">Purchase of factory unit for upgrade to food grade that will allow for the growth of the business. </t>
  </si>
  <si>
    <t xml:space="preserve">Purchase of on board safety equipment and facilities. </t>
  </si>
  <si>
    <t>Purchase of selective fishing gear to improve catch</t>
  </si>
  <si>
    <t xml:space="preserve">Purchaes of ice machine to preserve and add value to catch. </t>
  </si>
  <si>
    <t xml:space="preserve">Purchase of ice machine to preserve and add value to catch. </t>
  </si>
  <si>
    <t>Investment of equipment to improve Health and Safety onboard the vessel</t>
  </si>
  <si>
    <t>Investment in equipment on board fishing vessels</t>
  </si>
  <si>
    <t xml:space="preserve">Increasing research and trial capacity in purpose built RAS (recirculating aquaculture systems). </t>
  </si>
  <si>
    <t>Whitfish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</si>
</sst>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dd\/mm\/yyyy"/>
    <numFmt numFmtId="165" formatCode="\£#,##0;&quot;-£&quot;#,##0"/>
  </numFmts>
  <fonts count="4" x14ac:knownFonts="1">
    <font>
      <sz val="10"/>
      <color rgb="FF000000"/>
      <name val="Arial"/>
    </font>
    <font>
      <sz val="10"/>
      <color rgb="FF000000"/>
      <name val="Arial"/>
      <family val="2"/>
    </font>
    <font>
      <sz val="9"/>
      <color rgb="FF000000"/>
      <name val="Arial"/>
      <family val="2"/>
    </font>
    <font>
      <b/>
      <sz val="10"/>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theme="0"/>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left" vertical="top" wrapText="1"/>
    </xf>
    <xf numFmtId="165" fontId="2" fillId="3" borderId="1" xfId="0" applyNumberFormat="1" applyFont="1" applyFill="1" applyBorder="1" applyAlignment="1">
      <alignment horizontal="left" vertical="top" wrapText="1"/>
    </xf>
    <xf numFmtId="165" fontId="2" fillId="3" borderId="1" xfId="0" applyNumberFormat="1" applyFont="1" applyFill="1" applyBorder="1" applyAlignment="1">
      <alignment horizontal="left" vertical="top"/>
    </xf>
    <xf numFmtId="164" fontId="2" fillId="3" borderId="1"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Border="1" applyAlignment="1">
      <alignment horizontal="left" vertical="top" wrapText="1"/>
    </xf>
    <xf numFmtId="164" fontId="2" fillId="3" borderId="1" xfId="0" applyNumberFormat="1" applyFont="1" applyFill="1" applyBorder="1" applyAlignment="1">
      <alignment horizontal="left" vertical="top" wrapText="1"/>
    </xf>
    <xf numFmtId="0" fontId="0" fillId="0" borderId="1" xfId="0" applyBorder="1" applyAlignment="1">
      <alignment horizontal="left" vertical="top"/>
    </xf>
    <xf numFmtId="0" fontId="0" fillId="0" borderId="1" xfId="0" applyBorder="1" applyAlignment="1">
      <alignment vertical="top"/>
    </xf>
    <xf numFmtId="0" fontId="0" fillId="0" borderId="1" xfId="0" applyFill="1" applyBorder="1" applyAlignment="1">
      <alignment vertical="top"/>
    </xf>
    <xf numFmtId="164" fontId="2" fillId="2" borderId="1" xfId="0" applyNumberFormat="1" applyFont="1" applyFill="1" applyBorder="1" applyAlignment="1">
      <alignment horizontal="left" vertical="top"/>
    </xf>
    <xf numFmtId="165" fontId="2" fillId="2" borderId="1" xfId="0" applyNumberFormat="1" applyFont="1" applyFill="1" applyBorder="1" applyAlignment="1">
      <alignment horizontal="left" vertical="top"/>
    </xf>
    <xf numFmtId="14" fontId="0" fillId="0" borderId="1" xfId="0" applyNumberFormat="1" applyBorder="1" applyAlignment="1">
      <alignment horizontal="left" vertical="top" wrapText="1"/>
    </xf>
    <xf numFmtId="8" fontId="0" fillId="0" borderId="1" xfId="0" applyNumberFormat="1" applyBorder="1" applyAlignment="1">
      <alignment horizontal="left" vertical="top" wrapText="1"/>
    </xf>
    <xf numFmtId="8" fontId="0" fillId="0" borderId="1" xfId="0" applyNumberFormat="1" applyBorder="1" applyAlignment="1">
      <alignment horizontal="left" vertical="top"/>
    </xf>
    <xf numFmtId="0" fontId="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tabSelected="1" zoomScale="80" zoomScaleNormal="80" workbookViewId="0">
      <selection activeCell="I1" sqref="I1:I1048576"/>
    </sheetView>
  </sheetViews>
  <sheetFormatPr defaultColWidth="28.1796875" defaultRowHeight="12.5" x14ac:dyDescent="0.25"/>
  <cols>
    <col min="1" max="1" width="27.7265625" style="1" customWidth="1"/>
    <col min="2" max="2" width="16.81640625" style="1" customWidth="1"/>
    <col min="3" max="3" width="28.7265625" style="1" customWidth="1"/>
    <col min="4" max="4" width="45.1796875" style="1" customWidth="1"/>
    <col min="5" max="5" width="19.7265625" style="1" bestFit="1" customWidth="1"/>
    <col min="6" max="6" width="19.81640625" style="1" bestFit="1" customWidth="1"/>
    <col min="7" max="7" width="14.1796875" style="1" bestFit="1" customWidth="1"/>
    <col min="8" max="8" width="16.1796875" style="1" bestFit="1" customWidth="1"/>
    <col min="9" max="9" width="12.7265625" style="1" bestFit="1" customWidth="1"/>
    <col min="10" max="10" width="8" style="1" bestFit="1" customWidth="1"/>
    <col min="11" max="11" width="8" style="1" customWidth="1"/>
    <col min="12" max="12" width="35" style="1" customWidth="1"/>
    <col min="13" max="16384" width="28.1796875" style="1"/>
  </cols>
  <sheetData>
    <row r="1" spans="1:12" ht="39" x14ac:dyDescent="0.25">
      <c r="A1" s="5" t="s">
        <v>159</v>
      </c>
      <c r="B1" s="5" t="s">
        <v>160</v>
      </c>
      <c r="C1" s="5" t="s">
        <v>161</v>
      </c>
      <c r="D1" s="5" t="s">
        <v>162</v>
      </c>
      <c r="E1" s="5" t="s">
        <v>163</v>
      </c>
      <c r="F1" s="5" t="s">
        <v>164</v>
      </c>
      <c r="G1" s="5" t="s">
        <v>165</v>
      </c>
      <c r="H1" s="5" t="s">
        <v>166</v>
      </c>
      <c r="I1" s="5" t="s">
        <v>167</v>
      </c>
      <c r="J1" s="5" t="s">
        <v>168</v>
      </c>
      <c r="K1" s="5"/>
      <c r="L1" s="5" t="s">
        <v>169</v>
      </c>
    </row>
    <row r="2" spans="1:12" ht="39" x14ac:dyDescent="0.25">
      <c r="A2" s="5" t="s">
        <v>0</v>
      </c>
      <c r="B2" s="5" t="s">
        <v>1</v>
      </c>
      <c r="C2" s="5" t="s">
        <v>2</v>
      </c>
      <c r="D2" s="5" t="s">
        <v>3</v>
      </c>
      <c r="E2" s="5" t="s">
        <v>106</v>
      </c>
      <c r="F2" s="5" t="s">
        <v>4</v>
      </c>
      <c r="G2" s="5" t="s">
        <v>5</v>
      </c>
      <c r="H2" s="5" t="s">
        <v>6</v>
      </c>
      <c r="I2" s="5" t="s">
        <v>7</v>
      </c>
      <c r="J2" s="5" t="s">
        <v>8</v>
      </c>
      <c r="K2" s="5" t="s">
        <v>377</v>
      </c>
      <c r="L2" s="5" t="s">
        <v>9</v>
      </c>
    </row>
    <row r="3" spans="1:12" ht="87.5" x14ac:dyDescent="0.25">
      <c r="A3" s="6" t="s">
        <v>10</v>
      </c>
      <c r="B3" s="6"/>
      <c r="C3" s="6" t="s">
        <v>11</v>
      </c>
      <c r="D3" s="6" t="s">
        <v>12</v>
      </c>
      <c r="E3" s="7">
        <v>42630</v>
      </c>
      <c r="F3" s="7">
        <v>42978</v>
      </c>
      <c r="G3" s="2">
        <v>4950</v>
      </c>
      <c r="H3" s="2">
        <f>G3*75%</f>
        <v>3712.5</v>
      </c>
      <c r="I3" s="6" t="s">
        <v>13</v>
      </c>
      <c r="J3" s="6" t="s">
        <v>14</v>
      </c>
      <c r="K3" s="6">
        <v>4</v>
      </c>
      <c r="L3" s="6" t="s">
        <v>187</v>
      </c>
    </row>
    <row r="4" spans="1:12" ht="87.5" x14ac:dyDescent="0.25">
      <c r="A4" s="6" t="s">
        <v>10</v>
      </c>
      <c r="B4" s="6"/>
      <c r="C4" s="6" t="s">
        <v>15</v>
      </c>
      <c r="D4" s="6" t="s">
        <v>16</v>
      </c>
      <c r="E4" s="7">
        <v>42630</v>
      </c>
      <c r="F4" s="7">
        <v>44377</v>
      </c>
      <c r="G4" s="2">
        <v>30004</v>
      </c>
      <c r="H4" s="2">
        <f t="shared" ref="H4:H5" si="0">G4*75%</f>
        <v>22503</v>
      </c>
      <c r="I4" s="6" t="s">
        <v>13</v>
      </c>
      <c r="J4" s="6" t="s">
        <v>14</v>
      </c>
      <c r="K4" s="6">
        <v>4</v>
      </c>
      <c r="L4" s="6" t="s">
        <v>187</v>
      </c>
    </row>
    <row r="5" spans="1:12" ht="87.5" x14ac:dyDescent="0.25">
      <c r="A5" s="6" t="s">
        <v>10</v>
      </c>
      <c r="B5" s="6"/>
      <c r="C5" s="6" t="s">
        <v>17</v>
      </c>
      <c r="D5" s="6" t="s">
        <v>18</v>
      </c>
      <c r="E5" s="7">
        <v>42630</v>
      </c>
      <c r="F5" s="7">
        <v>44377</v>
      </c>
      <c r="G5" s="2">
        <v>63758</v>
      </c>
      <c r="H5" s="2">
        <f t="shared" si="0"/>
        <v>47818.5</v>
      </c>
      <c r="I5" s="6" t="s">
        <v>13</v>
      </c>
      <c r="J5" s="6" t="s">
        <v>14</v>
      </c>
      <c r="K5" s="6">
        <v>4</v>
      </c>
      <c r="L5" s="6" t="s">
        <v>187</v>
      </c>
    </row>
    <row r="6" spans="1:12" ht="87.5" x14ac:dyDescent="0.25">
      <c r="A6" s="8" t="s">
        <v>10</v>
      </c>
      <c r="B6" s="9"/>
      <c r="C6" s="10" t="s">
        <v>384</v>
      </c>
      <c r="D6" s="8" t="s">
        <v>413</v>
      </c>
      <c r="E6" s="7">
        <v>43504</v>
      </c>
      <c r="F6" s="7">
        <v>43738</v>
      </c>
      <c r="G6" s="2">
        <v>70030</v>
      </c>
      <c r="H6" s="2">
        <v>52522.5</v>
      </c>
      <c r="I6" s="8" t="s">
        <v>13</v>
      </c>
      <c r="J6" s="9" t="s">
        <v>14</v>
      </c>
      <c r="K6" s="6">
        <v>4</v>
      </c>
      <c r="L6" s="6" t="s">
        <v>187</v>
      </c>
    </row>
    <row r="7" spans="1:12" ht="87.5" x14ac:dyDescent="0.25">
      <c r="A7" s="8" t="s">
        <v>10</v>
      </c>
      <c r="B7" s="9"/>
      <c r="C7" s="10" t="s">
        <v>385</v>
      </c>
      <c r="D7" s="8" t="s">
        <v>414</v>
      </c>
      <c r="E7" s="7">
        <v>43536</v>
      </c>
      <c r="F7" s="7">
        <v>43676</v>
      </c>
      <c r="G7" s="2">
        <v>3635</v>
      </c>
      <c r="H7" s="2">
        <v>2726.25</v>
      </c>
      <c r="I7" s="8" t="s">
        <v>13</v>
      </c>
      <c r="J7" s="9" t="s">
        <v>14</v>
      </c>
      <c r="K7" s="6">
        <v>4</v>
      </c>
      <c r="L7" s="6" t="s">
        <v>187</v>
      </c>
    </row>
    <row r="8" spans="1:12" ht="87.5" x14ac:dyDescent="0.25">
      <c r="A8" s="8" t="s">
        <v>10</v>
      </c>
      <c r="B8" s="9"/>
      <c r="C8" s="10" t="s">
        <v>386</v>
      </c>
      <c r="D8" s="8" t="s">
        <v>415</v>
      </c>
      <c r="E8" s="7">
        <v>43676</v>
      </c>
      <c r="F8" s="7">
        <v>44165</v>
      </c>
      <c r="G8" s="2">
        <v>11476</v>
      </c>
      <c r="H8" s="2">
        <v>8607</v>
      </c>
      <c r="I8" s="8" t="s">
        <v>13</v>
      </c>
      <c r="J8" s="9" t="s">
        <v>14</v>
      </c>
      <c r="K8" s="6">
        <v>4</v>
      </c>
      <c r="L8" s="6" t="s">
        <v>187</v>
      </c>
    </row>
    <row r="9" spans="1:12" ht="87.5" x14ac:dyDescent="0.25">
      <c r="A9" s="8" t="s">
        <v>10</v>
      </c>
      <c r="B9" s="9"/>
      <c r="C9" s="10" t="s">
        <v>387</v>
      </c>
      <c r="D9" s="8" t="s">
        <v>416</v>
      </c>
      <c r="E9" s="7">
        <v>43922</v>
      </c>
      <c r="F9" s="7">
        <v>44196</v>
      </c>
      <c r="G9" s="2">
        <v>19238</v>
      </c>
      <c r="H9" s="2">
        <v>14428.5</v>
      </c>
      <c r="I9" s="8" t="s">
        <v>13</v>
      </c>
      <c r="J9" s="9" t="s">
        <v>14</v>
      </c>
      <c r="K9" s="6">
        <v>4</v>
      </c>
      <c r="L9" s="6" t="s">
        <v>187</v>
      </c>
    </row>
    <row r="10" spans="1:12" ht="87.5" x14ac:dyDescent="0.25">
      <c r="A10" s="8" t="s">
        <v>10</v>
      </c>
      <c r="B10" s="9"/>
      <c r="C10" s="10" t="s">
        <v>388</v>
      </c>
      <c r="D10" s="8" t="s">
        <v>417</v>
      </c>
      <c r="E10" s="7">
        <v>43922</v>
      </c>
      <c r="F10" s="7">
        <v>44196</v>
      </c>
      <c r="G10" s="2">
        <v>11240</v>
      </c>
      <c r="H10" s="2">
        <v>8430</v>
      </c>
      <c r="I10" s="8" t="s">
        <v>13</v>
      </c>
      <c r="J10" s="9" t="s">
        <v>14</v>
      </c>
      <c r="K10" s="6">
        <v>4</v>
      </c>
      <c r="L10" s="6" t="s">
        <v>187</v>
      </c>
    </row>
    <row r="11" spans="1:12" ht="87.5" x14ac:dyDescent="0.25">
      <c r="A11" s="8" t="s">
        <v>10</v>
      </c>
      <c r="B11" s="9"/>
      <c r="C11" s="10" t="s">
        <v>389</v>
      </c>
      <c r="D11" s="8" t="s">
        <v>418</v>
      </c>
      <c r="E11" s="7">
        <v>44136</v>
      </c>
      <c r="F11" s="7">
        <v>44316</v>
      </c>
      <c r="G11" s="2">
        <v>8923</v>
      </c>
      <c r="H11" s="2">
        <v>6692.25</v>
      </c>
      <c r="I11" s="8" t="s">
        <v>13</v>
      </c>
      <c r="J11" s="9" t="s">
        <v>14</v>
      </c>
      <c r="K11" s="6">
        <v>4</v>
      </c>
      <c r="L11" s="6" t="s">
        <v>187</v>
      </c>
    </row>
    <row r="12" spans="1:12" ht="87.5" x14ac:dyDescent="0.25">
      <c r="A12" s="6" t="s">
        <v>23</v>
      </c>
      <c r="B12" s="6"/>
      <c r="C12" s="6" t="s">
        <v>24</v>
      </c>
      <c r="D12" s="6" t="s">
        <v>16</v>
      </c>
      <c r="E12" s="7">
        <v>42630</v>
      </c>
      <c r="F12" s="7">
        <v>44561</v>
      </c>
      <c r="G12" s="2">
        <v>38000</v>
      </c>
      <c r="H12" s="2">
        <f>G12*75%</f>
        <v>28500</v>
      </c>
      <c r="I12" s="6" t="s">
        <v>25</v>
      </c>
      <c r="J12" s="6" t="s">
        <v>14</v>
      </c>
      <c r="K12" s="6">
        <v>4</v>
      </c>
      <c r="L12" s="6" t="s">
        <v>187</v>
      </c>
    </row>
    <row r="13" spans="1:12" ht="87.5" x14ac:dyDescent="0.25">
      <c r="A13" s="6" t="s">
        <v>23</v>
      </c>
      <c r="B13" s="6"/>
      <c r="C13" s="6" t="s">
        <v>26</v>
      </c>
      <c r="D13" s="6" t="s">
        <v>27</v>
      </c>
      <c r="E13" s="7">
        <v>42630</v>
      </c>
      <c r="F13" s="7">
        <v>44561</v>
      </c>
      <c r="G13" s="2">
        <v>57000</v>
      </c>
      <c r="H13" s="2">
        <f>G13*75%</f>
        <v>42750</v>
      </c>
      <c r="I13" s="6" t="s">
        <v>25</v>
      </c>
      <c r="J13" s="6" t="s">
        <v>14</v>
      </c>
      <c r="K13" s="6">
        <v>4</v>
      </c>
      <c r="L13" s="6" t="s">
        <v>187</v>
      </c>
    </row>
    <row r="14" spans="1:12" ht="87.5" x14ac:dyDescent="0.25">
      <c r="A14" s="6" t="s">
        <v>23</v>
      </c>
      <c r="B14" s="8"/>
      <c r="C14" s="8" t="s">
        <v>378</v>
      </c>
      <c r="D14" s="8" t="s">
        <v>407</v>
      </c>
      <c r="E14" s="7">
        <v>43482</v>
      </c>
      <c r="F14" s="7">
        <v>43682</v>
      </c>
      <c r="G14" s="3">
        <v>5000</v>
      </c>
      <c r="H14" s="3">
        <v>3750</v>
      </c>
      <c r="I14" s="8" t="s">
        <v>25</v>
      </c>
      <c r="J14" s="8" t="s">
        <v>14</v>
      </c>
      <c r="K14" s="6">
        <v>4</v>
      </c>
      <c r="L14" s="6" t="s">
        <v>187</v>
      </c>
    </row>
    <row r="15" spans="1:12" ht="87.5" x14ac:dyDescent="0.25">
      <c r="A15" s="6" t="s">
        <v>23</v>
      </c>
      <c r="B15" s="8"/>
      <c r="C15" s="8" t="s">
        <v>379</v>
      </c>
      <c r="D15" s="8" t="s">
        <v>408</v>
      </c>
      <c r="E15" s="7">
        <v>43675</v>
      </c>
      <c r="F15" s="7">
        <v>43770</v>
      </c>
      <c r="G15" s="3">
        <v>7950.26</v>
      </c>
      <c r="H15" s="3">
        <v>5962.6949999999997</v>
      </c>
      <c r="I15" s="8" t="s">
        <v>25</v>
      </c>
      <c r="J15" s="8" t="s">
        <v>14</v>
      </c>
      <c r="K15" s="6">
        <v>4</v>
      </c>
      <c r="L15" s="6" t="s">
        <v>187</v>
      </c>
    </row>
    <row r="16" spans="1:12" ht="87.5" x14ac:dyDescent="0.25">
      <c r="A16" s="6" t="s">
        <v>23</v>
      </c>
      <c r="B16" s="8"/>
      <c r="C16" s="8" t="s">
        <v>380</v>
      </c>
      <c r="D16" s="8" t="s">
        <v>409</v>
      </c>
      <c r="E16" s="7">
        <v>43973</v>
      </c>
      <c r="F16" s="7">
        <v>44135</v>
      </c>
      <c r="G16" s="3">
        <v>61939</v>
      </c>
      <c r="H16" s="3">
        <v>46454.25</v>
      </c>
      <c r="I16" s="8" t="s">
        <v>25</v>
      </c>
      <c r="J16" s="8" t="s">
        <v>14</v>
      </c>
      <c r="K16" s="6">
        <v>4</v>
      </c>
      <c r="L16" s="6" t="s">
        <v>187</v>
      </c>
    </row>
    <row r="17" spans="1:12" ht="87.5" x14ac:dyDescent="0.25">
      <c r="A17" s="6" t="s">
        <v>23</v>
      </c>
      <c r="B17" s="8"/>
      <c r="C17" s="8" t="s">
        <v>381</v>
      </c>
      <c r="D17" s="8" t="s">
        <v>410</v>
      </c>
      <c r="E17" s="7" t="s">
        <v>400</v>
      </c>
      <c r="F17" s="7">
        <v>44043</v>
      </c>
      <c r="G17" s="3">
        <v>4999</v>
      </c>
      <c r="H17" s="3">
        <v>3749.25</v>
      </c>
      <c r="I17" s="8" t="s">
        <v>25</v>
      </c>
      <c r="J17" s="8" t="s">
        <v>14</v>
      </c>
      <c r="K17" s="6">
        <v>4</v>
      </c>
      <c r="L17" s="6" t="s">
        <v>187</v>
      </c>
    </row>
    <row r="18" spans="1:12" ht="87.5" x14ac:dyDescent="0.25">
      <c r="A18" s="6" t="s">
        <v>435</v>
      </c>
      <c r="B18" s="8"/>
      <c r="C18" s="8" t="s">
        <v>382</v>
      </c>
      <c r="D18" s="8" t="s">
        <v>411</v>
      </c>
      <c r="E18" s="7">
        <v>43913</v>
      </c>
      <c r="F18" s="7">
        <v>44043</v>
      </c>
      <c r="G18" s="3">
        <v>8000</v>
      </c>
      <c r="H18" s="3">
        <v>5120</v>
      </c>
      <c r="I18" s="8" t="s">
        <v>25</v>
      </c>
      <c r="J18" s="8" t="s">
        <v>14</v>
      </c>
      <c r="K18" s="6">
        <v>4</v>
      </c>
      <c r="L18" s="6" t="s">
        <v>187</v>
      </c>
    </row>
    <row r="19" spans="1:12" ht="87.5" x14ac:dyDescent="0.25">
      <c r="A19" s="6" t="s">
        <v>23</v>
      </c>
      <c r="B19" s="8"/>
      <c r="C19" s="8" t="s">
        <v>383</v>
      </c>
      <c r="D19" s="8" t="s">
        <v>412</v>
      </c>
      <c r="E19" s="7">
        <v>44104</v>
      </c>
      <c r="F19" s="7">
        <v>44498</v>
      </c>
      <c r="G19" s="3">
        <v>43313.3</v>
      </c>
      <c r="H19" s="3">
        <v>32484.975000000002</v>
      </c>
      <c r="I19" s="8" t="s">
        <v>25</v>
      </c>
      <c r="J19" s="8" t="s">
        <v>14</v>
      </c>
      <c r="K19" s="6">
        <v>4</v>
      </c>
      <c r="L19" s="6" t="s">
        <v>187</v>
      </c>
    </row>
    <row r="20" spans="1:12" ht="87.5" x14ac:dyDescent="0.25">
      <c r="A20" s="6" t="s">
        <v>19</v>
      </c>
      <c r="B20" s="6"/>
      <c r="C20" s="6" t="s">
        <v>20</v>
      </c>
      <c r="D20" s="6" t="s">
        <v>12</v>
      </c>
      <c r="E20" s="7">
        <v>42630</v>
      </c>
      <c r="F20" s="7">
        <v>44561</v>
      </c>
      <c r="G20" s="2">
        <v>3037</v>
      </c>
      <c r="H20" s="2">
        <f>G20*75%</f>
        <v>2277.75</v>
      </c>
      <c r="I20" s="6" t="s">
        <v>21</v>
      </c>
      <c r="J20" s="6" t="s">
        <v>14</v>
      </c>
      <c r="K20" s="6">
        <v>4</v>
      </c>
      <c r="L20" s="6" t="s">
        <v>187</v>
      </c>
    </row>
    <row r="21" spans="1:12" ht="87.5" x14ac:dyDescent="0.25">
      <c r="A21" s="6" t="s">
        <v>19</v>
      </c>
      <c r="B21" s="6"/>
      <c r="C21" s="6" t="s">
        <v>22</v>
      </c>
      <c r="D21" s="6" t="s">
        <v>18</v>
      </c>
      <c r="E21" s="7">
        <v>42630</v>
      </c>
      <c r="F21" s="7">
        <v>44561</v>
      </c>
      <c r="G21" s="2">
        <v>30669</v>
      </c>
      <c r="H21" s="2">
        <f t="shared" ref="H21:H22" si="1">G21*75%</f>
        <v>23001.75</v>
      </c>
      <c r="I21" s="6" t="s">
        <v>21</v>
      </c>
      <c r="J21" s="6" t="s">
        <v>14</v>
      </c>
      <c r="K21" s="6">
        <v>4</v>
      </c>
      <c r="L21" s="6" t="s">
        <v>187</v>
      </c>
    </row>
    <row r="22" spans="1:12" ht="87.5" x14ac:dyDescent="0.25">
      <c r="A22" s="6" t="s">
        <v>19</v>
      </c>
      <c r="B22" s="6"/>
      <c r="C22" s="6" t="s">
        <v>170</v>
      </c>
      <c r="D22" s="6" t="s">
        <v>171</v>
      </c>
      <c r="E22" s="7">
        <v>42630</v>
      </c>
      <c r="F22" s="7">
        <v>44561</v>
      </c>
      <c r="G22" s="2">
        <v>35149</v>
      </c>
      <c r="H22" s="2">
        <f t="shared" si="1"/>
        <v>26361.75</v>
      </c>
      <c r="I22" s="6" t="s">
        <v>21</v>
      </c>
      <c r="J22" s="6" t="s">
        <v>14</v>
      </c>
      <c r="K22" s="6">
        <v>4</v>
      </c>
      <c r="L22" s="6" t="s">
        <v>187</v>
      </c>
    </row>
    <row r="23" spans="1:12" ht="87.5" x14ac:dyDescent="0.25">
      <c r="A23" s="8" t="s">
        <v>19</v>
      </c>
      <c r="B23" s="9"/>
      <c r="C23" s="10" t="s">
        <v>390</v>
      </c>
      <c r="D23" s="9" t="s">
        <v>402</v>
      </c>
      <c r="E23" s="7">
        <v>43615</v>
      </c>
      <c r="F23" s="7">
        <v>43616</v>
      </c>
      <c r="G23" s="2">
        <v>2000</v>
      </c>
      <c r="H23" s="2">
        <v>1500</v>
      </c>
      <c r="I23" s="8" t="s">
        <v>21</v>
      </c>
      <c r="J23" s="9" t="s">
        <v>14</v>
      </c>
      <c r="K23" s="6">
        <v>4</v>
      </c>
      <c r="L23" s="6" t="s">
        <v>187</v>
      </c>
    </row>
    <row r="24" spans="1:12" ht="87.5" x14ac:dyDescent="0.25">
      <c r="A24" s="8" t="s">
        <v>19</v>
      </c>
      <c r="B24" s="9"/>
      <c r="C24" s="10" t="s">
        <v>391</v>
      </c>
      <c r="D24" s="9" t="s">
        <v>403</v>
      </c>
      <c r="E24" s="7">
        <v>43644</v>
      </c>
      <c r="F24" s="7">
        <v>43659</v>
      </c>
      <c r="G24" s="2">
        <v>2000</v>
      </c>
      <c r="H24" s="2">
        <v>1500</v>
      </c>
      <c r="I24" s="8" t="s">
        <v>21</v>
      </c>
      <c r="J24" s="9" t="s">
        <v>14</v>
      </c>
      <c r="K24" s="6">
        <v>4</v>
      </c>
      <c r="L24" s="6" t="s">
        <v>187</v>
      </c>
    </row>
    <row r="25" spans="1:12" ht="87.5" x14ac:dyDescent="0.25">
      <c r="A25" s="8" t="s">
        <v>19</v>
      </c>
      <c r="B25" s="9"/>
      <c r="C25" s="10" t="s">
        <v>392</v>
      </c>
      <c r="D25" s="9" t="s">
        <v>404</v>
      </c>
      <c r="E25" s="7">
        <v>43718</v>
      </c>
      <c r="F25" s="7" t="s">
        <v>399</v>
      </c>
      <c r="G25" s="2">
        <v>2000</v>
      </c>
      <c r="H25" s="2">
        <v>1500</v>
      </c>
      <c r="I25" s="8" t="s">
        <v>21</v>
      </c>
      <c r="J25" s="9" t="s">
        <v>14</v>
      </c>
      <c r="K25" s="6">
        <v>4</v>
      </c>
      <c r="L25" s="6" t="s">
        <v>187</v>
      </c>
    </row>
    <row r="26" spans="1:12" ht="87.5" x14ac:dyDescent="0.25">
      <c r="A26" s="8" t="s">
        <v>19</v>
      </c>
      <c r="B26" s="9"/>
      <c r="C26" s="10" t="s">
        <v>393</v>
      </c>
      <c r="D26" s="9" t="s">
        <v>420</v>
      </c>
      <c r="E26" s="7">
        <v>43719</v>
      </c>
      <c r="F26" s="7">
        <v>44043</v>
      </c>
      <c r="G26" s="2">
        <v>5856</v>
      </c>
      <c r="H26" s="2">
        <v>4392</v>
      </c>
      <c r="I26" s="8" t="s">
        <v>21</v>
      </c>
      <c r="J26" s="9" t="s">
        <v>14</v>
      </c>
      <c r="K26" s="6">
        <v>4</v>
      </c>
      <c r="L26" s="6" t="s">
        <v>187</v>
      </c>
    </row>
    <row r="27" spans="1:12" ht="87.5" x14ac:dyDescent="0.25">
      <c r="A27" s="8" t="s">
        <v>19</v>
      </c>
      <c r="B27" s="9"/>
      <c r="C27" s="10" t="s">
        <v>394</v>
      </c>
      <c r="D27" s="9" t="s">
        <v>405</v>
      </c>
      <c r="E27" s="7">
        <v>43721</v>
      </c>
      <c r="F27" s="7">
        <v>44012</v>
      </c>
      <c r="G27" s="2">
        <v>5410</v>
      </c>
      <c r="H27" s="2">
        <v>4057.5</v>
      </c>
      <c r="I27" s="8" t="s">
        <v>21</v>
      </c>
      <c r="J27" s="9" t="s">
        <v>14</v>
      </c>
      <c r="K27" s="6">
        <v>4</v>
      </c>
      <c r="L27" s="6" t="s">
        <v>187</v>
      </c>
    </row>
    <row r="28" spans="1:12" ht="87.5" x14ac:dyDescent="0.25">
      <c r="A28" s="8" t="s">
        <v>19</v>
      </c>
      <c r="B28" s="9"/>
      <c r="C28" s="10" t="s">
        <v>395</v>
      </c>
      <c r="D28" s="9" t="s">
        <v>421</v>
      </c>
      <c r="E28" s="7">
        <v>43818</v>
      </c>
      <c r="F28" s="7">
        <v>44043</v>
      </c>
      <c r="G28" s="2">
        <v>11760</v>
      </c>
      <c r="H28" s="2">
        <v>8820</v>
      </c>
      <c r="I28" s="8" t="s">
        <v>21</v>
      </c>
      <c r="J28" s="9" t="s">
        <v>14</v>
      </c>
      <c r="K28" s="6">
        <v>4</v>
      </c>
      <c r="L28" s="6" t="s">
        <v>187</v>
      </c>
    </row>
    <row r="29" spans="1:12" ht="87.5" x14ac:dyDescent="0.25">
      <c r="A29" s="8" t="s">
        <v>19</v>
      </c>
      <c r="B29" s="9"/>
      <c r="C29" s="10" t="s">
        <v>396</v>
      </c>
      <c r="D29" s="9" t="s">
        <v>419</v>
      </c>
      <c r="E29" s="7">
        <v>44105</v>
      </c>
      <c r="F29" s="7">
        <v>44407</v>
      </c>
      <c r="G29" s="2">
        <v>19735</v>
      </c>
      <c r="H29" s="2">
        <v>14801.25</v>
      </c>
      <c r="I29" s="8" t="s">
        <v>21</v>
      </c>
      <c r="J29" s="9" t="s">
        <v>14</v>
      </c>
      <c r="K29" s="6">
        <v>4</v>
      </c>
      <c r="L29" s="6" t="s">
        <v>187</v>
      </c>
    </row>
    <row r="30" spans="1:12" ht="87.5" x14ac:dyDescent="0.25">
      <c r="A30" s="8" t="s">
        <v>19</v>
      </c>
      <c r="B30" s="9"/>
      <c r="C30" s="10" t="s">
        <v>397</v>
      </c>
      <c r="D30" s="9" t="s">
        <v>406</v>
      </c>
      <c r="E30" s="7">
        <v>44105</v>
      </c>
      <c r="F30" s="7">
        <v>44227</v>
      </c>
      <c r="G30" s="2">
        <v>16848</v>
      </c>
      <c r="H30" s="2">
        <v>12636</v>
      </c>
      <c r="I30" s="8" t="s">
        <v>21</v>
      </c>
      <c r="J30" s="9" t="s">
        <v>14</v>
      </c>
      <c r="K30" s="6">
        <v>4</v>
      </c>
      <c r="L30" s="6" t="s">
        <v>187</v>
      </c>
    </row>
    <row r="31" spans="1:12" ht="87.5" x14ac:dyDescent="0.25">
      <c r="A31" s="6" t="s">
        <v>31</v>
      </c>
      <c r="B31" s="6"/>
      <c r="C31" s="6" t="s">
        <v>32</v>
      </c>
      <c r="D31" s="6" t="s">
        <v>16</v>
      </c>
      <c r="E31" s="7">
        <v>42630</v>
      </c>
      <c r="F31" s="7">
        <v>44561</v>
      </c>
      <c r="G31" s="2">
        <v>38000</v>
      </c>
      <c r="H31" s="2">
        <f>G31*75%</f>
        <v>28500</v>
      </c>
      <c r="I31" s="6" t="s">
        <v>33</v>
      </c>
      <c r="J31" s="6" t="s">
        <v>14</v>
      </c>
      <c r="K31" s="6">
        <v>4</v>
      </c>
      <c r="L31" s="6" t="s">
        <v>187</v>
      </c>
    </row>
    <row r="32" spans="1:12" ht="87.5" x14ac:dyDescent="0.25">
      <c r="A32" s="6" t="s">
        <v>31</v>
      </c>
      <c r="B32" s="6"/>
      <c r="C32" s="6" t="s">
        <v>40</v>
      </c>
      <c r="D32" s="6" t="s">
        <v>27</v>
      </c>
      <c r="E32" s="7">
        <v>42630</v>
      </c>
      <c r="F32" s="7">
        <v>44227</v>
      </c>
      <c r="G32" s="2">
        <v>57000</v>
      </c>
      <c r="H32" s="2">
        <f>G32*75%</f>
        <v>42750</v>
      </c>
      <c r="I32" s="6" t="s">
        <v>33</v>
      </c>
      <c r="J32" s="6" t="s">
        <v>14</v>
      </c>
      <c r="K32" s="6">
        <v>4</v>
      </c>
      <c r="L32" s="6" t="s">
        <v>187</v>
      </c>
    </row>
    <row r="33" spans="1:12" ht="87.5" x14ac:dyDescent="0.25">
      <c r="A33" s="8" t="s">
        <v>31</v>
      </c>
      <c r="B33" s="9"/>
      <c r="C33" s="10" t="s">
        <v>398</v>
      </c>
      <c r="D33" s="9" t="s">
        <v>401</v>
      </c>
      <c r="E33" s="7">
        <v>43990</v>
      </c>
      <c r="F33" s="7">
        <v>44196</v>
      </c>
      <c r="G33" s="2">
        <v>12880</v>
      </c>
      <c r="H33" s="2">
        <f t="shared" ref="H33" si="2">G33*75%</f>
        <v>9660</v>
      </c>
      <c r="I33" s="6" t="s">
        <v>33</v>
      </c>
      <c r="J33" s="9" t="s">
        <v>14</v>
      </c>
      <c r="K33" s="6">
        <v>4</v>
      </c>
      <c r="L33" s="6" t="s">
        <v>187</v>
      </c>
    </row>
    <row r="34" spans="1:12" ht="150" x14ac:dyDescent="0.25">
      <c r="A34" s="6" t="s">
        <v>28</v>
      </c>
      <c r="B34" s="6"/>
      <c r="C34" s="6" t="s">
        <v>29</v>
      </c>
      <c r="D34" s="6" t="s">
        <v>172</v>
      </c>
      <c r="E34" s="4">
        <v>42972</v>
      </c>
      <c r="F34" s="4">
        <v>44316</v>
      </c>
      <c r="G34" s="3">
        <v>402000</v>
      </c>
      <c r="H34" s="3">
        <f>G34*75%</f>
        <v>301500</v>
      </c>
      <c r="I34" s="6" t="s">
        <v>30</v>
      </c>
      <c r="J34" s="6" t="s">
        <v>14</v>
      </c>
      <c r="K34" s="6">
        <v>6</v>
      </c>
      <c r="L34" s="6" t="s">
        <v>188</v>
      </c>
    </row>
    <row r="35" spans="1:12" ht="62.5" x14ac:dyDescent="0.25">
      <c r="A35" s="6" t="s">
        <v>34</v>
      </c>
      <c r="B35" s="6" t="s">
        <v>356</v>
      </c>
      <c r="C35" s="6" t="s">
        <v>376</v>
      </c>
      <c r="D35" s="6" t="s">
        <v>428</v>
      </c>
      <c r="E35" s="4">
        <v>43061</v>
      </c>
      <c r="F35" s="4">
        <v>43312</v>
      </c>
      <c r="G35" s="3">
        <v>27000</v>
      </c>
      <c r="H35" s="3">
        <f>G35*80%*75%</f>
        <v>16200</v>
      </c>
      <c r="I35" s="6" t="s">
        <v>35</v>
      </c>
      <c r="J35" s="6" t="s">
        <v>14</v>
      </c>
      <c r="K35" s="6">
        <v>1</v>
      </c>
      <c r="L35" s="6" t="s">
        <v>189</v>
      </c>
    </row>
    <row r="36" spans="1:12" ht="132" customHeight="1" x14ac:dyDescent="0.25">
      <c r="A36" s="6" t="s">
        <v>36</v>
      </c>
      <c r="B36" s="6"/>
      <c r="C36" s="6" t="s">
        <v>37</v>
      </c>
      <c r="D36" s="6" t="s">
        <v>173</v>
      </c>
      <c r="E36" s="4">
        <v>43090</v>
      </c>
      <c r="F36" s="4">
        <v>43921</v>
      </c>
      <c r="G36" s="3">
        <v>148811</v>
      </c>
      <c r="H36" s="3">
        <f>G36*75%*75%</f>
        <v>83706.1875</v>
      </c>
      <c r="I36" s="6" t="s">
        <v>38</v>
      </c>
      <c r="J36" s="6" t="s">
        <v>14</v>
      </c>
      <c r="K36" s="6">
        <v>1</v>
      </c>
      <c r="L36" s="6" t="s">
        <v>190</v>
      </c>
    </row>
    <row r="37" spans="1:12" ht="75" x14ac:dyDescent="0.25">
      <c r="A37" s="6" t="s">
        <v>36</v>
      </c>
      <c r="B37" s="6"/>
      <c r="C37" s="6" t="s">
        <v>39</v>
      </c>
      <c r="D37" s="6" t="s">
        <v>174</v>
      </c>
      <c r="E37" s="4">
        <v>43176</v>
      </c>
      <c r="F37" s="4">
        <v>44530</v>
      </c>
      <c r="G37" s="3">
        <v>118761</v>
      </c>
      <c r="H37" s="3">
        <f t="shared" ref="H37:H38" si="3">G37*75%</f>
        <v>89070.75</v>
      </c>
      <c r="I37" s="6" t="s">
        <v>38</v>
      </c>
      <c r="J37" s="6" t="s">
        <v>14</v>
      </c>
      <c r="K37" s="6">
        <v>1</v>
      </c>
      <c r="L37" s="6" t="s">
        <v>190</v>
      </c>
    </row>
    <row r="38" spans="1:12" ht="112.5" x14ac:dyDescent="0.25">
      <c r="A38" s="6" t="s">
        <v>41</v>
      </c>
      <c r="B38" s="6"/>
      <c r="C38" s="6" t="s">
        <v>175</v>
      </c>
      <c r="D38" s="6" t="s">
        <v>176</v>
      </c>
      <c r="E38" s="4">
        <v>43220</v>
      </c>
      <c r="F38" s="4">
        <v>44500</v>
      </c>
      <c r="G38" s="3">
        <v>1021727</v>
      </c>
      <c r="H38" s="3">
        <f t="shared" si="3"/>
        <v>766295.25</v>
      </c>
      <c r="I38" s="6" t="s">
        <v>42</v>
      </c>
      <c r="J38" s="6" t="s">
        <v>14</v>
      </c>
      <c r="K38" s="6">
        <v>5</v>
      </c>
      <c r="L38" s="6" t="s">
        <v>191</v>
      </c>
    </row>
    <row r="39" spans="1:12" ht="75" x14ac:dyDescent="0.25">
      <c r="A39" s="6" t="s">
        <v>43</v>
      </c>
      <c r="B39" s="6"/>
      <c r="C39" s="6" t="s">
        <v>44</v>
      </c>
      <c r="D39" s="6" t="s">
        <v>177</v>
      </c>
      <c r="E39" s="4">
        <v>43239</v>
      </c>
      <c r="F39" s="4">
        <v>44286</v>
      </c>
      <c r="G39" s="3">
        <v>1319124</v>
      </c>
      <c r="H39" s="3">
        <v>1055299</v>
      </c>
      <c r="I39" s="6" t="s">
        <v>45</v>
      </c>
      <c r="J39" s="6" t="s">
        <v>14</v>
      </c>
      <c r="K39" s="6">
        <v>3</v>
      </c>
      <c r="L39" s="6" t="s">
        <v>192</v>
      </c>
    </row>
    <row r="40" spans="1:12" ht="125" x14ac:dyDescent="0.25">
      <c r="A40" s="6" t="s">
        <v>28</v>
      </c>
      <c r="B40" s="6"/>
      <c r="C40" s="6" t="s">
        <v>49</v>
      </c>
      <c r="D40" s="6" t="s">
        <v>178</v>
      </c>
      <c r="E40" s="4">
        <v>43251</v>
      </c>
      <c r="F40" s="4">
        <v>44530</v>
      </c>
      <c r="G40" s="3">
        <v>105000</v>
      </c>
      <c r="H40" s="3">
        <f>G40*75%</f>
        <v>78750</v>
      </c>
      <c r="I40" s="6" t="s">
        <v>30</v>
      </c>
      <c r="J40" s="6" t="s">
        <v>14</v>
      </c>
      <c r="K40" s="6">
        <v>6</v>
      </c>
      <c r="L40" s="6" t="s">
        <v>188</v>
      </c>
    </row>
    <row r="41" spans="1:12" ht="75" x14ac:dyDescent="0.25">
      <c r="A41" s="6" t="s">
        <v>46</v>
      </c>
      <c r="B41" s="6"/>
      <c r="C41" s="6" t="s">
        <v>47</v>
      </c>
      <c r="D41" s="6" t="s">
        <v>434</v>
      </c>
      <c r="E41" s="4">
        <v>43253</v>
      </c>
      <c r="F41" s="4">
        <v>44196</v>
      </c>
      <c r="G41" s="3">
        <v>625000</v>
      </c>
      <c r="H41" s="3">
        <f>G41*50%*75%</f>
        <v>234375</v>
      </c>
      <c r="I41" s="6" t="s">
        <v>48</v>
      </c>
      <c r="J41" s="6" t="s">
        <v>14</v>
      </c>
      <c r="K41" s="6">
        <v>2</v>
      </c>
      <c r="L41" s="6" t="s">
        <v>193</v>
      </c>
    </row>
    <row r="42" spans="1:12" ht="37.5" x14ac:dyDescent="0.25">
      <c r="A42" s="6" t="s">
        <v>50</v>
      </c>
      <c r="B42" s="6"/>
      <c r="C42" s="6" t="s">
        <v>51</v>
      </c>
      <c r="D42" s="6" t="s">
        <v>52</v>
      </c>
      <c r="E42" s="11">
        <v>43298</v>
      </c>
      <c r="F42" s="11">
        <v>44469</v>
      </c>
      <c r="G42" s="12">
        <v>600000</v>
      </c>
      <c r="H42" s="12">
        <f>G42*60%*75%</f>
        <v>270000</v>
      </c>
      <c r="I42" s="6" t="s">
        <v>53</v>
      </c>
      <c r="J42" s="6" t="s">
        <v>14</v>
      </c>
      <c r="K42" s="6">
        <v>1</v>
      </c>
      <c r="L42" s="6" t="s">
        <v>194</v>
      </c>
    </row>
    <row r="43" spans="1:12" ht="112.5" x14ac:dyDescent="0.25">
      <c r="A43" s="6" t="s">
        <v>54</v>
      </c>
      <c r="B43" s="6"/>
      <c r="C43" s="6" t="s">
        <v>55</v>
      </c>
      <c r="D43" s="6" t="s">
        <v>425</v>
      </c>
      <c r="E43" s="4">
        <v>43305</v>
      </c>
      <c r="F43" s="4">
        <v>44592</v>
      </c>
      <c r="G43" s="3">
        <v>633778</v>
      </c>
      <c r="H43" s="3">
        <f>G43*50%*75%</f>
        <v>237666.75</v>
      </c>
      <c r="I43" s="6" t="s">
        <v>56</v>
      </c>
      <c r="J43" s="6" t="s">
        <v>14</v>
      </c>
      <c r="K43" s="6">
        <v>2</v>
      </c>
      <c r="L43" s="6" t="s">
        <v>195</v>
      </c>
    </row>
    <row r="44" spans="1:12" ht="137.5" x14ac:dyDescent="0.25">
      <c r="A44" s="6" t="s">
        <v>57</v>
      </c>
      <c r="B44" s="6"/>
      <c r="C44" s="6" t="s">
        <v>58</v>
      </c>
      <c r="D44" s="6" t="s">
        <v>59</v>
      </c>
      <c r="E44" s="4">
        <v>43322</v>
      </c>
      <c r="F44" s="4">
        <v>44104</v>
      </c>
      <c r="G44" s="3">
        <v>240000</v>
      </c>
      <c r="H44" s="3">
        <f>G44*75%</f>
        <v>180000</v>
      </c>
      <c r="I44" s="6" t="s">
        <v>60</v>
      </c>
      <c r="J44" s="6" t="s">
        <v>14</v>
      </c>
      <c r="K44" s="6">
        <v>1</v>
      </c>
      <c r="L44" s="6" t="s">
        <v>196</v>
      </c>
    </row>
    <row r="45" spans="1:12" ht="175" x14ac:dyDescent="0.25">
      <c r="A45" s="6" t="s">
        <v>57</v>
      </c>
      <c r="B45" s="6" t="s">
        <v>357</v>
      </c>
      <c r="C45" s="6" t="s">
        <v>61</v>
      </c>
      <c r="D45" s="6" t="s">
        <v>62</v>
      </c>
      <c r="E45" s="4">
        <v>43327</v>
      </c>
      <c r="F45" s="4">
        <v>44408</v>
      </c>
      <c r="G45" s="3">
        <v>275000</v>
      </c>
      <c r="H45" s="3">
        <f>G45*75%</f>
        <v>206250</v>
      </c>
      <c r="I45" s="6" t="s">
        <v>60</v>
      </c>
      <c r="J45" s="6" t="s">
        <v>14</v>
      </c>
      <c r="K45" s="6">
        <v>1</v>
      </c>
      <c r="L45" s="6" t="s">
        <v>196</v>
      </c>
    </row>
    <row r="46" spans="1:12" ht="75" x14ac:dyDescent="0.25">
      <c r="A46" s="6" t="s">
        <v>63</v>
      </c>
      <c r="B46" s="6"/>
      <c r="C46" s="6" t="s">
        <v>64</v>
      </c>
      <c r="D46" s="6" t="s">
        <v>65</v>
      </c>
      <c r="E46" s="4">
        <v>43383</v>
      </c>
      <c r="F46" s="4">
        <v>44561</v>
      </c>
      <c r="G46" s="3">
        <v>424338</v>
      </c>
      <c r="H46" s="3">
        <f t="shared" ref="H46:H51" si="4">G46*75%</f>
        <v>318253.5</v>
      </c>
      <c r="I46" s="6" t="s">
        <v>66</v>
      </c>
      <c r="J46" s="6" t="s">
        <v>14</v>
      </c>
      <c r="K46" s="6">
        <v>2</v>
      </c>
      <c r="L46" s="6" t="s">
        <v>197</v>
      </c>
    </row>
    <row r="47" spans="1:12" ht="75" x14ac:dyDescent="0.25">
      <c r="A47" s="6" t="s">
        <v>69</v>
      </c>
      <c r="B47" s="6"/>
      <c r="C47" s="6" t="s">
        <v>70</v>
      </c>
      <c r="D47" s="6" t="s">
        <v>424</v>
      </c>
      <c r="E47" s="4">
        <v>43390</v>
      </c>
      <c r="F47" s="4">
        <v>44681</v>
      </c>
      <c r="G47" s="3">
        <v>152500</v>
      </c>
      <c r="H47" s="3">
        <f>G47*50%*75%</f>
        <v>57187.5</v>
      </c>
      <c r="I47" s="6" t="s">
        <v>71</v>
      </c>
      <c r="J47" s="6" t="s">
        <v>14</v>
      </c>
      <c r="K47" s="6">
        <v>2</v>
      </c>
      <c r="L47" s="6" t="s">
        <v>195</v>
      </c>
    </row>
    <row r="48" spans="1:12" ht="100" x14ac:dyDescent="0.25">
      <c r="A48" s="6" t="s">
        <v>72</v>
      </c>
      <c r="B48" s="6"/>
      <c r="C48" s="6" t="s">
        <v>73</v>
      </c>
      <c r="D48" s="6" t="s">
        <v>74</v>
      </c>
      <c r="E48" s="11">
        <v>43391</v>
      </c>
      <c r="F48" s="11">
        <v>44500</v>
      </c>
      <c r="G48" s="12">
        <v>748388</v>
      </c>
      <c r="H48" s="3">
        <f t="shared" si="4"/>
        <v>561291</v>
      </c>
      <c r="I48" s="6" t="s">
        <v>75</v>
      </c>
      <c r="J48" s="6" t="s">
        <v>14</v>
      </c>
      <c r="K48" s="6">
        <v>2</v>
      </c>
      <c r="L48" s="6" t="s">
        <v>197</v>
      </c>
    </row>
    <row r="49" spans="1:12" ht="25.5" customHeight="1" x14ac:dyDescent="0.25">
      <c r="A49" s="6" t="s">
        <v>43</v>
      </c>
      <c r="B49" s="6"/>
      <c r="C49" s="6" t="s">
        <v>67</v>
      </c>
      <c r="D49" s="6" t="s">
        <v>68</v>
      </c>
      <c r="E49" s="4">
        <v>43391</v>
      </c>
      <c r="F49" s="4">
        <v>44651</v>
      </c>
      <c r="G49" s="3">
        <v>65000</v>
      </c>
      <c r="H49" s="3">
        <f t="shared" si="4"/>
        <v>48750</v>
      </c>
      <c r="I49" s="6" t="s">
        <v>45</v>
      </c>
      <c r="J49" s="6" t="s">
        <v>14</v>
      </c>
      <c r="K49" s="6">
        <v>1</v>
      </c>
      <c r="L49" s="6" t="s">
        <v>194</v>
      </c>
    </row>
    <row r="50" spans="1:12" ht="62.5" x14ac:dyDescent="0.25">
      <c r="A50" s="6" t="s">
        <v>78</v>
      </c>
      <c r="B50" s="6" t="s">
        <v>79</v>
      </c>
      <c r="C50" s="6" t="s">
        <v>80</v>
      </c>
      <c r="D50" s="6" t="s">
        <v>426</v>
      </c>
      <c r="E50" s="11">
        <v>43392</v>
      </c>
      <c r="F50" s="11">
        <v>43555</v>
      </c>
      <c r="G50" s="12">
        <v>4456.25</v>
      </c>
      <c r="H50" s="3">
        <f t="shared" si="4"/>
        <v>3342.1875</v>
      </c>
      <c r="I50" s="6" t="s">
        <v>81</v>
      </c>
      <c r="J50" s="6" t="s">
        <v>14</v>
      </c>
      <c r="K50" s="6">
        <v>1</v>
      </c>
      <c r="L50" s="6" t="s">
        <v>189</v>
      </c>
    </row>
    <row r="51" spans="1:12" ht="62.5" x14ac:dyDescent="0.25">
      <c r="A51" s="6" t="s">
        <v>91</v>
      </c>
      <c r="B51" s="6"/>
      <c r="C51" s="6" t="s">
        <v>92</v>
      </c>
      <c r="D51" s="6" t="s">
        <v>93</v>
      </c>
      <c r="E51" s="4">
        <v>43396</v>
      </c>
      <c r="F51" s="4">
        <v>44165</v>
      </c>
      <c r="G51" s="3">
        <v>112392</v>
      </c>
      <c r="H51" s="3">
        <f t="shared" si="4"/>
        <v>84294</v>
      </c>
      <c r="I51" s="6" t="s">
        <v>94</v>
      </c>
      <c r="J51" s="6" t="s">
        <v>14</v>
      </c>
      <c r="K51" s="6">
        <v>1</v>
      </c>
      <c r="L51" s="6" t="s">
        <v>189</v>
      </c>
    </row>
    <row r="52" spans="1:12" ht="37.5" x14ac:dyDescent="0.25">
      <c r="A52" s="6" t="s">
        <v>28</v>
      </c>
      <c r="B52" s="6"/>
      <c r="C52" s="6" t="s">
        <v>76</v>
      </c>
      <c r="D52" s="6" t="s">
        <v>77</v>
      </c>
      <c r="E52" s="4">
        <v>43397</v>
      </c>
      <c r="F52" s="4">
        <v>44377</v>
      </c>
      <c r="G52" s="3">
        <v>977897</v>
      </c>
      <c r="H52" s="3">
        <f>G52*80%</f>
        <v>782317.60000000009</v>
      </c>
      <c r="I52" s="6" t="s">
        <v>30</v>
      </c>
      <c r="J52" s="6" t="s">
        <v>14</v>
      </c>
      <c r="K52" s="6">
        <v>3</v>
      </c>
      <c r="L52" s="6" t="s">
        <v>192</v>
      </c>
    </row>
    <row r="53" spans="1:12" ht="112.5" x14ac:dyDescent="0.25">
      <c r="A53" s="6" t="s">
        <v>28</v>
      </c>
      <c r="B53" s="6"/>
      <c r="C53" s="6" t="s">
        <v>82</v>
      </c>
      <c r="D53" s="6" t="s">
        <v>83</v>
      </c>
      <c r="E53" s="4">
        <v>43397</v>
      </c>
      <c r="F53" s="4">
        <v>44377</v>
      </c>
      <c r="G53" s="3">
        <v>2260000</v>
      </c>
      <c r="H53" s="3">
        <f>G53*90%</f>
        <v>2034000</v>
      </c>
      <c r="I53" s="6" t="s">
        <v>30</v>
      </c>
      <c r="J53" s="6" t="s">
        <v>14</v>
      </c>
      <c r="K53" s="6">
        <v>3</v>
      </c>
      <c r="L53" s="6" t="s">
        <v>198</v>
      </c>
    </row>
    <row r="54" spans="1:12" ht="112.5" x14ac:dyDescent="0.25">
      <c r="A54" s="6" t="s">
        <v>43</v>
      </c>
      <c r="B54" s="6"/>
      <c r="C54" s="6" t="s">
        <v>84</v>
      </c>
      <c r="D54" s="6" t="s">
        <v>85</v>
      </c>
      <c r="E54" s="4">
        <v>43399</v>
      </c>
      <c r="F54" s="4">
        <v>44651</v>
      </c>
      <c r="G54" s="3">
        <v>188000</v>
      </c>
      <c r="H54" s="3">
        <f t="shared" ref="H54:H62" si="5">G54*75%</f>
        <v>141000</v>
      </c>
      <c r="I54" s="6" t="s">
        <v>45</v>
      </c>
      <c r="J54" s="6" t="s">
        <v>14</v>
      </c>
      <c r="K54" s="6">
        <v>1</v>
      </c>
      <c r="L54" s="6" t="s">
        <v>194</v>
      </c>
    </row>
    <row r="55" spans="1:12" ht="62.5" x14ac:dyDescent="0.25">
      <c r="A55" s="6" t="s">
        <v>86</v>
      </c>
      <c r="B55" s="6"/>
      <c r="C55" s="6" t="s">
        <v>87</v>
      </c>
      <c r="D55" s="6" t="s">
        <v>427</v>
      </c>
      <c r="E55" s="4">
        <v>43418</v>
      </c>
      <c r="F55" s="4">
        <v>44104</v>
      </c>
      <c r="G55" s="3">
        <v>196200</v>
      </c>
      <c r="H55" s="3">
        <f>G55*80%*75%</f>
        <v>117720</v>
      </c>
      <c r="I55" s="6" t="s">
        <v>88</v>
      </c>
      <c r="J55" s="6" t="s">
        <v>14</v>
      </c>
      <c r="K55" s="6">
        <v>1</v>
      </c>
      <c r="L55" s="6" t="s">
        <v>189</v>
      </c>
    </row>
    <row r="56" spans="1:12" ht="80.25" customHeight="1" x14ac:dyDescent="0.25">
      <c r="A56" s="6" t="s">
        <v>99</v>
      </c>
      <c r="B56" s="6" t="s">
        <v>355</v>
      </c>
      <c r="C56" s="6" t="s">
        <v>100</v>
      </c>
      <c r="D56" s="6" t="s">
        <v>423</v>
      </c>
      <c r="E56" s="4">
        <v>43418</v>
      </c>
      <c r="F56" s="4">
        <v>43496</v>
      </c>
      <c r="G56" s="3">
        <v>25694</v>
      </c>
      <c r="H56" s="3">
        <f>G56*50%*75%</f>
        <v>9635.25</v>
      </c>
      <c r="I56" s="6" t="s">
        <v>101</v>
      </c>
      <c r="J56" s="6" t="s">
        <v>14</v>
      </c>
      <c r="K56" s="6">
        <v>1</v>
      </c>
      <c r="L56" s="6" t="s">
        <v>189</v>
      </c>
    </row>
    <row r="57" spans="1:12" ht="105" customHeight="1" x14ac:dyDescent="0.25">
      <c r="A57" s="6" t="s">
        <v>72</v>
      </c>
      <c r="B57" s="6"/>
      <c r="C57" s="6" t="s">
        <v>97</v>
      </c>
      <c r="D57" s="6" t="s">
        <v>98</v>
      </c>
      <c r="E57" s="4">
        <v>43426</v>
      </c>
      <c r="F57" s="4">
        <v>44865</v>
      </c>
      <c r="G57" s="3">
        <v>1324305</v>
      </c>
      <c r="H57" s="3">
        <f t="shared" si="5"/>
        <v>993228.75</v>
      </c>
      <c r="I57" s="6" t="s">
        <v>75</v>
      </c>
      <c r="J57" s="6" t="s">
        <v>14</v>
      </c>
      <c r="K57" s="6">
        <v>1</v>
      </c>
      <c r="L57" s="6" t="s">
        <v>196</v>
      </c>
    </row>
    <row r="58" spans="1:12" ht="62.5" x14ac:dyDescent="0.25">
      <c r="A58" s="6" t="s">
        <v>95</v>
      </c>
      <c r="B58" s="6"/>
      <c r="C58" s="6" t="s">
        <v>375</v>
      </c>
      <c r="D58" s="6" t="s">
        <v>428</v>
      </c>
      <c r="E58" s="4">
        <v>43430</v>
      </c>
      <c r="F58" s="4">
        <v>43616</v>
      </c>
      <c r="G58" s="3">
        <v>10900</v>
      </c>
      <c r="H58" s="3">
        <f>G58*80%*75%</f>
        <v>6540</v>
      </c>
      <c r="I58" s="6" t="s">
        <v>96</v>
      </c>
      <c r="J58" s="6" t="s">
        <v>14</v>
      </c>
      <c r="K58" s="6">
        <v>1</v>
      </c>
      <c r="L58" s="6" t="s">
        <v>189</v>
      </c>
    </row>
    <row r="59" spans="1:12" ht="50" x14ac:dyDescent="0.25">
      <c r="A59" s="6" t="s">
        <v>43</v>
      </c>
      <c r="B59" s="6"/>
      <c r="C59" s="6" t="s">
        <v>89</v>
      </c>
      <c r="D59" s="6" t="s">
        <v>90</v>
      </c>
      <c r="E59" s="4">
        <v>43432</v>
      </c>
      <c r="F59" s="4">
        <v>44985</v>
      </c>
      <c r="G59" s="3">
        <v>144906</v>
      </c>
      <c r="H59" s="3">
        <f t="shared" si="5"/>
        <v>108679.5</v>
      </c>
      <c r="I59" s="6" t="s">
        <v>45</v>
      </c>
      <c r="J59" s="6" t="s">
        <v>14</v>
      </c>
      <c r="K59" s="6">
        <v>1</v>
      </c>
      <c r="L59" s="6" t="s">
        <v>194</v>
      </c>
    </row>
    <row r="60" spans="1:12" ht="50" x14ac:dyDescent="0.25">
      <c r="A60" s="6" t="s">
        <v>107</v>
      </c>
      <c r="B60" s="6" t="s">
        <v>108</v>
      </c>
      <c r="C60" s="6" t="s">
        <v>109</v>
      </c>
      <c r="D60" s="6" t="s">
        <v>429</v>
      </c>
      <c r="E60" s="4">
        <v>43445</v>
      </c>
      <c r="F60" s="4">
        <v>43585</v>
      </c>
      <c r="G60" s="3">
        <v>4356</v>
      </c>
      <c r="H60" s="3">
        <f>G60*80%*75%</f>
        <v>2613.6000000000004</v>
      </c>
      <c r="I60" s="6" t="s">
        <v>110</v>
      </c>
      <c r="J60" s="6" t="s">
        <v>14</v>
      </c>
      <c r="K60" s="6">
        <v>1</v>
      </c>
      <c r="L60" s="6" t="s">
        <v>200</v>
      </c>
    </row>
    <row r="61" spans="1:12" ht="69" customHeight="1" x14ac:dyDescent="0.25">
      <c r="A61" s="6" t="s">
        <v>102</v>
      </c>
      <c r="B61" s="6"/>
      <c r="C61" s="6" t="s">
        <v>103</v>
      </c>
      <c r="D61" s="6" t="s">
        <v>104</v>
      </c>
      <c r="E61" s="4">
        <v>43451</v>
      </c>
      <c r="F61" s="4">
        <v>44255</v>
      </c>
      <c r="G61" s="3">
        <v>500000</v>
      </c>
      <c r="H61" s="3">
        <f>G61*50%*75%</f>
        <v>187500</v>
      </c>
      <c r="I61" s="6" t="s">
        <v>105</v>
      </c>
      <c r="J61" s="6" t="s">
        <v>14</v>
      </c>
      <c r="K61" s="6">
        <v>5</v>
      </c>
      <c r="L61" s="6" t="s">
        <v>199</v>
      </c>
    </row>
    <row r="62" spans="1:12" ht="137.5" x14ac:dyDescent="0.25">
      <c r="A62" s="6" t="s">
        <v>72</v>
      </c>
      <c r="B62" s="6"/>
      <c r="C62" s="6" t="s">
        <v>111</v>
      </c>
      <c r="D62" s="6" t="s">
        <v>180</v>
      </c>
      <c r="E62" s="11">
        <v>43497</v>
      </c>
      <c r="F62" s="11">
        <v>44255</v>
      </c>
      <c r="G62" s="12">
        <v>145261</v>
      </c>
      <c r="H62" s="3">
        <f t="shared" si="5"/>
        <v>108945.75</v>
      </c>
      <c r="I62" s="6" t="s">
        <v>75</v>
      </c>
      <c r="J62" s="6" t="s">
        <v>14</v>
      </c>
      <c r="K62" s="6">
        <v>1</v>
      </c>
      <c r="L62" s="6" t="s">
        <v>196</v>
      </c>
    </row>
    <row r="63" spans="1:12" ht="62.5" x14ac:dyDescent="0.25">
      <c r="A63" s="6" t="s">
        <v>112</v>
      </c>
      <c r="B63" s="6"/>
      <c r="C63" s="6" t="s">
        <v>113</v>
      </c>
      <c r="D63" s="6" t="s">
        <v>430</v>
      </c>
      <c r="E63" s="4">
        <v>43528</v>
      </c>
      <c r="F63" s="4">
        <v>43555</v>
      </c>
      <c r="G63" s="3">
        <v>31601</v>
      </c>
      <c r="H63" s="3">
        <f>G63*50%*75%</f>
        <v>11850.375</v>
      </c>
      <c r="I63" s="6" t="s">
        <v>114</v>
      </c>
      <c r="J63" s="6" t="s">
        <v>14</v>
      </c>
      <c r="K63" s="6">
        <v>1</v>
      </c>
      <c r="L63" s="6" t="s">
        <v>189</v>
      </c>
    </row>
    <row r="64" spans="1:12" ht="62.5" x14ac:dyDescent="0.25">
      <c r="A64" s="6" t="s">
        <v>112</v>
      </c>
      <c r="B64" s="6"/>
      <c r="C64" s="6" t="s">
        <v>374</v>
      </c>
      <c r="D64" s="6" t="s">
        <v>428</v>
      </c>
      <c r="E64" s="4">
        <v>43528</v>
      </c>
      <c r="F64" s="4">
        <v>43555</v>
      </c>
      <c r="G64" s="3">
        <v>56680</v>
      </c>
      <c r="H64" s="3">
        <f>G64*50%*75%</f>
        <v>21255</v>
      </c>
      <c r="I64" s="6" t="s">
        <v>114</v>
      </c>
      <c r="J64" s="6" t="s">
        <v>14</v>
      </c>
      <c r="K64" s="6">
        <v>1</v>
      </c>
      <c r="L64" s="6" t="s">
        <v>189</v>
      </c>
    </row>
    <row r="65" spans="1:12" ht="63" customHeight="1" x14ac:dyDescent="0.25">
      <c r="A65" s="6" t="s">
        <v>115</v>
      </c>
      <c r="B65" s="6"/>
      <c r="C65" s="6" t="s">
        <v>123</v>
      </c>
      <c r="D65" s="6" t="s">
        <v>422</v>
      </c>
      <c r="E65" s="4">
        <v>43551</v>
      </c>
      <c r="F65" s="4">
        <v>43982</v>
      </c>
      <c r="G65" s="3">
        <v>3700</v>
      </c>
      <c r="H65" s="3">
        <f>G65*80%*75%</f>
        <v>2220</v>
      </c>
      <c r="I65" s="6" t="s">
        <v>116</v>
      </c>
      <c r="J65" s="6" t="s">
        <v>14</v>
      </c>
      <c r="K65" s="6">
        <v>1</v>
      </c>
      <c r="L65" s="6" t="s">
        <v>200</v>
      </c>
    </row>
    <row r="66" spans="1:12" ht="62.5" x14ac:dyDescent="0.25">
      <c r="A66" s="6" t="s">
        <v>95</v>
      </c>
      <c r="B66" s="6"/>
      <c r="C66" s="6" t="s">
        <v>122</v>
      </c>
      <c r="D66" s="6" t="s">
        <v>431</v>
      </c>
      <c r="E66" s="4">
        <v>43553</v>
      </c>
      <c r="F66" s="4">
        <v>43616</v>
      </c>
      <c r="G66" s="3">
        <v>3000</v>
      </c>
      <c r="H66" s="3">
        <f>G66*80%*75%</f>
        <v>1800</v>
      </c>
      <c r="I66" s="6" t="s">
        <v>96</v>
      </c>
      <c r="J66" s="6" t="s">
        <v>14</v>
      </c>
      <c r="K66" s="6">
        <v>1</v>
      </c>
      <c r="L66" s="6" t="s">
        <v>189</v>
      </c>
    </row>
    <row r="67" spans="1:12" ht="218.25" customHeight="1" x14ac:dyDescent="0.25">
      <c r="A67" s="6" t="s">
        <v>117</v>
      </c>
      <c r="B67" s="6"/>
      <c r="C67" s="6" t="s">
        <v>118</v>
      </c>
      <c r="D67" s="6" t="s">
        <v>119</v>
      </c>
      <c r="E67" s="4">
        <v>43560</v>
      </c>
      <c r="F67" s="4">
        <v>45107</v>
      </c>
      <c r="G67" s="3">
        <v>816033</v>
      </c>
      <c r="H67" s="3">
        <f>G67*75%</f>
        <v>612024.75</v>
      </c>
      <c r="I67" s="6" t="s">
        <v>120</v>
      </c>
      <c r="J67" s="6" t="s">
        <v>14</v>
      </c>
      <c r="K67" s="6">
        <v>7</v>
      </c>
      <c r="L67" s="6" t="s">
        <v>121</v>
      </c>
    </row>
    <row r="68" spans="1:12" ht="50" x14ac:dyDescent="0.25">
      <c r="A68" s="6" t="s">
        <v>34</v>
      </c>
      <c r="B68" s="6"/>
      <c r="C68" s="6" t="s">
        <v>124</v>
      </c>
      <c r="D68" s="6" t="s">
        <v>422</v>
      </c>
      <c r="E68" s="4">
        <v>43609</v>
      </c>
      <c r="F68" s="4">
        <v>43677</v>
      </c>
      <c r="G68" s="3">
        <v>10558</v>
      </c>
      <c r="H68" s="3">
        <f t="shared" ref="H68:H74" si="6">G68*80%*75%</f>
        <v>6334.7999999999993</v>
      </c>
      <c r="I68" s="6" t="s">
        <v>35</v>
      </c>
      <c r="J68" s="6" t="s">
        <v>14</v>
      </c>
      <c r="K68" s="6">
        <v>1</v>
      </c>
      <c r="L68" s="6" t="s">
        <v>200</v>
      </c>
    </row>
    <row r="69" spans="1:12" ht="62.5" x14ac:dyDescent="0.25">
      <c r="A69" s="6" t="s">
        <v>126</v>
      </c>
      <c r="B69" s="6" t="s">
        <v>203</v>
      </c>
      <c r="C69" s="6" t="s">
        <v>204</v>
      </c>
      <c r="D69" s="6" t="s">
        <v>433</v>
      </c>
      <c r="E69" s="13">
        <v>43621</v>
      </c>
      <c r="F69" s="13">
        <v>44196</v>
      </c>
      <c r="G69" s="14">
        <v>7489.84</v>
      </c>
      <c r="H69" s="14">
        <f t="shared" si="6"/>
        <v>4493.9040000000005</v>
      </c>
      <c r="I69" s="8" t="s">
        <v>137</v>
      </c>
      <c r="J69" s="6" t="s">
        <v>14</v>
      </c>
      <c r="K69" s="6">
        <v>1</v>
      </c>
      <c r="L69" s="6" t="s">
        <v>189</v>
      </c>
    </row>
    <row r="70" spans="1:12" ht="62.5" x14ac:dyDescent="0.25">
      <c r="A70" s="6" t="s">
        <v>126</v>
      </c>
      <c r="B70" s="6" t="s">
        <v>203</v>
      </c>
      <c r="C70" s="6" t="s">
        <v>358</v>
      </c>
      <c r="D70" s="6" t="s">
        <v>432</v>
      </c>
      <c r="E70" s="13">
        <v>43621</v>
      </c>
      <c r="F70" s="13">
        <v>44196</v>
      </c>
      <c r="G70" s="15">
        <v>1172.6125</v>
      </c>
      <c r="H70" s="15">
        <f t="shared" si="6"/>
        <v>703.5675</v>
      </c>
      <c r="I70" s="8" t="s">
        <v>137</v>
      </c>
      <c r="J70" s="8" t="s">
        <v>14</v>
      </c>
      <c r="K70" s="6">
        <v>1</v>
      </c>
      <c r="L70" s="6" t="s">
        <v>189</v>
      </c>
    </row>
    <row r="71" spans="1:12" ht="62.5" x14ac:dyDescent="0.25">
      <c r="A71" s="6" t="s">
        <v>125</v>
      </c>
      <c r="B71" s="6" t="s">
        <v>282</v>
      </c>
      <c r="C71" s="6" t="s">
        <v>358</v>
      </c>
      <c r="D71" s="6" t="s">
        <v>432</v>
      </c>
      <c r="E71" s="13">
        <v>43622</v>
      </c>
      <c r="F71" s="13">
        <v>44196</v>
      </c>
      <c r="G71" s="15">
        <v>4101.8625000000002</v>
      </c>
      <c r="H71" s="15">
        <f t="shared" si="6"/>
        <v>2461.1175000000003</v>
      </c>
      <c r="I71" s="8" t="s">
        <v>369</v>
      </c>
      <c r="J71" s="8" t="s">
        <v>14</v>
      </c>
      <c r="K71" s="6">
        <v>1</v>
      </c>
      <c r="L71" s="6" t="s">
        <v>189</v>
      </c>
    </row>
    <row r="72" spans="1:12" ht="62.5" x14ac:dyDescent="0.25">
      <c r="A72" s="6" t="s">
        <v>127</v>
      </c>
      <c r="B72" s="6" t="s">
        <v>205</v>
      </c>
      <c r="C72" s="6" t="s">
        <v>204</v>
      </c>
      <c r="D72" s="6" t="s">
        <v>433</v>
      </c>
      <c r="E72" s="13">
        <v>43626</v>
      </c>
      <c r="F72" s="13">
        <v>44196</v>
      </c>
      <c r="G72" s="14">
        <v>7658.8374999999996</v>
      </c>
      <c r="H72" s="14">
        <f t="shared" si="6"/>
        <v>4595.3024999999998</v>
      </c>
      <c r="I72" s="8" t="s">
        <v>138</v>
      </c>
      <c r="J72" s="6" t="s">
        <v>14</v>
      </c>
      <c r="K72" s="6">
        <v>1</v>
      </c>
      <c r="L72" s="6" t="s">
        <v>189</v>
      </c>
    </row>
    <row r="73" spans="1:12" ht="62.5" x14ac:dyDescent="0.25">
      <c r="A73" s="6" t="s">
        <v>127</v>
      </c>
      <c r="B73" s="6" t="s">
        <v>205</v>
      </c>
      <c r="C73" s="6" t="s">
        <v>358</v>
      </c>
      <c r="D73" s="6" t="s">
        <v>432</v>
      </c>
      <c r="E73" s="13">
        <v>43626</v>
      </c>
      <c r="F73" s="13">
        <v>44196</v>
      </c>
      <c r="G73" s="15">
        <v>10732.4625</v>
      </c>
      <c r="H73" s="15">
        <f t="shared" si="6"/>
        <v>6439.4774999999991</v>
      </c>
      <c r="I73" s="8" t="s">
        <v>138</v>
      </c>
      <c r="J73" s="8" t="s">
        <v>14</v>
      </c>
      <c r="K73" s="6">
        <v>1</v>
      </c>
      <c r="L73" s="6" t="s">
        <v>189</v>
      </c>
    </row>
    <row r="74" spans="1:12" ht="62.5" x14ac:dyDescent="0.25">
      <c r="A74" s="6" t="s">
        <v>128</v>
      </c>
      <c r="B74" s="6" t="s">
        <v>150</v>
      </c>
      <c r="C74" s="6" t="s">
        <v>204</v>
      </c>
      <c r="D74" s="6" t="s">
        <v>433</v>
      </c>
      <c r="E74" s="13">
        <v>43629</v>
      </c>
      <c r="F74" s="13">
        <v>44196</v>
      </c>
      <c r="G74" s="14">
        <v>8923.6625000000004</v>
      </c>
      <c r="H74" s="14">
        <f t="shared" si="6"/>
        <v>5354.1975000000002</v>
      </c>
      <c r="I74" s="8" t="s">
        <v>139</v>
      </c>
      <c r="J74" s="6" t="s">
        <v>14</v>
      </c>
      <c r="K74" s="6">
        <v>1</v>
      </c>
      <c r="L74" s="6" t="s">
        <v>189</v>
      </c>
    </row>
    <row r="75" spans="1:12" ht="62.5" x14ac:dyDescent="0.25">
      <c r="A75" s="6" t="s">
        <v>128</v>
      </c>
      <c r="B75" s="6" t="s">
        <v>150</v>
      </c>
      <c r="C75" s="6" t="s">
        <v>358</v>
      </c>
      <c r="D75" s="6" t="s">
        <v>432</v>
      </c>
      <c r="E75" s="13">
        <v>43629</v>
      </c>
      <c r="F75" s="13">
        <v>44196</v>
      </c>
      <c r="G75" s="15">
        <v>1010.7875</v>
      </c>
      <c r="H75" s="15">
        <f t="shared" ref="H75:H76" si="7">G75*80%*75%</f>
        <v>606.47250000000008</v>
      </c>
      <c r="I75" s="8" t="s">
        <v>139</v>
      </c>
      <c r="J75" s="8" t="s">
        <v>14</v>
      </c>
      <c r="K75" s="6">
        <v>1</v>
      </c>
      <c r="L75" s="6" t="s">
        <v>189</v>
      </c>
    </row>
    <row r="76" spans="1:12" ht="62.5" x14ac:dyDescent="0.25">
      <c r="A76" s="6" t="s">
        <v>129</v>
      </c>
      <c r="B76" s="6" t="s">
        <v>151</v>
      </c>
      <c r="C76" s="6" t="s">
        <v>358</v>
      </c>
      <c r="D76" s="6" t="s">
        <v>432</v>
      </c>
      <c r="E76" s="13">
        <v>43630</v>
      </c>
      <c r="F76" s="13">
        <v>44196</v>
      </c>
      <c r="G76" s="15">
        <v>3014.2374999999997</v>
      </c>
      <c r="H76" s="15">
        <f t="shared" si="7"/>
        <v>1808.5425</v>
      </c>
      <c r="I76" s="8" t="s">
        <v>141</v>
      </c>
      <c r="J76" s="8" t="s">
        <v>14</v>
      </c>
      <c r="K76" s="6">
        <v>1</v>
      </c>
      <c r="L76" s="6" t="s">
        <v>189</v>
      </c>
    </row>
    <row r="77" spans="1:12" ht="62.5" x14ac:dyDescent="0.25">
      <c r="A77" s="6" t="s">
        <v>95</v>
      </c>
      <c r="B77" s="6" t="s">
        <v>206</v>
      </c>
      <c r="C77" s="6" t="s">
        <v>204</v>
      </c>
      <c r="D77" s="6" t="s">
        <v>433</v>
      </c>
      <c r="E77" s="13">
        <v>43633</v>
      </c>
      <c r="F77" s="13">
        <v>44196</v>
      </c>
      <c r="G77" s="14">
        <v>14679.000000000002</v>
      </c>
      <c r="H77" s="14">
        <f>G77*80%*75%</f>
        <v>8807.4000000000015</v>
      </c>
      <c r="I77" s="8" t="s">
        <v>140</v>
      </c>
      <c r="J77" s="6" t="s">
        <v>14</v>
      </c>
      <c r="K77" s="6">
        <v>1</v>
      </c>
      <c r="L77" s="6" t="s">
        <v>189</v>
      </c>
    </row>
    <row r="78" spans="1:12" ht="62.5" x14ac:dyDescent="0.25">
      <c r="A78" s="6" t="s">
        <v>95</v>
      </c>
      <c r="B78" s="6" t="s">
        <v>206</v>
      </c>
      <c r="C78" s="6" t="s">
        <v>358</v>
      </c>
      <c r="D78" s="6" t="s">
        <v>432</v>
      </c>
      <c r="E78" s="13">
        <v>43633</v>
      </c>
      <c r="F78" s="13">
        <v>44196</v>
      </c>
      <c r="G78" s="15">
        <v>3445.5875000000001</v>
      </c>
      <c r="H78" s="15">
        <f t="shared" ref="H78:H81" si="8">G78*80%*75%</f>
        <v>2067.3525</v>
      </c>
      <c r="I78" s="8" t="s">
        <v>140</v>
      </c>
      <c r="J78" s="8" t="s">
        <v>14</v>
      </c>
      <c r="K78" s="6">
        <v>1</v>
      </c>
      <c r="L78" s="6" t="s">
        <v>189</v>
      </c>
    </row>
    <row r="79" spans="1:12" ht="62.5" x14ac:dyDescent="0.25">
      <c r="A79" s="6" t="s">
        <v>130</v>
      </c>
      <c r="B79" s="6" t="s">
        <v>153</v>
      </c>
      <c r="C79" s="6" t="s">
        <v>358</v>
      </c>
      <c r="D79" s="6" t="s">
        <v>432</v>
      </c>
      <c r="E79" s="13">
        <v>43636</v>
      </c>
      <c r="F79" s="13">
        <v>44196</v>
      </c>
      <c r="G79" s="15">
        <v>3285.0625</v>
      </c>
      <c r="H79" s="15">
        <f t="shared" si="8"/>
        <v>1971.0375000000001</v>
      </c>
      <c r="I79" s="8" t="s">
        <v>143</v>
      </c>
      <c r="J79" s="8" t="s">
        <v>14</v>
      </c>
      <c r="K79" s="6">
        <v>1</v>
      </c>
      <c r="L79" s="6" t="s">
        <v>189</v>
      </c>
    </row>
    <row r="80" spans="1:12" ht="62.5" x14ac:dyDescent="0.25">
      <c r="A80" s="6" t="s">
        <v>135</v>
      </c>
      <c r="B80" s="6" t="s">
        <v>158</v>
      </c>
      <c r="C80" s="6" t="s">
        <v>204</v>
      </c>
      <c r="D80" s="6" t="s">
        <v>433</v>
      </c>
      <c r="E80" s="13">
        <v>43640</v>
      </c>
      <c r="F80" s="13">
        <v>44196</v>
      </c>
      <c r="G80" s="14">
        <v>5564.6374999999998</v>
      </c>
      <c r="H80" s="14">
        <f t="shared" si="8"/>
        <v>3338.7825000000003</v>
      </c>
      <c r="I80" s="8" t="s">
        <v>157</v>
      </c>
      <c r="J80" s="6" t="s">
        <v>14</v>
      </c>
      <c r="K80" s="6">
        <v>1</v>
      </c>
      <c r="L80" s="6" t="s">
        <v>189</v>
      </c>
    </row>
    <row r="81" spans="1:12" ht="62.5" x14ac:dyDescent="0.25">
      <c r="A81" s="6" t="s">
        <v>131</v>
      </c>
      <c r="B81" s="6" t="s">
        <v>154</v>
      </c>
      <c r="C81" s="6" t="s">
        <v>204</v>
      </c>
      <c r="D81" s="6" t="s">
        <v>433</v>
      </c>
      <c r="E81" s="13">
        <v>43640</v>
      </c>
      <c r="F81" s="13">
        <v>44196</v>
      </c>
      <c r="G81" s="14">
        <v>7489.8375000000005</v>
      </c>
      <c r="H81" s="14">
        <f t="shared" si="8"/>
        <v>4493.9025000000001</v>
      </c>
      <c r="I81" s="8" t="s">
        <v>144</v>
      </c>
      <c r="J81" s="6" t="s">
        <v>14</v>
      </c>
      <c r="K81" s="6">
        <v>1</v>
      </c>
      <c r="L81" s="6" t="s">
        <v>189</v>
      </c>
    </row>
    <row r="82" spans="1:12" ht="62.5" x14ac:dyDescent="0.25">
      <c r="A82" s="6" t="s">
        <v>131</v>
      </c>
      <c r="B82" s="6" t="s">
        <v>154</v>
      </c>
      <c r="C82" s="6" t="s">
        <v>358</v>
      </c>
      <c r="D82" s="6" t="s">
        <v>432</v>
      </c>
      <c r="E82" s="13">
        <v>43640</v>
      </c>
      <c r="F82" s="13">
        <v>44196</v>
      </c>
      <c r="G82" s="15">
        <v>11338.525</v>
      </c>
      <c r="H82" s="15">
        <f>G82*80%*75%</f>
        <v>6803.1149999999998</v>
      </c>
      <c r="I82" s="8" t="s">
        <v>144</v>
      </c>
      <c r="J82" s="8" t="s">
        <v>14</v>
      </c>
      <c r="K82" s="6">
        <v>1</v>
      </c>
      <c r="L82" s="6" t="s">
        <v>189</v>
      </c>
    </row>
    <row r="83" spans="1:12" ht="62.5" x14ac:dyDescent="0.25">
      <c r="A83" s="6" t="s">
        <v>132</v>
      </c>
      <c r="B83" s="6" t="s">
        <v>207</v>
      </c>
      <c r="C83" s="6" t="s">
        <v>204</v>
      </c>
      <c r="D83" s="6" t="s">
        <v>433</v>
      </c>
      <c r="E83" s="13">
        <v>43640</v>
      </c>
      <c r="F83" s="13">
        <v>44196</v>
      </c>
      <c r="G83" s="14">
        <v>7427.3875000000007</v>
      </c>
      <c r="H83" s="14">
        <f>G83*80%*75%</f>
        <v>4456.4325000000008</v>
      </c>
      <c r="I83" s="8" t="s">
        <v>145</v>
      </c>
      <c r="J83" s="6" t="s">
        <v>14</v>
      </c>
      <c r="K83" s="6">
        <v>1</v>
      </c>
      <c r="L83" s="6" t="s">
        <v>189</v>
      </c>
    </row>
    <row r="84" spans="1:12" ht="62.5" x14ac:dyDescent="0.25">
      <c r="A84" s="6" t="s">
        <v>132</v>
      </c>
      <c r="B84" s="6" t="s">
        <v>207</v>
      </c>
      <c r="C84" s="6" t="s">
        <v>358</v>
      </c>
      <c r="D84" s="6" t="s">
        <v>432</v>
      </c>
      <c r="E84" s="13">
        <v>43640</v>
      </c>
      <c r="F84" s="13">
        <v>44196</v>
      </c>
      <c r="G84" s="15">
        <v>9330.8124999999982</v>
      </c>
      <c r="H84" s="15">
        <f>G84*80%*75%</f>
        <v>5598.4874999999993</v>
      </c>
      <c r="I84" s="8" t="s">
        <v>145</v>
      </c>
      <c r="J84" s="8" t="s">
        <v>14</v>
      </c>
      <c r="K84" s="6">
        <v>1</v>
      </c>
      <c r="L84" s="6" t="s">
        <v>189</v>
      </c>
    </row>
    <row r="85" spans="1:12" ht="62.5" x14ac:dyDescent="0.25">
      <c r="A85" s="6" t="s">
        <v>208</v>
      </c>
      <c r="B85" s="6" t="s">
        <v>156</v>
      </c>
      <c r="C85" s="6" t="s">
        <v>204</v>
      </c>
      <c r="D85" s="6" t="s">
        <v>433</v>
      </c>
      <c r="E85" s="13">
        <v>43641</v>
      </c>
      <c r="F85" s="13">
        <v>44196</v>
      </c>
      <c r="G85" s="14">
        <v>4692.3625000000002</v>
      </c>
      <c r="H85" s="14">
        <f>G85*80%*75%</f>
        <v>2815.4175000000005</v>
      </c>
      <c r="I85" s="8" t="s">
        <v>148</v>
      </c>
      <c r="J85" s="6" t="s">
        <v>14</v>
      </c>
      <c r="K85" s="6">
        <v>1</v>
      </c>
      <c r="L85" s="6" t="s">
        <v>189</v>
      </c>
    </row>
    <row r="86" spans="1:12" ht="62.5" x14ac:dyDescent="0.25">
      <c r="A86" s="6" t="s">
        <v>208</v>
      </c>
      <c r="B86" s="6" t="s">
        <v>156</v>
      </c>
      <c r="C86" s="6" t="s">
        <v>358</v>
      </c>
      <c r="D86" s="6" t="s">
        <v>432</v>
      </c>
      <c r="E86" s="13">
        <v>43641</v>
      </c>
      <c r="F86" s="13">
        <v>44196</v>
      </c>
      <c r="G86" s="15">
        <v>1494.7624999999998</v>
      </c>
      <c r="H86" s="15">
        <f t="shared" ref="H86:H88" si="9">G86*80%*75%</f>
        <v>896.85749999999996</v>
      </c>
      <c r="I86" s="8" t="s">
        <v>148</v>
      </c>
      <c r="J86" s="8" t="s">
        <v>14</v>
      </c>
      <c r="K86" s="6">
        <v>1</v>
      </c>
      <c r="L86" s="6" t="s">
        <v>189</v>
      </c>
    </row>
    <row r="87" spans="1:12" ht="62.5" x14ac:dyDescent="0.25">
      <c r="A87" s="6" t="s">
        <v>134</v>
      </c>
      <c r="B87" s="6" t="s">
        <v>316</v>
      </c>
      <c r="C87" s="6" t="s">
        <v>358</v>
      </c>
      <c r="D87" s="6" t="s">
        <v>432</v>
      </c>
      <c r="E87" s="13">
        <v>43641</v>
      </c>
      <c r="F87" s="13">
        <v>44196</v>
      </c>
      <c r="G87" s="15">
        <v>7334.3249999999998</v>
      </c>
      <c r="H87" s="15">
        <f t="shared" si="9"/>
        <v>4400.5950000000003</v>
      </c>
      <c r="I87" s="8" t="s">
        <v>147</v>
      </c>
      <c r="J87" s="8" t="s">
        <v>14</v>
      </c>
      <c r="K87" s="6">
        <v>1</v>
      </c>
      <c r="L87" s="6" t="s">
        <v>189</v>
      </c>
    </row>
    <row r="88" spans="1:12" ht="62.5" x14ac:dyDescent="0.25">
      <c r="A88" s="6" t="s">
        <v>133</v>
      </c>
      <c r="B88" s="6" t="s">
        <v>155</v>
      </c>
      <c r="C88" s="6" t="s">
        <v>358</v>
      </c>
      <c r="D88" s="6" t="s">
        <v>432</v>
      </c>
      <c r="E88" s="13">
        <v>43641</v>
      </c>
      <c r="F88" s="13">
        <v>44196</v>
      </c>
      <c r="G88" s="15">
        <v>2153.6999999999998</v>
      </c>
      <c r="H88" s="15">
        <f t="shared" si="9"/>
        <v>1292.22</v>
      </c>
      <c r="I88" s="8" t="s">
        <v>146</v>
      </c>
      <c r="J88" s="8" t="s">
        <v>14</v>
      </c>
      <c r="K88" s="6">
        <v>1</v>
      </c>
      <c r="L88" s="6" t="s">
        <v>189</v>
      </c>
    </row>
    <row r="89" spans="1:12" ht="62.5" x14ac:dyDescent="0.25">
      <c r="A89" s="6" t="s">
        <v>209</v>
      </c>
      <c r="B89" s="6" t="s">
        <v>152</v>
      </c>
      <c r="C89" s="6" t="s">
        <v>204</v>
      </c>
      <c r="D89" s="6" t="s">
        <v>433</v>
      </c>
      <c r="E89" s="13">
        <v>43642</v>
      </c>
      <c r="F89" s="13">
        <v>44196</v>
      </c>
      <c r="G89" s="14">
        <v>14254.887500000001</v>
      </c>
      <c r="H89" s="14">
        <f>G89*80%*75%</f>
        <v>8552.9325000000008</v>
      </c>
      <c r="I89" s="8" t="s">
        <v>142</v>
      </c>
      <c r="J89" s="6" t="s">
        <v>14</v>
      </c>
      <c r="K89" s="6">
        <v>1</v>
      </c>
      <c r="L89" s="6" t="s">
        <v>189</v>
      </c>
    </row>
    <row r="90" spans="1:12" ht="62.5" x14ac:dyDescent="0.25">
      <c r="A90" s="6" t="s">
        <v>209</v>
      </c>
      <c r="B90" s="6" t="s">
        <v>152</v>
      </c>
      <c r="C90" s="6" t="s">
        <v>358</v>
      </c>
      <c r="D90" s="6" t="s">
        <v>432</v>
      </c>
      <c r="E90" s="13">
        <v>43642</v>
      </c>
      <c r="F90" s="13">
        <v>44196</v>
      </c>
      <c r="G90" s="15">
        <v>8307.3000000000011</v>
      </c>
      <c r="H90" s="15">
        <f t="shared" ref="H90:H95" si="10">G90*80%*75%</f>
        <v>4984.380000000001</v>
      </c>
      <c r="I90" s="8" t="s">
        <v>142</v>
      </c>
      <c r="J90" s="8" t="s">
        <v>14</v>
      </c>
      <c r="K90" s="6">
        <v>1</v>
      </c>
      <c r="L90" s="6" t="s">
        <v>189</v>
      </c>
    </row>
    <row r="91" spans="1:12" ht="62.5" x14ac:dyDescent="0.25">
      <c r="A91" s="6" t="s">
        <v>125</v>
      </c>
      <c r="B91" s="6" t="s">
        <v>282</v>
      </c>
      <c r="C91" s="6" t="s">
        <v>358</v>
      </c>
      <c r="D91" s="6" t="s">
        <v>432</v>
      </c>
      <c r="E91" s="13">
        <v>43771</v>
      </c>
      <c r="F91" s="13">
        <v>44196</v>
      </c>
      <c r="G91" s="15">
        <v>3454.1125000000002</v>
      </c>
      <c r="H91" s="15">
        <f t="shared" si="10"/>
        <v>2072.4675000000002</v>
      </c>
      <c r="I91" s="8" t="s">
        <v>369</v>
      </c>
      <c r="J91" s="8" t="s">
        <v>14</v>
      </c>
      <c r="K91" s="6">
        <v>1</v>
      </c>
      <c r="L91" s="6" t="s">
        <v>189</v>
      </c>
    </row>
    <row r="92" spans="1:12" ht="62.5" x14ac:dyDescent="0.25">
      <c r="A92" s="6" t="s">
        <v>289</v>
      </c>
      <c r="B92" s="6" t="s">
        <v>290</v>
      </c>
      <c r="C92" s="6" t="s">
        <v>358</v>
      </c>
      <c r="D92" s="6" t="s">
        <v>432</v>
      </c>
      <c r="E92" s="13">
        <v>43773</v>
      </c>
      <c r="F92" s="13">
        <v>44196</v>
      </c>
      <c r="G92" s="15">
        <v>1548.2375</v>
      </c>
      <c r="H92" s="15">
        <f t="shared" si="10"/>
        <v>928.94250000000011</v>
      </c>
      <c r="I92" s="8" t="s">
        <v>249</v>
      </c>
      <c r="J92" s="8" t="s">
        <v>14</v>
      </c>
      <c r="K92" s="6">
        <v>1</v>
      </c>
      <c r="L92" s="6" t="s">
        <v>189</v>
      </c>
    </row>
    <row r="93" spans="1:12" ht="62.5" x14ac:dyDescent="0.25">
      <c r="A93" s="6" t="s">
        <v>210</v>
      </c>
      <c r="B93" s="6" t="s">
        <v>211</v>
      </c>
      <c r="C93" s="6" t="s">
        <v>204</v>
      </c>
      <c r="D93" s="6" t="s">
        <v>433</v>
      </c>
      <c r="E93" s="13">
        <v>43774</v>
      </c>
      <c r="F93" s="13">
        <v>44196</v>
      </c>
      <c r="G93" s="14">
        <v>7587.0874999999996</v>
      </c>
      <c r="H93" s="14">
        <f t="shared" si="10"/>
        <v>4552.2525000000005</v>
      </c>
      <c r="I93" s="8" t="s">
        <v>212</v>
      </c>
      <c r="J93" s="6" t="s">
        <v>14</v>
      </c>
      <c r="K93" s="6">
        <v>1</v>
      </c>
      <c r="L93" s="6" t="s">
        <v>189</v>
      </c>
    </row>
    <row r="94" spans="1:12" ht="62.5" x14ac:dyDescent="0.25">
      <c r="A94" s="6" t="s">
        <v>135</v>
      </c>
      <c r="B94" s="6" t="s">
        <v>158</v>
      </c>
      <c r="C94" s="6" t="s">
        <v>204</v>
      </c>
      <c r="D94" s="6" t="s">
        <v>433</v>
      </c>
      <c r="E94" s="13">
        <v>43781</v>
      </c>
      <c r="F94" s="13">
        <v>44196</v>
      </c>
      <c r="G94" s="14">
        <v>3556.6625000000004</v>
      </c>
      <c r="H94" s="14">
        <f t="shared" si="10"/>
        <v>2133.9975000000004</v>
      </c>
      <c r="I94" s="8" t="s">
        <v>157</v>
      </c>
      <c r="J94" s="6" t="s">
        <v>14</v>
      </c>
      <c r="K94" s="6">
        <v>1</v>
      </c>
      <c r="L94" s="6" t="s">
        <v>189</v>
      </c>
    </row>
    <row r="95" spans="1:12" ht="62.5" x14ac:dyDescent="0.25">
      <c r="A95" s="6" t="s">
        <v>213</v>
      </c>
      <c r="B95" s="6" t="s">
        <v>214</v>
      </c>
      <c r="C95" s="6" t="s">
        <v>204</v>
      </c>
      <c r="D95" s="6" t="s">
        <v>433</v>
      </c>
      <c r="E95" s="13">
        <v>43781</v>
      </c>
      <c r="F95" s="13">
        <v>44196</v>
      </c>
      <c r="G95" s="14">
        <v>7724.8249999999998</v>
      </c>
      <c r="H95" s="14">
        <f t="shared" si="10"/>
        <v>4634.8950000000004</v>
      </c>
      <c r="I95" s="8" t="s">
        <v>215</v>
      </c>
      <c r="J95" s="6" t="s">
        <v>14</v>
      </c>
      <c r="K95" s="6">
        <v>1</v>
      </c>
      <c r="L95" s="6" t="s">
        <v>189</v>
      </c>
    </row>
    <row r="96" spans="1:12" ht="62.5" x14ac:dyDescent="0.25">
      <c r="A96" s="6" t="s">
        <v>213</v>
      </c>
      <c r="B96" s="6" t="s">
        <v>214</v>
      </c>
      <c r="C96" s="6" t="s">
        <v>358</v>
      </c>
      <c r="D96" s="6" t="s">
        <v>432</v>
      </c>
      <c r="E96" s="13">
        <v>43781</v>
      </c>
      <c r="F96" s="13">
        <v>44196</v>
      </c>
      <c r="G96" s="15">
        <v>1063.7625</v>
      </c>
      <c r="H96" s="15">
        <f>G96*80%*75%</f>
        <v>638.25750000000005</v>
      </c>
      <c r="I96" s="8" t="s">
        <v>215</v>
      </c>
      <c r="J96" s="8" t="s">
        <v>14</v>
      </c>
      <c r="K96" s="6">
        <v>1</v>
      </c>
      <c r="L96" s="6" t="s">
        <v>189</v>
      </c>
    </row>
    <row r="97" spans="1:12" ht="62.5" x14ac:dyDescent="0.25">
      <c r="A97" s="6" t="s">
        <v>208</v>
      </c>
      <c r="B97" s="6" t="s">
        <v>156</v>
      </c>
      <c r="C97" s="6" t="s">
        <v>204</v>
      </c>
      <c r="D97" s="6" t="s">
        <v>433</v>
      </c>
      <c r="E97" s="13">
        <v>43781</v>
      </c>
      <c r="F97" s="13">
        <v>44196</v>
      </c>
      <c r="G97" s="14">
        <v>14624.574999999999</v>
      </c>
      <c r="H97" s="14">
        <f>G97*80%*75%</f>
        <v>8774.744999999999</v>
      </c>
      <c r="I97" s="8" t="s">
        <v>148</v>
      </c>
      <c r="J97" s="6" t="s">
        <v>14</v>
      </c>
      <c r="K97" s="6">
        <v>1</v>
      </c>
      <c r="L97" s="6" t="s">
        <v>189</v>
      </c>
    </row>
    <row r="98" spans="1:12" ht="62.5" x14ac:dyDescent="0.25">
      <c r="A98" s="6" t="s">
        <v>208</v>
      </c>
      <c r="B98" s="6" t="s">
        <v>156</v>
      </c>
      <c r="C98" s="6" t="s">
        <v>358</v>
      </c>
      <c r="D98" s="6" t="s">
        <v>432</v>
      </c>
      <c r="E98" s="13">
        <v>43781</v>
      </c>
      <c r="F98" s="13">
        <v>44196</v>
      </c>
      <c r="G98" s="15">
        <v>5249.8625000000002</v>
      </c>
      <c r="H98" s="15">
        <f t="shared" ref="H98:H99" si="11">G98*80%*75%</f>
        <v>3149.9175000000005</v>
      </c>
      <c r="I98" s="8" t="s">
        <v>148</v>
      </c>
      <c r="J98" s="8" t="s">
        <v>14</v>
      </c>
      <c r="K98" s="6">
        <v>1</v>
      </c>
      <c r="L98" s="6" t="s">
        <v>189</v>
      </c>
    </row>
    <row r="99" spans="1:12" ht="62.5" x14ac:dyDescent="0.25">
      <c r="A99" s="6" t="s">
        <v>133</v>
      </c>
      <c r="B99" s="6" t="s">
        <v>155</v>
      </c>
      <c r="C99" s="6" t="s">
        <v>358</v>
      </c>
      <c r="D99" s="6" t="s">
        <v>432</v>
      </c>
      <c r="E99" s="13">
        <v>43781</v>
      </c>
      <c r="F99" s="13">
        <v>44196</v>
      </c>
      <c r="G99" s="15">
        <v>1034.0250000000001</v>
      </c>
      <c r="H99" s="15">
        <f t="shared" si="11"/>
        <v>620.41500000000008</v>
      </c>
      <c r="I99" s="8" t="s">
        <v>146</v>
      </c>
      <c r="J99" s="8" t="s">
        <v>14</v>
      </c>
      <c r="K99" s="6">
        <v>1</v>
      </c>
      <c r="L99" s="6" t="s">
        <v>189</v>
      </c>
    </row>
    <row r="100" spans="1:12" ht="62.5" x14ac:dyDescent="0.25">
      <c r="A100" s="6" t="s">
        <v>216</v>
      </c>
      <c r="B100" s="6" t="s">
        <v>217</v>
      </c>
      <c r="C100" s="6" t="s">
        <v>204</v>
      </c>
      <c r="D100" s="6" t="s">
        <v>433</v>
      </c>
      <c r="E100" s="13">
        <v>43785</v>
      </c>
      <c r="F100" s="13">
        <v>44196</v>
      </c>
      <c r="G100" s="14">
        <v>4205.4125000000004</v>
      </c>
      <c r="H100" s="14">
        <f>G100*80%*75%</f>
        <v>2523.2475000000004</v>
      </c>
      <c r="I100" s="8" t="s">
        <v>218</v>
      </c>
      <c r="J100" s="6" t="s">
        <v>14</v>
      </c>
      <c r="K100" s="6">
        <v>1</v>
      </c>
      <c r="L100" s="6" t="s">
        <v>189</v>
      </c>
    </row>
    <row r="101" spans="1:12" ht="62.5" x14ac:dyDescent="0.25">
      <c r="A101" s="6" t="s">
        <v>216</v>
      </c>
      <c r="B101" s="16" t="s">
        <v>217</v>
      </c>
      <c r="C101" s="6" t="s">
        <v>358</v>
      </c>
      <c r="D101" s="6" t="s">
        <v>432</v>
      </c>
      <c r="E101" s="13">
        <v>43785</v>
      </c>
      <c r="F101" s="13">
        <v>44196</v>
      </c>
      <c r="G101" s="15">
        <v>3451.0000000000005</v>
      </c>
      <c r="H101" s="15">
        <f>G101*80%*75%</f>
        <v>2070.6000000000004</v>
      </c>
      <c r="I101" s="8" t="s">
        <v>218</v>
      </c>
      <c r="J101" s="8" t="s">
        <v>14</v>
      </c>
      <c r="K101" s="6">
        <v>1</v>
      </c>
      <c r="L101" s="6" t="s">
        <v>189</v>
      </c>
    </row>
    <row r="102" spans="1:12" ht="62.5" x14ac:dyDescent="0.25">
      <c r="A102" s="6" t="s">
        <v>219</v>
      </c>
      <c r="B102" s="6" t="s">
        <v>220</v>
      </c>
      <c r="C102" s="6" t="s">
        <v>204</v>
      </c>
      <c r="D102" s="6" t="s">
        <v>433</v>
      </c>
      <c r="E102" s="13">
        <v>43787</v>
      </c>
      <c r="F102" s="13">
        <v>44196</v>
      </c>
      <c r="G102" s="14">
        <v>3553.3249999999994</v>
      </c>
      <c r="H102" s="14">
        <f>G102*80%*75%</f>
        <v>2131.9949999999999</v>
      </c>
      <c r="I102" s="8" t="s">
        <v>221</v>
      </c>
      <c r="J102" s="6" t="s">
        <v>14</v>
      </c>
      <c r="K102" s="6">
        <v>1</v>
      </c>
      <c r="L102" s="6" t="s">
        <v>189</v>
      </c>
    </row>
    <row r="103" spans="1:12" ht="62.5" x14ac:dyDescent="0.25">
      <c r="A103" s="6" t="s">
        <v>219</v>
      </c>
      <c r="B103" s="6" t="s">
        <v>220</v>
      </c>
      <c r="C103" s="6" t="s">
        <v>358</v>
      </c>
      <c r="D103" s="6" t="s">
        <v>432</v>
      </c>
      <c r="E103" s="13">
        <v>43787</v>
      </c>
      <c r="F103" s="13">
        <v>44196</v>
      </c>
      <c r="G103" s="15">
        <v>6497.2875000000004</v>
      </c>
      <c r="H103" s="15">
        <f>G103*80%*75%</f>
        <v>3898.3725000000004</v>
      </c>
      <c r="I103" s="8" t="s">
        <v>221</v>
      </c>
      <c r="J103" s="8" t="s">
        <v>14</v>
      </c>
      <c r="K103" s="6">
        <v>1</v>
      </c>
      <c r="L103" s="6" t="s">
        <v>189</v>
      </c>
    </row>
    <row r="104" spans="1:12" ht="62.5" x14ac:dyDescent="0.25">
      <c r="A104" s="6" t="s">
        <v>222</v>
      </c>
      <c r="B104" s="6" t="s">
        <v>223</v>
      </c>
      <c r="C104" s="6" t="s">
        <v>204</v>
      </c>
      <c r="D104" s="6" t="s">
        <v>433</v>
      </c>
      <c r="E104" s="13">
        <v>43789</v>
      </c>
      <c r="F104" s="13">
        <v>44196</v>
      </c>
      <c r="G104" s="14">
        <v>7339.5000000000009</v>
      </c>
      <c r="H104" s="14">
        <f t="shared" ref="H104:H105" si="12">G104*80%*75%</f>
        <v>4403.7000000000007</v>
      </c>
      <c r="I104" s="8" t="s">
        <v>224</v>
      </c>
      <c r="J104" s="6" t="s">
        <v>14</v>
      </c>
      <c r="K104" s="6">
        <v>1</v>
      </c>
      <c r="L104" s="6" t="s">
        <v>189</v>
      </c>
    </row>
    <row r="105" spans="1:12" ht="62.5" x14ac:dyDescent="0.25">
      <c r="A105" s="6" t="s">
        <v>225</v>
      </c>
      <c r="B105" s="6" t="s">
        <v>226</v>
      </c>
      <c r="C105" s="6" t="s">
        <v>204</v>
      </c>
      <c r="D105" s="6" t="s">
        <v>433</v>
      </c>
      <c r="E105" s="13">
        <v>43791</v>
      </c>
      <c r="F105" s="13">
        <v>44196</v>
      </c>
      <c r="G105" s="14">
        <v>1950.7749999999999</v>
      </c>
      <c r="H105" s="14">
        <f t="shared" si="12"/>
        <v>1170.4649999999999</v>
      </c>
      <c r="I105" s="8" t="s">
        <v>227</v>
      </c>
      <c r="J105" s="6" t="s">
        <v>14</v>
      </c>
      <c r="K105" s="6">
        <v>1</v>
      </c>
      <c r="L105" s="6" t="s">
        <v>189</v>
      </c>
    </row>
    <row r="106" spans="1:12" ht="62.5" x14ac:dyDescent="0.25">
      <c r="A106" s="6" t="s">
        <v>225</v>
      </c>
      <c r="B106" s="6" t="s">
        <v>226</v>
      </c>
      <c r="C106" s="6" t="s">
        <v>358</v>
      </c>
      <c r="D106" s="6" t="s">
        <v>432</v>
      </c>
      <c r="E106" s="13">
        <v>43791</v>
      </c>
      <c r="F106" s="13">
        <v>44196</v>
      </c>
      <c r="G106" s="15">
        <v>6951.8</v>
      </c>
      <c r="H106" s="15">
        <f t="shared" ref="H106:H112" si="13">G106*80%*75%</f>
        <v>4171.08</v>
      </c>
      <c r="I106" s="8" t="s">
        <v>227</v>
      </c>
      <c r="J106" s="8" t="s">
        <v>14</v>
      </c>
      <c r="K106" s="6">
        <v>1</v>
      </c>
      <c r="L106" s="6" t="s">
        <v>189</v>
      </c>
    </row>
    <row r="107" spans="1:12" ht="62.5" x14ac:dyDescent="0.25">
      <c r="A107" s="6" t="s">
        <v>228</v>
      </c>
      <c r="B107" s="6" t="s">
        <v>229</v>
      </c>
      <c r="C107" s="6" t="s">
        <v>204</v>
      </c>
      <c r="D107" s="6" t="s">
        <v>433</v>
      </c>
      <c r="E107" s="13">
        <v>43801</v>
      </c>
      <c r="F107" s="13">
        <v>44196</v>
      </c>
      <c r="G107" s="14">
        <v>7339.5000000000009</v>
      </c>
      <c r="H107" s="14">
        <f t="shared" si="13"/>
        <v>4403.7000000000007</v>
      </c>
      <c r="I107" s="8" t="s">
        <v>230</v>
      </c>
      <c r="J107" s="6" t="s">
        <v>14</v>
      </c>
      <c r="K107" s="6">
        <v>1</v>
      </c>
      <c r="L107" s="6" t="s">
        <v>189</v>
      </c>
    </row>
    <row r="108" spans="1:12" ht="62.5" x14ac:dyDescent="0.25">
      <c r="A108" s="6" t="s">
        <v>359</v>
      </c>
      <c r="B108" s="6" t="s">
        <v>360</v>
      </c>
      <c r="C108" s="6" t="s">
        <v>358</v>
      </c>
      <c r="D108" s="6" t="s">
        <v>432</v>
      </c>
      <c r="E108" s="13">
        <v>43803</v>
      </c>
      <c r="F108" s="13">
        <v>44196</v>
      </c>
      <c r="G108" s="15">
        <v>1885.2</v>
      </c>
      <c r="H108" s="15">
        <f t="shared" si="13"/>
        <v>1131.1200000000001</v>
      </c>
      <c r="I108" s="8" t="s">
        <v>370</v>
      </c>
      <c r="J108" s="8" t="s">
        <v>14</v>
      </c>
      <c r="K108" s="6">
        <v>1</v>
      </c>
      <c r="L108" s="6" t="s">
        <v>189</v>
      </c>
    </row>
    <row r="109" spans="1:12" ht="62.5" x14ac:dyDescent="0.25">
      <c r="A109" s="6" t="s">
        <v>231</v>
      </c>
      <c r="B109" s="6" t="s">
        <v>232</v>
      </c>
      <c r="C109" s="6" t="s">
        <v>204</v>
      </c>
      <c r="D109" s="6" t="s">
        <v>433</v>
      </c>
      <c r="E109" s="13">
        <v>43804</v>
      </c>
      <c r="F109" s="13">
        <v>44196</v>
      </c>
      <c r="G109" s="14">
        <v>7640.1750000000011</v>
      </c>
      <c r="H109" s="14">
        <f t="shared" si="13"/>
        <v>4584.1050000000014</v>
      </c>
      <c r="I109" s="8" t="s">
        <v>233</v>
      </c>
      <c r="J109" s="6" t="s">
        <v>14</v>
      </c>
      <c r="K109" s="6">
        <v>1</v>
      </c>
      <c r="L109" s="6" t="s">
        <v>189</v>
      </c>
    </row>
    <row r="110" spans="1:12" ht="62.5" x14ac:dyDescent="0.25">
      <c r="A110" s="6" t="s">
        <v>231</v>
      </c>
      <c r="B110" s="6" t="s">
        <v>232</v>
      </c>
      <c r="C110" s="6" t="s">
        <v>358</v>
      </c>
      <c r="D110" s="6" t="s">
        <v>432</v>
      </c>
      <c r="E110" s="13">
        <v>43804</v>
      </c>
      <c r="F110" s="13">
        <v>44196</v>
      </c>
      <c r="G110" s="15">
        <v>1531.8125</v>
      </c>
      <c r="H110" s="15">
        <f t="shared" si="13"/>
        <v>919.08750000000009</v>
      </c>
      <c r="I110" s="8" t="s">
        <v>233</v>
      </c>
      <c r="J110" s="8" t="s">
        <v>14</v>
      </c>
      <c r="K110" s="6">
        <v>1</v>
      </c>
      <c r="L110" s="6" t="s">
        <v>189</v>
      </c>
    </row>
    <row r="111" spans="1:12" ht="62.5" x14ac:dyDescent="0.25">
      <c r="A111" s="6" t="s">
        <v>234</v>
      </c>
      <c r="B111" s="6" t="s">
        <v>235</v>
      </c>
      <c r="C111" s="6" t="s">
        <v>204</v>
      </c>
      <c r="D111" s="6" t="s">
        <v>433</v>
      </c>
      <c r="E111" s="13">
        <v>43805</v>
      </c>
      <c r="F111" s="13">
        <v>44196</v>
      </c>
      <c r="G111" s="14">
        <v>18788.424999999999</v>
      </c>
      <c r="H111" s="14">
        <f t="shared" si="13"/>
        <v>11273.055</v>
      </c>
      <c r="I111" s="8" t="s">
        <v>236</v>
      </c>
      <c r="J111" s="6" t="s">
        <v>14</v>
      </c>
      <c r="K111" s="6">
        <v>1</v>
      </c>
      <c r="L111" s="6" t="s">
        <v>189</v>
      </c>
    </row>
    <row r="112" spans="1:12" ht="62.5" x14ac:dyDescent="0.25">
      <c r="A112" s="6" t="s">
        <v>234</v>
      </c>
      <c r="B112" s="6" t="s">
        <v>235</v>
      </c>
      <c r="C112" s="6" t="s">
        <v>358</v>
      </c>
      <c r="D112" s="6" t="s">
        <v>432</v>
      </c>
      <c r="E112" s="13">
        <v>43805</v>
      </c>
      <c r="F112" s="13">
        <v>44196</v>
      </c>
      <c r="G112" s="15">
        <v>5357.7374999999993</v>
      </c>
      <c r="H112" s="15">
        <f t="shared" si="13"/>
        <v>3214.6424999999999</v>
      </c>
      <c r="I112" s="8" t="s">
        <v>236</v>
      </c>
      <c r="J112" s="8" t="s">
        <v>14</v>
      </c>
      <c r="K112" s="6">
        <v>1</v>
      </c>
      <c r="L112" s="6" t="s">
        <v>189</v>
      </c>
    </row>
    <row r="113" spans="1:12" ht="62.5" x14ac:dyDescent="0.25">
      <c r="A113" s="6" t="s">
        <v>133</v>
      </c>
      <c r="B113" s="6" t="s">
        <v>155</v>
      </c>
      <c r="C113" s="6" t="s">
        <v>204</v>
      </c>
      <c r="D113" s="6" t="s">
        <v>433</v>
      </c>
      <c r="E113" s="13">
        <v>43808</v>
      </c>
      <c r="F113" s="13">
        <v>44196</v>
      </c>
      <c r="G113" s="14">
        <v>3553.3249999999994</v>
      </c>
      <c r="H113" s="14">
        <f t="shared" ref="H113:H114" si="14">G113*80%*75%</f>
        <v>2131.9949999999999</v>
      </c>
      <c r="I113" s="8" t="s">
        <v>146</v>
      </c>
      <c r="J113" s="6" t="s">
        <v>14</v>
      </c>
      <c r="K113" s="6">
        <v>1</v>
      </c>
      <c r="L113" s="6" t="s">
        <v>189</v>
      </c>
    </row>
    <row r="114" spans="1:12" ht="62.5" x14ac:dyDescent="0.25">
      <c r="A114" s="6" t="s">
        <v>239</v>
      </c>
      <c r="B114" s="6" t="s">
        <v>240</v>
      </c>
      <c r="C114" s="6" t="s">
        <v>204</v>
      </c>
      <c r="D114" s="6" t="s">
        <v>433</v>
      </c>
      <c r="E114" s="13">
        <v>43809</v>
      </c>
      <c r="F114" s="13">
        <v>44196</v>
      </c>
      <c r="G114" s="14">
        <v>9414.4000000000015</v>
      </c>
      <c r="H114" s="14">
        <f t="shared" si="14"/>
        <v>5648.6400000000012</v>
      </c>
      <c r="I114" s="8" t="s">
        <v>241</v>
      </c>
      <c r="J114" s="6" t="s">
        <v>14</v>
      </c>
      <c r="K114" s="6">
        <v>1</v>
      </c>
      <c r="L114" s="6" t="s">
        <v>189</v>
      </c>
    </row>
    <row r="115" spans="1:12" ht="62.5" x14ac:dyDescent="0.25">
      <c r="A115" s="6" t="s">
        <v>239</v>
      </c>
      <c r="B115" s="6" t="s">
        <v>240</v>
      </c>
      <c r="C115" s="6" t="s">
        <v>358</v>
      </c>
      <c r="D115" s="6" t="s">
        <v>432</v>
      </c>
      <c r="E115" s="13">
        <v>43809</v>
      </c>
      <c r="F115" s="13">
        <v>44196</v>
      </c>
      <c r="G115" s="15">
        <v>1117.95</v>
      </c>
      <c r="H115" s="15">
        <f>G115*80%*75%</f>
        <v>670.7700000000001</v>
      </c>
      <c r="I115" s="8" t="s">
        <v>241</v>
      </c>
      <c r="J115" s="8" t="s">
        <v>14</v>
      </c>
      <c r="K115" s="6">
        <v>1</v>
      </c>
      <c r="L115" s="6" t="s">
        <v>189</v>
      </c>
    </row>
    <row r="116" spans="1:12" ht="62.5" x14ac:dyDescent="0.25">
      <c r="A116" s="6" t="s">
        <v>242</v>
      </c>
      <c r="B116" s="6" t="s">
        <v>243</v>
      </c>
      <c r="C116" s="6" t="s">
        <v>204</v>
      </c>
      <c r="D116" s="6" t="s">
        <v>433</v>
      </c>
      <c r="E116" s="13">
        <v>43809</v>
      </c>
      <c r="F116" s="13">
        <v>44196</v>
      </c>
      <c r="G116" s="14">
        <v>8633.5375000000004</v>
      </c>
      <c r="H116" s="14">
        <f>G116*80%*75%</f>
        <v>5180.1225000000004</v>
      </c>
      <c r="I116" s="8" t="s">
        <v>244</v>
      </c>
      <c r="J116" s="6" t="s">
        <v>14</v>
      </c>
      <c r="K116" s="6">
        <v>1</v>
      </c>
      <c r="L116" s="6" t="s">
        <v>189</v>
      </c>
    </row>
    <row r="117" spans="1:12" ht="62.5" x14ac:dyDescent="0.25">
      <c r="A117" s="6" t="s">
        <v>242</v>
      </c>
      <c r="B117" s="6" t="s">
        <v>243</v>
      </c>
      <c r="C117" s="6" t="s">
        <v>358</v>
      </c>
      <c r="D117" s="6" t="s">
        <v>432</v>
      </c>
      <c r="E117" s="13">
        <v>43809</v>
      </c>
      <c r="F117" s="13">
        <v>44196</v>
      </c>
      <c r="G117" s="15">
        <v>5976.5250000000005</v>
      </c>
      <c r="H117" s="15">
        <f>G117*80%*75%</f>
        <v>3585.915</v>
      </c>
      <c r="I117" s="8" t="s">
        <v>244</v>
      </c>
      <c r="J117" s="8" t="s">
        <v>14</v>
      </c>
      <c r="K117" s="6">
        <v>1</v>
      </c>
      <c r="L117" s="6" t="s">
        <v>189</v>
      </c>
    </row>
    <row r="118" spans="1:12" ht="62.5" x14ac:dyDescent="0.25">
      <c r="A118" s="6" t="s">
        <v>237</v>
      </c>
      <c r="B118" s="6" t="s">
        <v>229</v>
      </c>
      <c r="C118" s="6" t="s">
        <v>204</v>
      </c>
      <c r="D118" s="6" t="s">
        <v>433</v>
      </c>
      <c r="E118" s="13">
        <v>43809</v>
      </c>
      <c r="F118" s="13">
        <v>44196</v>
      </c>
      <c r="G118" s="14">
        <v>7339.5000000000009</v>
      </c>
      <c r="H118" s="14">
        <f t="shared" ref="H118:H119" si="15">G118*80%*75%</f>
        <v>4403.7000000000007</v>
      </c>
      <c r="I118" s="8" t="s">
        <v>238</v>
      </c>
      <c r="J118" s="6" t="s">
        <v>14</v>
      </c>
      <c r="K118" s="6">
        <v>1</v>
      </c>
      <c r="L118" s="6" t="s">
        <v>189</v>
      </c>
    </row>
    <row r="119" spans="1:12" ht="62.5" x14ac:dyDescent="0.25">
      <c r="A119" s="6" t="s">
        <v>245</v>
      </c>
      <c r="B119" s="6" t="s">
        <v>179</v>
      </c>
      <c r="C119" s="6" t="s">
        <v>204</v>
      </c>
      <c r="D119" s="6" t="s">
        <v>433</v>
      </c>
      <c r="E119" s="13">
        <v>43810</v>
      </c>
      <c r="F119" s="13">
        <v>44196</v>
      </c>
      <c r="G119" s="14">
        <v>7587.0874999999996</v>
      </c>
      <c r="H119" s="14">
        <f t="shared" si="15"/>
        <v>4552.2525000000005</v>
      </c>
      <c r="I119" s="8" t="s">
        <v>246</v>
      </c>
      <c r="J119" s="6" t="s">
        <v>14</v>
      </c>
      <c r="K119" s="6">
        <v>1</v>
      </c>
      <c r="L119" s="6" t="s">
        <v>189</v>
      </c>
    </row>
    <row r="120" spans="1:12" ht="62.5" x14ac:dyDescent="0.25">
      <c r="A120" s="6" t="s">
        <v>361</v>
      </c>
      <c r="B120" s="6" t="s">
        <v>362</v>
      </c>
      <c r="C120" s="6" t="s">
        <v>358</v>
      </c>
      <c r="D120" s="6" t="s">
        <v>432</v>
      </c>
      <c r="E120" s="13">
        <v>43811</v>
      </c>
      <c r="F120" s="13">
        <v>44196</v>
      </c>
      <c r="G120" s="15">
        <v>3618.4874999999997</v>
      </c>
      <c r="H120" s="15">
        <f>G120*80%*75%</f>
        <v>2171.0924999999997</v>
      </c>
      <c r="I120" s="8" t="s">
        <v>371</v>
      </c>
      <c r="J120" s="8" t="s">
        <v>14</v>
      </c>
      <c r="K120" s="6">
        <v>1</v>
      </c>
      <c r="L120" s="6" t="s">
        <v>189</v>
      </c>
    </row>
    <row r="121" spans="1:12" ht="62.5" x14ac:dyDescent="0.25">
      <c r="A121" s="6" t="s">
        <v>247</v>
      </c>
      <c r="B121" s="6" t="s">
        <v>248</v>
      </c>
      <c r="C121" s="6" t="s">
        <v>204</v>
      </c>
      <c r="D121" s="6" t="s">
        <v>433</v>
      </c>
      <c r="E121" s="13">
        <v>43812</v>
      </c>
      <c r="F121" s="13">
        <v>44196</v>
      </c>
      <c r="G121" s="14">
        <v>14679.000000000002</v>
      </c>
      <c r="H121" s="14">
        <f t="shared" ref="H121:H123" si="16">G121*80%*75%</f>
        <v>8807.4000000000015</v>
      </c>
      <c r="I121" s="8" t="s">
        <v>249</v>
      </c>
      <c r="J121" s="6" t="s">
        <v>14</v>
      </c>
      <c r="K121" s="6">
        <v>1</v>
      </c>
      <c r="L121" s="6" t="s">
        <v>189</v>
      </c>
    </row>
    <row r="122" spans="1:12" ht="62.5" x14ac:dyDescent="0.25">
      <c r="A122" s="6" t="s">
        <v>253</v>
      </c>
      <c r="B122" s="6" t="s">
        <v>254</v>
      </c>
      <c r="C122" s="6" t="s">
        <v>204</v>
      </c>
      <c r="D122" s="6" t="s">
        <v>433</v>
      </c>
      <c r="E122" s="13">
        <v>43814</v>
      </c>
      <c r="F122" s="13">
        <v>44196</v>
      </c>
      <c r="G122" s="14">
        <v>14069.225</v>
      </c>
      <c r="H122" s="14">
        <f t="shared" si="16"/>
        <v>8441.5349999999999</v>
      </c>
      <c r="I122" s="8" t="s">
        <v>255</v>
      </c>
      <c r="J122" s="6" t="s">
        <v>14</v>
      </c>
      <c r="K122" s="6">
        <v>1</v>
      </c>
      <c r="L122" s="6" t="s">
        <v>189</v>
      </c>
    </row>
    <row r="123" spans="1:12" ht="62.5" x14ac:dyDescent="0.25">
      <c r="A123" s="6" t="s">
        <v>250</v>
      </c>
      <c r="B123" s="6" t="s">
        <v>251</v>
      </c>
      <c r="C123" s="6" t="s">
        <v>204</v>
      </c>
      <c r="D123" s="6" t="s">
        <v>433</v>
      </c>
      <c r="E123" s="13">
        <v>43814</v>
      </c>
      <c r="F123" s="13">
        <v>44196</v>
      </c>
      <c r="G123" s="14">
        <v>8800.15</v>
      </c>
      <c r="H123" s="14">
        <f t="shared" si="16"/>
        <v>5280.09</v>
      </c>
      <c r="I123" s="8" t="s">
        <v>252</v>
      </c>
      <c r="J123" s="6" t="s">
        <v>14</v>
      </c>
      <c r="K123" s="6">
        <v>1</v>
      </c>
      <c r="L123" s="6" t="s">
        <v>189</v>
      </c>
    </row>
    <row r="124" spans="1:12" ht="62.5" x14ac:dyDescent="0.25">
      <c r="A124" s="6" t="s">
        <v>250</v>
      </c>
      <c r="B124" s="6" t="s">
        <v>251</v>
      </c>
      <c r="C124" s="6" t="s">
        <v>358</v>
      </c>
      <c r="D124" s="6" t="s">
        <v>432</v>
      </c>
      <c r="E124" s="13">
        <v>43814</v>
      </c>
      <c r="F124" s="13">
        <v>44196</v>
      </c>
      <c r="G124" s="15">
        <v>5377.8499999999995</v>
      </c>
      <c r="H124" s="15">
        <f>G124*80%*75%</f>
        <v>3226.71</v>
      </c>
      <c r="I124" s="8" t="s">
        <v>252</v>
      </c>
      <c r="J124" s="8" t="s">
        <v>14</v>
      </c>
      <c r="K124" s="6">
        <v>1</v>
      </c>
      <c r="L124" s="6" t="s">
        <v>189</v>
      </c>
    </row>
    <row r="125" spans="1:12" ht="62.5" x14ac:dyDescent="0.25">
      <c r="A125" s="6" t="s">
        <v>132</v>
      </c>
      <c r="B125" s="6" t="s">
        <v>207</v>
      </c>
      <c r="C125" s="6" t="s">
        <v>204</v>
      </c>
      <c r="D125" s="6" t="s">
        <v>433</v>
      </c>
      <c r="E125" s="13">
        <v>43814</v>
      </c>
      <c r="F125" s="13">
        <v>44196</v>
      </c>
      <c r="G125" s="14">
        <v>1277.3500000000001</v>
      </c>
      <c r="H125" s="14">
        <f>G125*80%*75%</f>
        <v>766.41000000000008</v>
      </c>
      <c r="I125" s="8" t="s">
        <v>145</v>
      </c>
      <c r="J125" s="6" t="s">
        <v>14</v>
      </c>
      <c r="K125" s="6">
        <v>1</v>
      </c>
      <c r="L125" s="6" t="s">
        <v>189</v>
      </c>
    </row>
    <row r="126" spans="1:12" ht="62.5" x14ac:dyDescent="0.25">
      <c r="A126" s="6" t="s">
        <v>132</v>
      </c>
      <c r="B126" s="6" t="s">
        <v>207</v>
      </c>
      <c r="C126" s="6" t="s">
        <v>358</v>
      </c>
      <c r="D126" s="6" t="s">
        <v>432</v>
      </c>
      <c r="E126" s="13">
        <v>43814</v>
      </c>
      <c r="F126" s="13">
        <v>44196</v>
      </c>
      <c r="G126" s="15">
        <v>3849.1750000000002</v>
      </c>
      <c r="H126" s="15">
        <f t="shared" ref="H126:H129" si="17">G126*80%*75%</f>
        <v>2309.5050000000001</v>
      </c>
      <c r="I126" s="8" t="s">
        <v>145</v>
      </c>
      <c r="J126" s="8" t="s">
        <v>14</v>
      </c>
      <c r="K126" s="6">
        <v>1</v>
      </c>
      <c r="L126" s="6" t="s">
        <v>189</v>
      </c>
    </row>
    <row r="127" spans="1:12" ht="62.5" x14ac:dyDescent="0.25">
      <c r="A127" s="6" t="s">
        <v>245</v>
      </c>
      <c r="B127" s="6" t="s">
        <v>179</v>
      </c>
      <c r="C127" s="6" t="s">
        <v>358</v>
      </c>
      <c r="D127" s="6" t="s">
        <v>432</v>
      </c>
      <c r="E127" s="13">
        <v>43815</v>
      </c>
      <c r="F127" s="13">
        <v>44196</v>
      </c>
      <c r="G127" s="15">
        <v>1367.9875000000002</v>
      </c>
      <c r="H127" s="15">
        <f t="shared" si="17"/>
        <v>820.79250000000002</v>
      </c>
      <c r="I127" s="8" t="s">
        <v>246</v>
      </c>
      <c r="J127" s="8" t="s">
        <v>14</v>
      </c>
      <c r="K127" s="6">
        <v>1</v>
      </c>
      <c r="L127" s="6" t="s">
        <v>189</v>
      </c>
    </row>
    <row r="128" spans="1:12" ht="62.5" x14ac:dyDescent="0.25">
      <c r="A128" s="6" t="s">
        <v>256</v>
      </c>
      <c r="B128" s="6" t="s">
        <v>257</v>
      </c>
      <c r="C128" s="6" t="s">
        <v>204</v>
      </c>
      <c r="D128" s="6" t="s">
        <v>433</v>
      </c>
      <c r="E128" s="13">
        <v>43815</v>
      </c>
      <c r="F128" s="13">
        <v>44196</v>
      </c>
      <c r="G128" s="14">
        <v>7339.5000000000009</v>
      </c>
      <c r="H128" s="14">
        <f t="shared" si="17"/>
        <v>4403.7000000000007</v>
      </c>
      <c r="I128" s="8" t="s">
        <v>202</v>
      </c>
      <c r="J128" s="6" t="s">
        <v>14</v>
      </c>
      <c r="K128" s="6">
        <v>1</v>
      </c>
      <c r="L128" s="6" t="s">
        <v>189</v>
      </c>
    </row>
    <row r="129" spans="1:12" ht="62.5" x14ac:dyDescent="0.25">
      <c r="A129" s="6" t="s">
        <v>258</v>
      </c>
      <c r="B129" s="6" t="s">
        <v>259</v>
      </c>
      <c r="C129" s="6" t="s">
        <v>204</v>
      </c>
      <c r="D129" s="6" t="s">
        <v>433</v>
      </c>
      <c r="E129" s="13">
        <v>43815</v>
      </c>
      <c r="F129" s="13">
        <v>44196</v>
      </c>
      <c r="G129" s="14">
        <v>14009.125</v>
      </c>
      <c r="H129" s="14">
        <f t="shared" si="17"/>
        <v>8405.4750000000004</v>
      </c>
      <c r="I129" s="8" t="s">
        <v>260</v>
      </c>
      <c r="J129" s="6" t="s">
        <v>14</v>
      </c>
      <c r="K129" s="6">
        <v>1</v>
      </c>
      <c r="L129" s="6" t="s">
        <v>189</v>
      </c>
    </row>
    <row r="130" spans="1:12" ht="62.5" x14ac:dyDescent="0.25">
      <c r="A130" s="6" t="s">
        <v>258</v>
      </c>
      <c r="B130" s="6" t="s">
        <v>259</v>
      </c>
      <c r="C130" s="6" t="s">
        <v>358</v>
      </c>
      <c r="D130" s="6" t="s">
        <v>432</v>
      </c>
      <c r="E130" s="13">
        <v>43815</v>
      </c>
      <c r="F130" s="13">
        <v>44196</v>
      </c>
      <c r="G130" s="15">
        <v>5381.1249999999991</v>
      </c>
      <c r="H130" s="15">
        <f>G130*80%*75%</f>
        <v>3228.6749999999997</v>
      </c>
      <c r="I130" s="8" t="s">
        <v>260</v>
      </c>
      <c r="J130" s="8" t="s">
        <v>14</v>
      </c>
      <c r="K130" s="6">
        <v>1</v>
      </c>
      <c r="L130" s="6" t="s">
        <v>189</v>
      </c>
    </row>
    <row r="131" spans="1:12" ht="87.5" x14ac:dyDescent="0.25">
      <c r="A131" s="6" t="s">
        <v>181</v>
      </c>
      <c r="B131" s="6"/>
      <c r="C131" s="6" t="s">
        <v>182</v>
      </c>
      <c r="D131" s="6" t="s">
        <v>183</v>
      </c>
      <c r="E131" s="4">
        <v>43873</v>
      </c>
      <c r="F131" s="4">
        <v>43890</v>
      </c>
      <c r="G131" s="3">
        <v>360000</v>
      </c>
      <c r="H131" s="3">
        <f>G131*50%*75%</f>
        <v>135000</v>
      </c>
      <c r="I131" s="6" t="s">
        <v>201</v>
      </c>
      <c r="J131" s="6" t="s">
        <v>14</v>
      </c>
      <c r="K131" s="6">
        <v>2</v>
      </c>
      <c r="L131" s="6" t="s">
        <v>195</v>
      </c>
    </row>
    <row r="132" spans="1:12" ht="62.5" x14ac:dyDescent="0.25">
      <c r="A132" s="6" t="s">
        <v>264</v>
      </c>
      <c r="B132" s="6" t="s">
        <v>265</v>
      </c>
      <c r="C132" s="6" t="s">
        <v>204</v>
      </c>
      <c r="D132" s="6" t="s">
        <v>433</v>
      </c>
      <c r="E132" s="13">
        <v>43956</v>
      </c>
      <c r="F132" s="13">
        <v>44561</v>
      </c>
      <c r="G132" s="14">
        <v>19593.287499999999</v>
      </c>
      <c r="H132" s="14">
        <f>G132*80%*75%</f>
        <v>11755.9725</v>
      </c>
      <c r="I132" s="8" t="s">
        <v>266</v>
      </c>
      <c r="J132" s="6" t="s">
        <v>14</v>
      </c>
      <c r="K132" s="6">
        <v>1</v>
      </c>
      <c r="L132" s="6" t="s">
        <v>189</v>
      </c>
    </row>
    <row r="133" spans="1:12" ht="62.5" x14ac:dyDescent="0.25">
      <c r="A133" s="6" t="s">
        <v>264</v>
      </c>
      <c r="B133" s="6" t="s">
        <v>265</v>
      </c>
      <c r="C133" s="6" t="s">
        <v>358</v>
      </c>
      <c r="D133" s="6" t="s">
        <v>432</v>
      </c>
      <c r="E133" s="13">
        <v>43956</v>
      </c>
      <c r="F133" s="13">
        <v>44561</v>
      </c>
      <c r="G133" s="15">
        <v>7344.2750000000005</v>
      </c>
      <c r="H133" s="15">
        <f>G133*80%*75%</f>
        <v>4406.5650000000005</v>
      </c>
      <c r="I133" s="8" t="s">
        <v>266</v>
      </c>
      <c r="J133" s="8" t="s">
        <v>14</v>
      </c>
      <c r="K133" s="6">
        <v>1</v>
      </c>
      <c r="L133" s="6" t="s">
        <v>189</v>
      </c>
    </row>
    <row r="134" spans="1:12" ht="62.5" x14ac:dyDescent="0.25">
      <c r="A134" s="6" t="s">
        <v>261</v>
      </c>
      <c r="B134" s="6" t="s">
        <v>262</v>
      </c>
      <c r="C134" s="6" t="s">
        <v>204</v>
      </c>
      <c r="D134" s="6" t="s">
        <v>433</v>
      </c>
      <c r="E134" s="13">
        <v>43956</v>
      </c>
      <c r="F134" s="13">
        <v>44561</v>
      </c>
      <c r="G134" s="14">
        <v>8631.7624999999989</v>
      </c>
      <c r="H134" s="14">
        <f>G134*80%*75%</f>
        <v>5179.0574999999999</v>
      </c>
      <c r="I134" s="8" t="s">
        <v>263</v>
      </c>
      <c r="J134" s="6" t="s">
        <v>14</v>
      </c>
      <c r="K134" s="6">
        <v>1</v>
      </c>
      <c r="L134" s="6" t="s">
        <v>189</v>
      </c>
    </row>
    <row r="135" spans="1:12" ht="62.5" x14ac:dyDescent="0.25">
      <c r="A135" s="6" t="s">
        <v>261</v>
      </c>
      <c r="B135" s="16" t="s">
        <v>368</v>
      </c>
      <c r="C135" s="6" t="s">
        <v>358</v>
      </c>
      <c r="D135" s="6" t="s">
        <v>432</v>
      </c>
      <c r="E135" s="13">
        <v>43956</v>
      </c>
      <c r="F135" s="13">
        <v>44561</v>
      </c>
      <c r="G135" s="15">
        <v>6468.7</v>
      </c>
      <c r="H135" s="15">
        <f t="shared" ref="H135:H136" si="18">G135*80%*75%</f>
        <v>3881.2200000000003</v>
      </c>
      <c r="I135" s="8" t="s">
        <v>263</v>
      </c>
      <c r="J135" s="8" t="s">
        <v>14</v>
      </c>
      <c r="K135" s="6">
        <v>1</v>
      </c>
      <c r="L135" s="6" t="s">
        <v>189</v>
      </c>
    </row>
    <row r="136" spans="1:12" ht="62.5" x14ac:dyDescent="0.25">
      <c r="A136" s="6" t="s">
        <v>126</v>
      </c>
      <c r="B136" s="6" t="s">
        <v>203</v>
      </c>
      <c r="C136" s="6" t="s">
        <v>358</v>
      </c>
      <c r="D136" s="6" t="s">
        <v>432</v>
      </c>
      <c r="E136" s="13">
        <v>43956</v>
      </c>
      <c r="F136" s="13">
        <v>44561</v>
      </c>
      <c r="G136" s="15">
        <v>2490.6749999999997</v>
      </c>
      <c r="H136" s="15">
        <f t="shared" si="18"/>
        <v>1494.405</v>
      </c>
      <c r="I136" s="8" t="s">
        <v>137</v>
      </c>
      <c r="J136" s="8" t="s">
        <v>14</v>
      </c>
      <c r="K136" s="6">
        <v>1</v>
      </c>
      <c r="L136" s="6" t="s">
        <v>189</v>
      </c>
    </row>
    <row r="137" spans="1:12" ht="62.5" x14ac:dyDescent="0.25">
      <c r="A137" s="6" t="s">
        <v>267</v>
      </c>
      <c r="B137" s="6" t="s">
        <v>268</v>
      </c>
      <c r="C137" s="6" t="s">
        <v>204</v>
      </c>
      <c r="D137" s="6" t="s">
        <v>433</v>
      </c>
      <c r="E137" s="13">
        <v>43956</v>
      </c>
      <c r="F137" s="13">
        <v>44561</v>
      </c>
      <c r="G137" s="14">
        <v>7339.5000000000009</v>
      </c>
      <c r="H137" s="14">
        <f t="shared" ref="H137:H146" si="19">G137*80%*75%</f>
        <v>4403.7000000000007</v>
      </c>
      <c r="I137" s="8" t="s">
        <v>269</v>
      </c>
      <c r="J137" s="6" t="s">
        <v>14</v>
      </c>
      <c r="K137" s="6">
        <v>1</v>
      </c>
      <c r="L137" s="6" t="s">
        <v>189</v>
      </c>
    </row>
    <row r="138" spans="1:12" ht="62.5" x14ac:dyDescent="0.25">
      <c r="A138" s="6" t="s">
        <v>267</v>
      </c>
      <c r="B138" s="6" t="s">
        <v>268</v>
      </c>
      <c r="C138" s="6" t="s">
        <v>358</v>
      </c>
      <c r="D138" s="6" t="s">
        <v>432</v>
      </c>
      <c r="E138" s="13">
        <v>43956</v>
      </c>
      <c r="F138" s="13">
        <v>44561</v>
      </c>
      <c r="G138" s="15">
        <v>2833.9874999999997</v>
      </c>
      <c r="H138" s="15">
        <f t="shared" si="19"/>
        <v>1700.3924999999999</v>
      </c>
      <c r="I138" s="8" t="s">
        <v>269</v>
      </c>
      <c r="J138" s="8" t="s">
        <v>14</v>
      </c>
      <c r="K138" s="6">
        <v>1</v>
      </c>
      <c r="L138" s="6" t="s">
        <v>189</v>
      </c>
    </row>
    <row r="139" spans="1:12" ht="62.5" x14ac:dyDescent="0.25">
      <c r="A139" s="6" t="s">
        <v>270</v>
      </c>
      <c r="B139" s="6" t="s">
        <v>271</v>
      </c>
      <c r="C139" s="6" t="s">
        <v>204</v>
      </c>
      <c r="D139" s="6" t="s">
        <v>433</v>
      </c>
      <c r="E139" s="13">
        <v>43957</v>
      </c>
      <c r="F139" s="13">
        <v>44561</v>
      </c>
      <c r="G139" s="14">
        <v>21751.024999999998</v>
      </c>
      <c r="H139" s="14">
        <f t="shared" si="19"/>
        <v>13050.615</v>
      </c>
      <c r="I139" s="8" t="s">
        <v>272</v>
      </c>
      <c r="J139" s="6" t="s">
        <v>14</v>
      </c>
      <c r="K139" s="6">
        <v>1</v>
      </c>
      <c r="L139" s="6" t="s">
        <v>189</v>
      </c>
    </row>
    <row r="140" spans="1:12" ht="62.5" x14ac:dyDescent="0.25">
      <c r="A140" s="6" t="s">
        <v>270</v>
      </c>
      <c r="B140" s="6" t="s">
        <v>271</v>
      </c>
      <c r="C140" s="6" t="s">
        <v>358</v>
      </c>
      <c r="D140" s="6" t="s">
        <v>432</v>
      </c>
      <c r="E140" s="13">
        <v>43957</v>
      </c>
      <c r="F140" s="13">
        <v>44561</v>
      </c>
      <c r="G140" s="15">
        <v>2201.2624999999998</v>
      </c>
      <c r="H140" s="15">
        <f t="shared" si="19"/>
        <v>1320.7574999999999</v>
      </c>
      <c r="I140" s="8" t="s">
        <v>272</v>
      </c>
      <c r="J140" s="8" t="s">
        <v>14</v>
      </c>
      <c r="K140" s="6">
        <v>1</v>
      </c>
      <c r="L140" s="6" t="s">
        <v>189</v>
      </c>
    </row>
    <row r="141" spans="1:12" ht="62.5" x14ac:dyDescent="0.25">
      <c r="A141" s="6" t="s">
        <v>273</v>
      </c>
      <c r="B141" s="6" t="s">
        <v>274</v>
      </c>
      <c r="C141" s="6" t="s">
        <v>204</v>
      </c>
      <c r="D141" s="6" t="s">
        <v>433</v>
      </c>
      <c r="E141" s="13">
        <v>43957</v>
      </c>
      <c r="F141" s="13">
        <v>44561</v>
      </c>
      <c r="G141" s="14">
        <v>3745.9874999999997</v>
      </c>
      <c r="H141" s="14">
        <f t="shared" si="19"/>
        <v>2247.5924999999997</v>
      </c>
      <c r="I141" s="8" t="s">
        <v>275</v>
      </c>
      <c r="J141" s="6" t="s">
        <v>14</v>
      </c>
      <c r="K141" s="6">
        <v>1</v>
      </c>
      <c r="L141" s="6" t="s">
        <v>189</v>
      </c>
    </row>
    <row r="142" spans="1:12" ht="62.5" x14ac:dyDescent="0.25">
      <c r="A142" s="6" t="s">
        <v>273</v>
      </c>
      <c r="B142" s="6" t="s">
        <v>274</v>
      </c>
      <c r="C142" s="6" t="s">
        <v>358</v>
      </c>
      <c r="D142" s="6" t="s">
        <v>432</v>
      </c>
      <c r="E142" s="13">
        <v>43957</v>
      </c>
      <c r="F142" s="13">
        <v>44561</v>
      </c>
      <c r="G142" s="15">
        <v>5436.9250000000002</v>
      </c>
      <c r="H142" s="15">
        <f t="shared" si="19"/>
        <v>3262.1549999999997</v>
      </c>
      <c r="I142" s="8" t="s">
        <v>275</v>
      </c>
      <c r="J142" s="8" t="s">
        <v>14</v>
      </c>
      <c r="K142" s="6">
        <v>1</v>
      </c>
      <c r="L142" s="6" t="s">
        <v>189</v>
      </c>
    </row>
    <row r="143" spans="1:12" ht="62.5" x14ac:dyDescent="0.25">
      <c r="A143" s="6" t="s">
        <v>276</v>
      </c>
      <c r="B143" s="6" t="s">
        <v>277</v>
      </c>
      <c r="C143" s="6" t="s">
        <v>204</v>
      </c>
      <c r="D143" s="6" t="s">
        <v>433</v>
      </c>
      <c r="E143" s="13">
        <v>43958</v>
      </c>
      <c r="F143" s="13">
        <v>44561</v>
      </c>
      <c r="G143" s="14">
        <v>8084.5625</v>
      </c>
      <c r="H143" s="14">
        <f t="shared" si="19"/>
        <v>4850.7375000000002</v>
      </c>
      <c r="I143" s="8" t="s">
        <v>278</v>
      </c>
      <c r="J143" s="6" t="s">
        <v>14</v>
      </c>
      <c r="K143" s="6">
        <v>1</v>
      </c>
      <c r="L143" s="6" t="s">
        <v>189</v>
      </c>
    </row>
    <row r="144" spans="1:12" ht="62.5" x14ac:dyDescent="0.25">
      <c r="A144" s="6" t="s">
        <v>276</v>
      </c>
      <c r="B144" s="6" t="s">
        <v>277</v>
      </c>
      <c r="C144" s="6" t="s">
        <v>358</v>
      </c>
      <c r="D144" s="6" t="s">
        <v>432</v>
      </c>
      <c r="E144" s="13">
        <v>43958</v>
      </c>
      <c r="F144" s="13">
        <v>44561</v>
      </c>
      <c r="G144" s="15">
        <v>15626.612500000001</v>
      </c>
      <c r="H144" s="15">
        <f t="shared" si="19"/>
        <v>9375.9675000000007</v>
      </c>
      <c r="I144" s="8" t="s">
        <v>278</v>
      </c>
      <c r="J144" s="8" t="s">
        <v>14</v>
      </c>
      <c r="K144" s="6">
        <v>1</v>
      </c>
      <c r="L144" s="6" t="s">
        <v>189</v>
      </c>
    </row>
    <row r="145" spans="1:12" ht="62.5" x14ac:dyDescent="0.25">
      <c r="A145" s="6" t="s">
        <v>184</v>
      </c>
      <c r="B145" s="6"/>
      <c r="C145" s="6" t="s">
        <v>185</v>
      </c>
      <c r="D145" s="6" t="s">
        <v>186</v>
      </c>
      <c r="E145" s="4">
        <v>43959</v>
      </c>
      <c r="F145" s="4">
        <v>44651</v>
      </c>
      <c r="G145" s="3">
        <v>119587</v>
      </c>
      <c r="H145" s="3">
        <f t="shared" si="19"/>
        <v>71752.200000000012</v>
      </c>
      <c r="I145" s="6" t="s">
        <v>202</v>
      </c>
      <c r="J145" s="6" t="s">
        <v>14</v>
      </c>
      <c r="K145" s="6">
        <v>1</v>
      </c>
      <c r="L145" s="6" t="s">
        <v>189</v>
      </c>
    </row>
    <row r="146" spans="1:12" ht="62.5" x14ac:dyDescent="0.25">
      <c r="A146" s="6" t="s">
        <v>279</v>
      </c>
      <c r="B146" s="6" t="s">
        <v>280</v>
      </c>
      <c r="C146" s="6" t="s">
        <v>204</v>
      </c>
      <c r="D146" s="6" t="s">
        <v>433</v>
      </c>
      <c r="E146" s="13">
        <v>43959</v>
      </c>
      <c r="F146" s="13">
        <v>44561</v>
      </c>
      <c r="G146" s="14">
        <v>15265.525</v>
      </c>
      <c r="H146" s="14">
        <f t="shared" si="19"/>
        <v>9159.3150000000005</v>
      </c>
      <c r="I146" s="8" t="s">
        <v>281</v>
      </c>
      <c r="J146" s="6" t="s">
        <v>14</v>
      </c>
      <c r="K146" s="6">
        <v>1</v>
      </c>
      <c r="L146" s="6" t="s">
        <v>189</v>
      </c>
    </row>
    <row r="147" spans="1:12" ht="62.5" x14ac:dyDescent="0.25">
      <c r="A147" s="6" t="s">
        <v>279</v>
      </c>
      <c r="B147" s="6" t="s">
        <v>280</v>
      </c>
      <c r="C147" s="6" t="s">
        <v>358</v>
      </c>
      <c r="D147" s="6" t="s">
        <v>432</v>
      </c>
      <c r="E147" s="13">
        <v>43959</v>
      </c>
      <c r="F147" s="13">
        <v>44561</v>
      </c>
      <c r="G147" s="15">
        <v>7656.625</v>
      </c>
      <c r="H147" s="15">
        <f t="shared" ref="H147:H148" si="20">G147*80%*75%</f>
        <v>4593.9750000000004</v>
      </c>
      <c r="I147" s="8" t="s">
        <v>281</v>
      </c>
      <c r="J147" s="8" t="s">
        <v>14</v>
      </c>
      <c r="K147" s="6">
        <v>1</v>
      </c>
      <c r="L147" s="6" t="s">
        <v>189</v>
      </c>
    </row>
    <row r="148" spans="1:12" ht="62.5" x14ac:dyDescent="0.25">
      <c r="A148" s="6" t="s">
        <v>95</v>
      </c>
      <c r="B148" s="6" t="s">
        <v>206</v>
      </c>
      <c r="C148" s="6" t="s">
        <v>358</v>
      </c>
      <c r="D148" s="6" t="s">
        <v>432</v>
      </c>
      <c r="E148" s="13">
        <v>43962</v>
      </c>
      <c r="F148" s="13">
        <v>44561</v>
      </c>
      <c r="G148" s="15">
        <v>5602.9999999999991</v>
      </c>
      <c r="H148" s="15">
        <f t="shared" si="20"/>
        <v>3361.7999999999997</v>
      </c>
      <c r="I148" s="8" t="s">
        <v>140</v>
      </c>
      <c r="J148" s="8" t="s">
        <v>14</v>
      </c>
      <c r="K148" s="6">
        <v>1</v>
      </c>
      <c r="L148" s="6" t="s">
        <v>189</v>
      </c>
    </row>
    <row r="149" spans="1:12" ht="62.5" x14ac:dyDescent="0.25">
      <c r="A149" s="6" t="s">
        <v>125</v>
      </c>
      <c r="B149" s="6" t="s">
        <v>282</v>
      </c>
      <c r="C149" s="6" t="s">
        <v>204</v>
      </c>
      <c r="D149" s="6" t="s">
        <v>433</v>
      </c>
      <c r="E149" s="13">
        <v>43962</v>
      </c>
      <c r="F149" s="13">
        <v>44561</v>
      </c>
      <c r="G149" s="14">
        <v>11610.0875</v>
      </c>
      <c r="H149" s="14">
        <f>G149*80%*75%</f>
        <v>6966.0524999999998</v>
      </c>
      <c r="I149" s="8" t="s">
        <v>136</v>
      </c>
      <c r="J149" s="6" t="s">
        <v>14</v>
      </c>
      <c r="K149" s="6">
        <v>1</v>
      </c>
      <c r="L149" s="6" t="s">
        <v>189</v>
      </c>
    </row>
    <row r="150" spans="1:12" ht="62.5" x14ac:dyDescent="0.25">
      <c r="A150" s="6" t="s">
        <v>365</v>
      </c>
      <c r="B150" s="6" t="s">
        <v>366</v>
      </c>
      <c r="C150" s="6" t="s">
        <v>358</v>
      </c>
      <c r="D150" s="6" t="s">
        <v>432</v>
      </c>
      <c r="E150" s="13">
        <v>43964</v>
      </c>
      <c r="F150" s="13">
        <v>44561</v>
      </c>
      <c r="G150" s="15">
        <v>1799.175</v>
      </c>
      <c r="H150" s="15">
        <f>G150*80%*75%</f>
        <v>1079.5050000000001</v>
      </c>
      <c r="I150" s="8" t="s">
        <v>373</v>
      </c>
      <c r="J150" s="8" t="s">
        <v>14</v>
      </c>
      <c r="K150" s="6">
        <v>1</v>
      </c>
      <c r="L150" s="6" t="s">
        <v>189</v>
      </c>
    </row>
    <row r="151" spans="1:12" ht="62.5" x14ac:dyDescent="0.25">
      <c r="A151" s="6" t="s">
        <v>283</v>
      </c>
      <c r="B151" s="6" t="s">
        <v>284</v>
      </c>
      <c r="C151" s="6" t="s">
        <v>204</v>
      </c>
      <c r="D151" s="6" t="s">
        <v>433</v>
      </c>
      <c r="E151" s="13">
        <v>43965</v>
      </c>
      <c r="F151" s="13">
        <v>44561</v>
      </c>
      <c r="G151" s="14">
        <v>11826.412499999999</v>
      </c>
      <c r="H151" s="14">
        <f>G151*80%*75%</f>
        <v>7095.8474999999999</v>
      </c>
      <c r="I151" s="8" t="s">
        <v>285</v>
      </c>
      <c r="J151" s="6" t="s">
        <v>14</v>
      </c>
      <c r="K151" s="6">
        <v>1</v>
      </c>
      <c r="L151" s="6" t="s">
        <v>189</v>
      </c>
    </row>
    <row r="152" spans="1:12" ht="62.5" x14ac:dyDescent="0.25">
      <c r="A152" s="6" t="s">
        <v>283</v>
      </c>
      <c r="B152" s="6" t="s">
        <v>284</v>
      </c>
      <c r="C152" s="6" t="s">
        <v>358</v>
      </c>
      <c r="D152" s="6" t="s">
        <v>432</v>
      </c>
      <c r="E152" s="13">
        <v>43965</v>
      </c>
      <c r="F152" s="13">
        <v>44561</v>
      </c>
      <c r="G152" s="15">
        <v>1155.8625000000002</v>
      </c>
      <c r="H152" s="15">
        <f>G152*80%*75%</f>
        <v>693.51750000000015</v>
      </c>
      <c r="I152" s="8" t="s">
        <v>285</v>
      </c>
      <c r="J152" s="8" t="s">
        <v>14</v>
      </c>
      <c r="K152" s="6">
        <v>1</v>
      </c>
      <c r="L152" s="6" t="s">
        <v>189</v>
      </c>
    </row>
    <row r="153" spans="1:12" ht="62.5" x14ac:dyDescent="0.25">
      <c r="A153" s="6" t="s">
        <v>286</v>
      </c>
      <c r="B153" s="6" t="s">
        <v>287</v>
      </c>
      <c r="C153" s="6" t="s">
        <v>204</v>
      </c>
      <c r="D153" s="6" t="s">
        <v>433</v>
      </c>
      <c r="E153" s="13">
        <v>43967</v>
      </c>
      <c r="F153" s="13">
        <v>44561</v>
      </c>
      <c r="G153" s="14">
        <v>12264.825000000001</v>
      </c>
      <c r="H153" s="14">
        <f t="shared" ref="H153:H154" si="21">G153*80%*75%</f>
        <v>7358.8950000000004</v>
      </c>
      <c r="I153" s="8" t="s">
        <v>288</v>
      </c>
      <c r="J153" s="6" t="s">
        <v>14</v>
      </c>
      <c r="K153" s="6">
        <v>1</v>
      </c>
      <c r="L153" s="6" t="s">
        <v>189</v>
      </c>
    </row>
    <row r="154" spans="1:12" ht="62.5" x14ac:dyDescent="0.25">
      <c r="A154" s="6" t="s">
        <v>292</v>
      </c>
      <c r="B154" s="6" t="s">
        <v>293</v>
      </c>
      <c r="C154" s="6" t="s">
        <v>204</v>
      </c>
      <c r="D154" s="6" t="s">
        <v>433</v>
      </c>
      <c r="E154" s="13">
        <v>43969</v>
      </c>
      <c r="F154" s="13">
        <v>44561</v>
      </c>
      <c r="G154" s="14">
        <v>9717.9125000000004</v>
      </c>
      <c r="H154" s="14">
        <f t="shared" si="21"/>
        <v>5830.7475000000004</v>
      </c>
      <c r="I154" s="8" t="s">
        <v>294</v>
      </c>
      <c r="J154" s="6" t="s">
        <v>14</v>
      </c>
      <c r="K154" s="6">
        <v>1</v>
      </c>
      <c r="L154" s="6" t="s">
        <v>189</v>
      </c>
    </row>
    <row r="155" spans="1:12" ht="62.5" x14ac:dyDescent="0.25">
      <c r="A155" s="6" t="s">
        <v>292</v>
      </c>
      <c r="B155" s="6" t="s">
        <v>293</v>
      </c>
      <c r="C155" s="6" t="s">
        <v>358</v>
      </c>
      <c r="D155" s="6" t="s">
        <v>432</v>
      </c>
      <c r="E155" s="13">
        <v>43969</v>
      </c>
      <c r="F155" s="13">
        <v>44561</v>
      </c>
      <c r="G155" s="15">
        <v>8947.2999999999993</v>
      </c>
      <c r="H155" s="15">
        <f>G155*80%*75%</f>
        <v>5368.38</v>
      </c>
      <c r="I155" s="8" t="s">
        <v>294</v>
      </c>
      <c r="J155" s="8" t="s">
        <v>14</v>
      </c>
      <c r="K155" s="6">
        <v>1</v>
      </c>
      <c r="L155" s="6" t="s">
        <v>189</v>
      </c>
    </row>
    <row r="156" spans="1:12" ht="62.5" x14ac:dyDescent="0.25">
      <c r="A156" s="6" t="s">
        <v>289</v>
      </c>
      <c r="B156" s="6" t="s">
        <v>290</v>
      </c>
      <c r="C156" s="6" t="s">
        <v>204</v>
      </c>
      <c r="D156" s="6" t="s">
        <v>433</v>
      </c>
      <c r="E156" s="13">
        <v>43969</v>
      </c>
      <c r="F156" s="13">
        <v>44561</v>
      </c>
      <c r="G156" s="14">
        <v>3669.7500000000005</v>
      </c>
      <c r="H156" s="14">
        <f>G156*80%*75%</f>
        <v>2201.8500000000004</v>
      </c>
      <c r="I156" s="8" t="s">
        <v>291</v>
      </c>
      <c r="J156" s="6" t="s">
        <v>14</v>
      </c>
      <c r="K156" s="6">
        <v>1</v>
      </c>
      <c r="L156" s="6" t="s">
        <v>189</v>
      </c>
    </row>
    <row r="157" spans="1:12" ht="62.5" x14ac:dyDescent="0.25">
      <c r="A157" s="6" t="s">
        <v>289</v>
      </c>
      <c r="B157" s="6" t="s">
        <v>290</v>
      </c>
      <c r="C157" s="6" t="s">
        <v>358</v>
      </c>
      <c r="D157" s="6" t="s">
        <v>432</v>
      </c>
      <c r="E157" s="13">
        <v>43969</v>
      </c>
      <c r="F157" s="13">
        <v>44561</v>
      </c>
      <c r="G157" s="15">
        <v>2359.4499999999998</v>
      </c>
      <c r="H157" s="15">
        <f>G157*80%*75%</f>
        <v>1415.67</v>
      </c>
      <c r="I157" s="8" t="s">
        <v>291</v>
      </c>
      <c r="J157" s="8" t="s">
        <v>14</v>
      </c>
      <c r="K157" s="6">
        <v>1</v>
      </c>
      <c r="L157" s="6" t="s">
        <v>189</v>
      </c>
    </row>
    <row r="158" spans="1:12" ht="62.5" x14ac:dyDescent="0.25">
      <c r="A158" s="6" t="s">
        <v>216</v>
      </c>
      <c r="B158" s="6" t="s">
        <v>217</v>
      </c>
      <c r="C158" s="6" t="s">
        <v>204</v>
      </c>
      <c r="D158" s="6" t="s">
        <v>433</v>
      </c>
      <c r="E158" s="13">
        <v>43970</v>
      </c>
      <c r="F158" s="13">
        <v>44561</v>
      </c>
      <c r="G158" s="14">
        <v>6822.5625000000009</v>
      </c>
      <c r="H158" s="14">
        <f t="shared" ref="H158:H160" si="22">G158*80%*75%</f>
        <v>4093.5375000000008</v>
      </c>
      <c r="I158" s="8" t="s">
        <v>218</v>
      </c>
      <c r="J158" s="6" t="s">
        <v>14</v>
      </c>
      <c r="K158" s="6">
        <v>1</v>
      </c>
      <c r="L158" s="6" t="s">
        <v>189</v>
      </c>
    </row>
    <row r="159" spans="1:12" ht="62.5" x14ac:dyDescent="0.25">
      <c r="A159" s="6" t="s">
        <v>295</v>
      </c>
      <c r="B159" s="6" t="s">
        <v>296</v>
      </c>
      <c r="C159" s="6" t="s">
        <v>204</v>
      </c>
      <c r="D159" s="6" t="s">
        <v>433</v>
      </c>
      <c r="E159" s="13">
        <v>43971</v>
      </c>
      <c r="F159" s="13">
        <v>44561</v>
      </c>
      <c r="G159" s="14">
        <v>12494.725</v>
      </c>
      <c r="H159" s="14">
        <f t="shared" si="22"/>
        <v>7496.8350000000009</v>
      </c>
      <c r="I159" s="8" t="s">
        <v>297</v>
      </c>
      <c r="J159" s="6" t="s">
        <v>14</v>
      </c>
      <c r="K159" s="6">
        <v>1</v>
      </c>
      <c r="L159" s="6" t="s">
        <v>189</v>
      </c>
    </row>
    <row r="160" spans="1:12" ht="62.5" x14ac:dyDescent="0.25">
      <c r="A160" s="6" t="s">
        <v>129</v>
      </c>
      <c r="B160" s="6" t="s">
        <v>151</v>
      </c>
      <c r="C160" s="6" t="s">
        <v>204</v>
      </c>
      <c r="D160" s="6" t="s">
        <v>433</v>
      </c>
      <c r="E160" s="13">
        <v>43972</v>
      </c>
      <c r="F160" s="13">
        <v>44561</v>
      </c>
      <c r="G160" s="14">
        <v>7750.4875000000002</v>
      </c>
      <c r="H160" s="14">
        <f t="shared" si="22"/>
        <v>4650.2925000000005</v>
      </c>
      <c r="I160" s="8" t="s">
        <v>141</v>
      </c>
      <c r="J160" s="6" t="s">
        <v>14</v>
      </c>
      <c r="K160" s="6">
        <v>1</v>
      </c>
      <c r="L160" s="6" t="s">
        <v>189</v>
      </c>
    </row>
    <row r="161" spans="1:12" ht="62.5" x14ac:dyDescent="0.25">
      <c r="A161" s="6" t="s">
        <v>129</v>
      </c>
      <c r="B161" s="6" t="s">
        <v>151</v>
      </c>
      <c r="C161" s="6" t="s">
        <v>358</v>
      </c>
      <c r="D161" s="6" t="s">
        <v>432</v>
      </c>
      <c r="E161" s="13">
        <v>43972</v>
      </c>
      <c r="F161" s="13">
        <v>44561</v>
      </c>
      <c r="G161" s="15">
        <v>2303.7125000000001</v>
      </c>
      <c r="H161" s="15">
        <f>G161*80%*75%</f>
        <v>1382.2275000000002</v>
      </c>
      <c r="I161" s="8" t="s">
        <v>141</v>
      </c>
      <c r="J161" s="8" t="s">
        <v>14</v>
      </c>
      <c r="K161" s="6">
        <v>1</v>
      </c>
      <c r="L161" s="6" t="s">
        <v>189</v>
      </c>
    </row>
    <row r="162" spans="1:12" ht="62.5" x14ac:dyDescent="0.25">
      <c r="A162" s="6" t="s">
        <v>298</v>
      </c>
      <c r="B162" s="6" t="s">
        <v>299</v>
      </c>
      <c r="C162" s="6" t="s">
        <v>204</v>
      </c>
      <c r="D162" s="6" t="s">
        <v>433</v>
      </c>
      <c r="E162" s="13">
        <v>43972</v>
      </c>
      <c r="F162" s="13">
        <v>44561</v>
      </c>
      <c r="G162" s="14">
        <v>23626.062499999996</v>
      </c>
      <c r="H162" s="14">
        <f t="shared" ref="H162:H164" si="23">G162*80%*75%</f>
        <v>14175.637499999999</v>
      </c>
      <c r="I162" s="8" t="s">
        <v>300</v>
      </c>
      <c r="J162" s="6" t="s">
        <v>14</v>
      </c>
      <c r="K162" s="6">
        <v>1</v>
      </c>
      <c r="L162" s="6" t="s">
        <v>189</v>
      </c>
    </row>
    <row r="163" spans="1:12" ht="62.5" x14ac:dyDescent="0.25">
      <c r="A163" s="6" t="s">
        <v>301</v>
      </c>
      <c r="B163" s="6" t="s">
        <v>302</v>
      </c>
      <c r="C163" s="6" t="s">
        <v>204</v>
      </c>
      <c r="D163" s="6" t="s">
        <v>433</v>
      </c>
      <c r="E163" s="13">
        <v>43972</v>
      </c>
      <c r="F163" s="13">
        <v>44561</v>
      </c>
      <c r="G163" s="14">
        <v>2446.5</v>
      </c>
      <c r="H163" s="14">
        <f t="shared" si="23"/>
        <v>1467.9</v>
      </c>
      <c r="I163" s="8" t="s">
        <v>303</v>
      </c>
      <c r="J163" s="6" t="s">
        <v>14</v>
      </c>
      <c r="K163" s="6">
        <v>1</v>
      </c>
      <c r="L163" s="6" t="s">
        <v>189</v>
      </c>
    </row>
    <row r="164" spans="1:12" ht="62.5" x14ac:dyDescent="0.25">
      <c r="A164" s="6" t="s">
        <v>304</v>
      </c>
      <c r="B164" s="6" t="s">
        <v>305</v>
      </c>
      <c r="C164" s="6" t="s">
        <v>204</v>
      </c>
      <c r="D164" s="6" t="s">
        <v>433</v>
      </c>
      <c r="E164" s="13">
        <v>43973</v>
      </c>
      <c r="F164" s="13">
        <v>44561</v>
      </c>
      <c r="G164" s="14">
        <v>8800.15</v>
      </c>
      <c r="H164" s="14">
        <f t="shared" si="23"/>
        <v>5280.09</v>
      </c>
      <c r="I164" s="8" t="s">
        <v>306</v>
      </c>
      <c r="J164" s="6" t="s">
        <v>14</v>
      </c>
      <c r="K164" s="6">
        <v>1</v>
      </c>
      <c r="L164" s="6" t="s">
        <v>189</v>
      </c>
    </row>
    <row r="165" spans="1:12" ht="62.5" x14ac:dyDescent="0.25">
      <c r="A165" s="6" t="s">
        <v>304</v>
      </c>
      <c r="B165" s="6" t="s">
        <v>305</v>
      </c>
      <c r="C165" s="6" t="s">
        <v>358</v>
      </c>
      <c r="D165" s="6" t="s">
        <v>432</v>
      </c>
      <c r="E165" s="13">
        <v>43973</v>
      </c>
      <c r="F165" s="13">
        <v>44561</v>
      </c>
      <c r="G165" s="15">
        <v>6848.4749999999995</v>
      </c>
      <c r="H165" s="15">
        <f t="shared" ref="H165:H171" si="24">G165*80%*75%</f>
        <v>4109.085</v>
      </c>
      <c r="I165" s="8" t="s">
        <v>306</v>
      </c>
      <c r="J165" s="8" t="s">
        <v>14</v>
      </c>
      <c r="K165" s="6">
        <v>1</v>
      </c>
      <c r="L165" s="6" t="s">
        <v>189</v>
      </c>
    </row>
    <row r="166" spans="1:12" ht="62.5" x14ac:dyDescent="0.25">
      <c r="A166" s="6" t="s">
        <v>310</v>
      </c>
      <c r="B166" s="6" t="s">
        <v>311</v>
      </c>
      <c r="C166" s="6" t="s">
        <v>204</v>
      </c>
      <c r="D166" s="6" t="s">
        <v>433</v>
      </c>
      <c r="E166" s="13">
        <v>43974</v>
      </c>
      <c r="F166" s="13">
        <v>44561</v>
      </c>
      <c r="G166" s="14">
        <v>18617.3</v>
      </c>
      <c r="H166" s="14">
        <f t="shared" si="24"/>
        <v>11170.380000000001</v>
      </c>
      <c r="I166" s="8" t="s">
        <v>312</v>
      </c>
      <c r="J166" s="6" t="s">
        <v>14</v>
      </c>
      <c r="K166" s="6">
        <v>1</v>
      </c>
      <c r="L166" s="6" t="s">
        <v>189</v>
      </c>
    </row>
    <row r="167" spans="1:12" ht="62.5" x14ac:dyDescent="0.25">
      <c r="A167" s="6" t="s">
        <v>310</v>
      </c>
      <c r="B167" s="6" t="s">
        <v>311</v>
      </c>
      <c r="C167" s="6" t="s">
        <v>358</v>
      </c>
      <c r="D167" s="6" t="s">
        <v>432</v>
      </c>
      <c r="E167" s="13">
        <v>43974</v>
      </c>
      <c r="F167" s="13">
        <v>44561</v>
      </c>
      <c r="G167" s="15">
        <v>11357.037499999999</v>
      </c>
      <c r="H167" s="15">
        <f t="shared" si="24"/>
        <v>6814.2224999999999</v>
      </c>
      <c r="I167" s="8" t="s">
        <v>312</v>
      </c>
      <c r="J167" s="8" t="s">
        <v>14</v>
      </c>
      <c r="K167" s="6">
        <v>1</v>
      </c>
      <c r="L167" s="6" t="s">
        <v>189</v>
      </c>
    </row>
    <row r="168" spans="1:12" ht="62.5" x14ac:dyDescent="0.25">
      <c r="A168" s="6" t="s">
        <v>307</v>
      </c>
      <c r="B168" s="6" t="s">
        <v>308</v>
      </c>
      <c r="C168" s="6" t="s">
        <v>204</v>
      </c>
      <c r="D168" s="6" t="s">
        <v>433</v>
      </c>
      <c r="E168" s="13">
        <v>43974</v>
      </c>
      <c r="F168" s="13">
        <v>44561</v>
      </c>
      <c r="G168" s="14">
        <v>7487.4375</v>
      </c>
      <c r="H168" s="14">
        <f t="shared" si="24"/>
        <v>4492.4625000000005</v>
      </c>
      <c r="I168" s="8" t="s">
        <v>309</v>
      </c>
      <c r="J168" s="6" t="s">
        <v>14</v>
      </c>
      <c r="K168" s="6">
        <v>1</v>
      </c>
      <c r="L168" s="6" t="s">
        <v>189</v>
      </c>
    </row>
    <row r="169" spans="1:12" ht="62.5" x14ac:dyDescent="0.25">
      <c r="A169" s="6" t="s">
        <v>307</v>
      </c>
      <c r="B169" s="6" t="s">
        <v>308</v>
      </c>
      <c r="C169" s="6" t="s">
        <v>358</v>
      </c>
      <c r="D169" s="6" t="s">
        <v>432</v>
      </c>
      <c r="E169" s="13">
        <v>43974</v>
      </c>
      <c r="F169" s="13">
        <v>44561</v>
      </c>
      <c r="G169" s="15">
        <v>1127.7249999999999</v>
      </c>
      <c r="H169" s="15">
        <f t="shared" si="24"/>
        <v>676.63499999999999</v>
      </c>
      <c r="I169" s="8" t="s">
        <v>309</v>
      </c>
      <c r="J169" s="8" t="s">
        <v>14</v>
      </c>
      <c r="K169" s="6">
        <v>1</v>
      </c>
      <c r="L169" s="6" t="s">
        <v>189</v>
      </c>
    </row>
    <row r="170" spans="1:12" ht="62.5" x14ac:dyDescent="0.25">
      <c r="A170" s="6" t="s">
        <v>313</v>
      </c>
      <c r="B170" s="6" t="s">
        <v>314</v>
      </c>
      <c r="C170" s="6" t="s">
        <v>204</v>
      </c>
      <c r="D170" s="6" t="s">
        <v>433</v>
      </c>
      <c r="E170" s="13">
        <v>43974</v>
      </c>
      <c r="F170" s="13">
        <v>44561</v>
      </c>
      <c r="G170" s="14">
        <v>7587.0874999999996</v>
      </c>
      <c r="H170" s="14">
        <f t="shared" si="24"/>
        <v>4552.2525000000005</v>
      </c>
      <c r="I170" s="8" t="s">
        <v>315</v>
      </c>
      <c r="J170" s="6" t="s">
        <v>14</v>
      </c>
      <c r="K170" s="6">
        <v>1</v>
      </c>
      <c r="L170" s="6" t="s">
        <v>189</v>
      </c>
    </row>
    <row r="171" spans="1:12" ht="62.5" x14ac:dyDescent="0.25">
      <c r="A171" s="6" t="s">
        <v>216</v>
      </c>
      <c r="B171" s="6" t="s">
        <v>217</v>
      </c>
      <c r="C171" s="6" t="s">
        <v>358</v>
      </c>
      <c r="D171" s="6" t="s">
        <v>432</v>
      </c>
      <c r="E171" s="13">
        <v>43983</v>
      </c>
      <c r="F171" s="13">
        <v>44561</v>
      </c>
      <c r="G171" s="15">
        <v>3590.9875000000002</v>
      </c>
      <c r="H171" s="15">
        <f t="shared" si="24"/>
        <v>2154.5925000000002</v>
      </c>
      <c r="I171" s="8" t="s">
        <v>218</v>
      </c>
      <c r="J171" s="8" t="s">
        <v>14</v>
      </c>
      <c r="K171" s="6">
        <v>1</v>
      </c>
      <c r="L171" s="6" t="s">
        <v>189</v>
      </c>
    </row>
    <row r="172" spans="1:12" ht="62.5" x14ac:dyDescent="0.25">
      <c r="A172" s="6" t="s">
        <v>134</v>
      </c>
      <c r="B172" s="6" t="s">
        <v>316</v>
      </c>
      <c r="C172" s="6" t="s">
        <v>204</v>
      </c>
      <c r="D172" s="6" t="s">
        <v>433</v>
      </c>
      <c r="E172" s="13">
        <v>43983</v>
      </c>
      <c r="F172" s="13">
        <v>44561</v>
      </c>
      <c r="G172" s="14">
        <v>4131.3125</v>
      </c>
      <c r="H172" s="14">
        <f t="shared" ref="H172:H173" si="25">G172*80%*75%</f>
        <v>2478.7875000000004</v>
      </c>
      <c r="I172" s="8" t="s">
        <v>147</v>
      </c>
      <c r="J172" s="6" t="s">
        <v>14</v>
      </c>
      <c r="K172" s="6">
        <v>1</v>
      </c>
      <c r="L172" s="6" t="s">
        <v>189</v>
      </c>
    </row>
    <row r="173" spans="1:12" ht="62.5" x14ac:dyDescent="0.25">
      <c r="A173" s="6" t="s">
        <v>317</v>
      </c>
      <c r="B173" s="6" t="s">
        <v>318</v>
      </c>
      <c r="C173" s="6" t="s">
        <v>204</v>
      </c>
      <c r="D173" s="6" t="s">
        <v>433</v>
      </c>
      <c r="E173" s="13">
        <v>43984</v>
      </c>
      <c r="F173" s="13">
        <v>44561</v>
      </c>
      <c r="G173" s="14">
        <v>7927.4</v>
      </c>
      <c r="H173" s="14">
        <f t="shared" si="25"/>
        <v>4756.4400000000005</v>
      </c>
      <c r="I173" s="8" t="s">
        <v>319</v>
      </c>
      <c r="J173" s="6" t="s">
        <v>14</v>
      </c>
      <c r="K173" s="6">
        <v>1</v>
      </c>
      <c r="L173" s="6" t="s">
        <v>189</v>
      </c>
    </row>
    <row r="174" spans="1:12" ht="62.5" x14ac:dyDescent="0.25">
      <c r="A174" s="6" t="s">
        <v>317</v>
      </c>
      <c r="B174" s="6" t="s">
        <v>318</v>
      </c>
      <c r="C174" s="6" t="s">
        <v>358</v>
      </c>
      <c r="D174" s="6" t="s">
        <v>432</v>
      </c>
      <c r="E174" s="13">
        <v>43984</v>
      </c>
      <c r="F174" s="13">
        <v>44561</v>
      </c>
      <c r="G174" s="15">
        <v>2859.2624999999998</v>
      </c>
      <c r="H174" s="15">
        <f>G174*80%*75%</f>
        <v>1715.5574999999999</v>
      </c>
      <c r="I174" s="8" t="s">
        <v>319</v>
      </c>
      <c r="J174" s="8" t="s">
        <v>14</v>
      </c>
      <c r="K174" s="6">
        <v>1</v>
      </c>
      <c r="L174" s="6" t="s">
        <v>189</v>
      </c>
    </row>
    <row r="175" spans="1:12" ht="62.5" x14ac:dyDescent="0.25">
      <c r="A175" s="6" t="s">
        <v>225</v>
      </c>
      <c r="B175" s="6" t="s">
        <v>226</v>
      </c>
      <c r="C175" s="6" t="s">
        <v>204</v>
      </c>
      <c r="D175" s="6" t="s">
        <v>433</v>
      </c>
      <c r="E175" s="13">
        <v>43985</v>
      </c>
      <c r="F175" s="13">
        <v>44561</v>
      </c>
      <c r="G175" s="14">
        <v>9334.6500000000015</v>
      </c>
      <c r="H175" s="14">
        <f t="shared" ref="H175:H176" si="26">G175*80%*75%</f>
        <v>5600.7900000000009</v>
      </c>
      <c r="I175" s="8" t="s">
        <v>227</v>
      </c>
      <c r="J175" s="6" t="s">
        <v>14</v>
      </c>
      <c r="K175" s="6">
        <v>1</v>
      </c>
      <c r="L175" s="6" t="s">
        <v>189</v>
      </c>
    </row>
    <row r="176" spans="1:12" ht="62.5" x14ac:dyDescent="0.25">
      <c r="A176" s="6" t="s">
        <v>320</v>
      </c>
      <c r="B176" s="6" t="s">
        <v>321</v>
      </c>
      <c r="C176" s="6" t="s">
        <v>204</v>
      </c>
      <c r="D176" s="6" t="s">
        <v>433</v>
      </c>
      <c r="E176" s="13">
        <v>43986</v>
      </c>
      <c r="F176" s="13">
        <v>44561</v>
      </c>
      <c r="G176" s="14">
        <v>3745.9874999999997</v>
      </c>
      <c r="H176" s="14">
        <f t="shared" si="26"/>
        <v>2247.5924999999997</v>
      </c>
      <c r="I176" s="8" t="s">
        <v>322</v>
      </c>
      <c r="J176" s="6" t="s">
        <v>14</v>
      </c>
      <c r="K176" s="6">
        <v>1</v>
      </c>
      <c r="L176" s="6" t="s">
        <v>189</v>
      </c>
    </row>
    <row r="177" spans="1:12" ht="62.5" x14ac:dyDescent="0.25">
      <c r="A177" s="6" t="s">
        <v>328</v>
      </c>
      <c r="B177" s="6" t="s">
        <v>329</v>
      </c>
      <c r="C177" s="6" t="s">
        <v>358</v>
      </c>
      <c r="D177" s="6" t="s">
        <v>432</v>
      </c>
      <c r="E177" s="13">
        <v>43986</v>
      </c>
      <c r="F177" s="13">
        <v>44561</v>
      </c>
      <c r="G177" s="15">
        <v>1263.925</v>
      </c>
      <c r="H177" s="15">
        <f>G177*80%*75%</f>
        <v>758.35500000000002</v>
      </c>
      <c r="I177" s="8" t="s">
        <v>330</v>
      </c>
      <c r="J177" s="8" t="s">
        <v>14</v>
      </c>
      <c r="K177" s="6">
        <v>1</v>
      </c>
      <c r="L177" s="6" t="s">
        <v>189</v>
      </c>
    </row>
    <row r="178" spans="1:12" ht="62.5" x14ac:dyDescent="0.25">
      <c r="A178" s="6" t="s">
        <v>128</v>
      </c>
      <c r="B178" s="6" t="s">
        <v>150</v>
      </c>
      <c r="C178" s="6" t="s">
        <v>204</v>
      </c>
      <c r="D178" s="6" t="s">
        <v>433</v>
      </c>
      <c r="E178" s="13">
        <v>43986</v>
      </c>
      <c r="F178" s="13">
        <v>44561</v>
      </c>
      <c r="G178" s="14">
        <v>3094.3249999999998</v>
      </c>
      <c r="H178" s="14">
        <f>G178*80%*75%</f>
        <v>1856.595</v>
      </c>
      <c r="I178" s="8" t="s">
        <v>139</v>
      </c>
      <c r="J178" s="6" t="s">
        <v>14</v>
      </c>
      <c r="K178" s="6">
        <v>1</v>
      </c>
      <c r="L178" s="6" t="s">
        <v>189</v>
      </c>
    </row>
    <row r="179" spans="1:12" ht="62.5" x14ac:dyDescent="0.25">
      <c r="A179" s="6" t="s">
        <v>128</v>
      </c>
      <c r="B179" s="6" t="s">
        <v>150</v>
      </c>
      <c r="C179" s="6" t="s">
        <v>358</v>
      </c>
      <c r="D179" s="6" t="s">
        <v>432</v>
      </c>
      <c r="E179" s="13">
        <v>43986</v>
      </c>
      <c r="F179" s="13">
        <v>44561</v>
      </c>
      <c r="G179" s="15">
        <v>2479.7249999999999</v>
      </c>
      <c r="H179" s="15">
        <f>G179*80%*75%</f>
        <v>1487.835</v>
      </c>
      <c r="I179" s="8" t="s">
        <v>139</v>
      </c>
      <c r="J179" s="8" t="s">
        <v>14</v>
      </c>
      <c r="K179" s="6">
        <v>1</v>
      </c>
      <c r="L179" s="6" t="s">
        <v>189</v>
      </c>
    </row>
    <row r="180" spans="1:12" ht="62.5" x14ac:dyDescent="0.25">
      <c r="A180" s="6" t="s">
        <v>213</v>
      </c>
      <c r="B180" s="6" t="s">
        <v>214</v>
      </c>
      <c r="C180" s="6" t="s">
        <v>204</v>
      </c>
      <c r="D180" s="6" t="s">
        <v>433</v>
      </c>
      <c r="E180" s="13">
        <v>43989</v>
      </c>
      <c r="F180" s="13">
        <v>44561</v>
      </c>
      <c r="G180" s="14">
        <v>10586.9125</v>
      </c>
      <c r="H180" s="14">
        <f>G180*80%*75%</f>
        <v>6352.1475000000009</v>
      </c>
      <c r="I180" s="8" t="s">
        <v>215</v>
      </c>
      <c r="J180" s="6" t="s">
        <v>14</v>
      </c>
      <c r="K180" s="6">
        <v>1</v>
      </c>
      <c r="L180" s="6" t="s">
        <v>189</v>
      </c>
    </row>
    <row r="181" spans="1:12" ht="62.5" x14ac:dyDescent="0.25">
      <c r="A181" s="6" t="s">
        <v>213</v>
      </c>
      <c r="B181" s="6" t="s">
        <v>214</v>
      </c>
      <c r="C181" s="6" t="s">
        <v>358</v>
      </c>
      <c r="D181" s="6" t="s">
        <v>432</v>
      </c>
      <c r="E181" s="13">
        <v>43989</v>
      </c>
      <c r="F181" s="13">
        <v>44561</v>
      </c>
      <c r="G181" s="15">
        <v>3628.5624999999995</v>
      </c>
      <c r="H181" s="15">
        <f>G181*80%*75%</f>
        <v>2177.1374999999998</v>
      </c>
      <c r="I181" s="8" t="s">
        <v>215</v>
      </c>
      <c r="J181" s="8" t="s">
        <v>14</v>
      </c>
      <c r="K181" s="6">
        <v>1</v>
      </c>
      <c r="L181" s="6" t="s">
        <v>189</v>
      </c>
    </row>
    <row r="182" spans="1:12" ht="62.5" x14ac:dyDescent="0.25">
      <c r="A182" s="6" t="s">
        <v>323</v>
      </c>
      <c r="B182" s="6" t="s">
        <v>324</v>
      </c>
      <c r="C182" s="6" t="s">
        <v>204</v>
      </c>
      <c r="D182" s="6" t="s">
        <v>433</v>
      </c>
      <c r="E182" s="13">
        <v>43989</v>
      </c>
      <c r="F182" s="13">
        <v>44561</v>
      </c>
      <c r="G182" s="14">
        <v>6116.25</v>
      </c>
      <c r="H182" s="14">
        <f t="shared" ref="H182:H183" si="27">G182*80%*75%</f>
        <v>3669.75</v>
      </c>
      <c r="I182" s="8" t="s">
        <v>325</v>
      </c>
      <c r="J182" s="6" t="s">
        <v>14</v>
      </c>
      <c r="K182" s="6">
        <v>1</v>
      </c>
      <c r="L182" s="6" t="s">
        <v>189</v>
      </c>
    </row>
    <row r="183" spans="1:12" ht="62.5" x14ac:dyDescent="0.25">
      <c r="A183" s="6" t="s">
        <v>78</v>
      </c>
      <c r="B183" s="6" t="s">
        <v>326</v>
      </c>
      <c r="C183" s="6" t="s">
        <v>204</v>
      </c>
      <c r="D183" s="6" t="s">
        <v>433</v>
      </c>
      <c r="E183" s="13">
        <v>43990</v>
      </c>
      <c r="F183" s="13">
        <v>44561</v>
      </c>
      <c r="G183" s="14">
        <v>4661.1125000000002</v>
      </c>
      <c r="H183" s="14">
        <f t="shared" si="27"/>
        <v>2796.6675000000005</v>
      </c>
      <c r="I183" s="8" t="s">
        <v>327</v>
      </c>
      <c r="J183" s="6" t="s">
        <v>14</v>
      </c>
      <c r="K183" s="6">
        <v>1</v>
      </c>
      <c r="L183" s="6" t="s">
        <v>189</v>
      </c>
    </row>
    <row r="184" spans="1:12" ht="62.5" x14ac:dyDescent="0.25">
      <c r="A184" s="6" t="s">
        <v>363</v>
      </c>
      <c r="B184" s="6" t="s">
        <v>364</v>
      </c>
      <c r="C184" s="6" t="s">
        <v>358</v>
      </c>
      <c r="D184" s="6" t="s">
        <v>432</v>
      </c>
      <c r="E184" s="13">
        <v>43990</v>
      </c>
      <c r="F184" s="13">
        <v>44561</v>
      </c>
      <c r="G184" s="15">
        <v>3929.4375</v>
      </c>
      <c r="H184" s="15">
        <f>G184*80%*75%</f>
        <v>2357.6625000000004</v>
      </c>
      <c r="I184" s="8" t="s">
        <v>372</v>
      </c>
      <c r="J184" s="8" t="s">
        <v>14</v>
      </c>
      <c r="K184" s="6">
        <v>1</v>
      </c>
      <c r="L184" s="6" t="s">
        <v>189</v>
      </c>
    </row>
    <row r="185" spans="1:12" ht="62.5" x14ac:dyDescent="0.25">
      <c r="A185" s="6" t="s">
        <v>334</v>
      </c>
      <c r="B185" s="6" t="s">
        <v>335</v>
      </c>
      <c r="C185" s="6" t="s">
        <v>204</v>
      </c>
      <c r="D185" s="6" t="s">
        <v>433</v>
      </c>
      <c r="E185" s="13">
        <v>43993</v>
      </c>
      <c r="F185" s="13">
        <v>44561</v>
      </c>
      <c r="G185" s="14">
        <v>11193.499999999998</v>
      </c>
      <c r="H185" s="14">
        <f>G185*80%*75%</f>
        <v>6716.0999999999995</v>
      </c>
      <c r="I185" s="8" t="s">
        <v>336</v>
      </c>
      <c r="J185" s="6" t="s">
        <v>14</v>
      </c>
      <c r="K185" s="6">
        <v>1</v>
      </c>
      <c r="L185" s="6" t="s">
        <v>189</v>
      </c>
    </row>
    <row r="186" spans="1:12" ht="62.5" x14ac:dyDescent="0.25">
      <c r="A186" s="6" t="s">
        <v>334</v>
      </c>
      <c r="B186" s="6" t="s">
        <v>335</v>
      </c>
      <c r="C186" s="6" t="s">
        <v>358</v>
      </c>
      <c r="D186" s="6" t="s">
        <v>432</v>
      </c>
      <c r="E186" s="13">
        <v>43993</v>
      </c>
      <c r="F186" s="13">
        <v>44561</v>
      </c>
      <c r="G186" s="15">
        <v>1199.7624999999998</v>
      </c>
      <c r="H186" s="15">
        <f>G186*80%*75%</f>
        <v>719.85749999999996</v>
      </c>
      <c r="I186" s="8" t="s">
        <v>336</v>
      </c>
      <c r="J186" s="8" t="s">
        <v>14</v>
      </c>
      <c r="K186" s="6">
        <v>1</v>
      </c>
      <c r="L186" s="6" t="s">
        <v>189</v>
      </c>
    </row>
    <row r="187" spans="1:12" ht="62.5" x14ac:dyDescent="0.25">
      <c r="A187" s="6" t="s">
        <v>340</v>
      </c>
      <c r="B187" s="6" t="s">
        <v>341</v>
      </c>
      <c r="C187" s="6" t="s">
        <v>204</v>
      </c>
      <c r="D187" s="6" t="s">
        <v>433</v>
      </c>
      <c r="E187" s="13">
        <v>43993</v>
      </c>
      <c r="F187" s="13">
        <v>44561</v>
      </c>
      <c r="G187" s="14">
        <v>2305.5875000000001</v>
      </c>
      <c r="H187" s="14">
        <f t="shared" ref="H187:H189" si="28">G187*80%*75%</f>
        <v>1383.3525000000002</v>
      </c>
      <c r="I187" s="8" t="s">
        <v>342</v>
      </c>
      <c r="J187" s="6" t="s">
        <v>14</v>
      </c>
      <c r="K187" s="6">
        <v>1</v>
      </c>
      <c r="L187" s="6" t="s">
        <v>189</v>
      </c>
    </row>
    <row r="188" spans="1:12" ht="62.5" x14ac:dyDescent="0.25">
      <c r="A188" s="6" t="s">
        <v>328</v>
      </c>
      <c r="B188" s="6" t="s">
        <v>329</v>
      </c>
      <c r="C188" s="6" t="s">
        <v>204</v>
      </c>
      <c r="D188" s="6" t="s">
        <v>433</v>
      </c>
      <c r="E188" s="13">
        <v>43993</v>
      </c>
      <c r="F188" s="13">
        <v>44561</v>
      </c>
      <c r="G188" s="14">
        <v>1033.3875</v>
      </c>
      <c r="H188" s="14">
        <f t="shared" si="28"/>
        <v>620.03250000000003</v>
      </c>
      <c r="I188" s="8" t="s">
        <v>330</v>
      </c>
      <c r="J188" s="6" t="s">
        <v>14</v>
      </c>
      <c r="K188" s="6">
        <v>1</v>
      </c>
      <c r="L188" s="6" t="s">
        <v>189</v>
      </c>
    </row>
    <row r="189" spans="1:12" ht="62.5" x14ac:dyDescent="0.25">
      <c r="A189" s="6" t="s">
        <v>331</v>
      </c>
      <c r="B189" s="6" t="s">
        <v>332</v>
      </c>
      <c r="C189" s="6" t="s">
        <v>204</v>
      </c>
      <c r="D189" s="6" t="s">
        <v>433</v>
      </c>
      <c r="E189" s="13">
        <v>43993</v>
      </c>
      <c r="F189" s="13">
        <v>44561</v>
      </c>
      <c r="G189" s="14">
        <v>7750.4875000000002</v>
      </c>
      <c r="H189" s="14">
        <f t="shared" si="28"/>
        <v>4650.2925000000005</v>
      </c>
      <c r="I189" s="8" t="s">
        <v>333</v>
      </c>
      <c r="J189" s="6" t="s">
        <v>14</v>
      </c>
      <c r="K189" s="6">
        <v>1</v>
      </c>
      <c r="L189" s="6" t="s">
        <v>189</v>
      </c>
    </row>
    <row r="190" spans="1:12" ht="62.5" x14ac:dyDescent="0.25">
      <c r="A190" s="6" t="s">
        <v>331</v>
      </c>
      <c r="B190" s="6" t="s">
        <v>332</v>
      </c>
      <c r="C190" s="6" t="s">
        <v>358</v>
      </c>
      <c r="D190" s="6" t="s">
        <v>432</v>
      </c>
      <c r="E190" s="13">
        <v>43993</v>
      </c>
      <c r="F190" s="13">
        <v>44561</v>
      </c>
      <c r="G190" s="15">
        <v>2031.0749999999998</v>
      </c>
      <c r="H190" s="15">
        <f>G190*80%*75%</f>
        <v>1218.645</v>
      </c>
      <c r="I190" s="8" t="s">
        <v>333</v>
      </c>
      <c r="J190" s="8" t="s">
        <v>14</v>
      </c>
      <c r="K190" s="6">
        <v>1</v>
      </c>
      <c r="L190" s="6" t="s">
        <v>189</v>
      </c>
    </row>
    <row r="191" spans="1:12" ht="62.5" x14ac:dyDescent="0.25">
      <c r="A191" s="6" t="s">
        <v>126</v>
      </c>
      <c r="B191" s="6" t="s">
        <v>149</v>
      </c>
      <c r="C191" s="6" t="s">
        <v>204</v>
      </c>
      <c r="D191" s="6" t="s">
        <v>433</v>
      </c>
      <c r="E191" s="13">
        <v>43993</v>
      </c>
      <c r="F191" s="13">
        <v>44561</v>
      </c>
      <c r="G191" s="14">
        <v>3154.9500000000003</v>
      </c>
      <c r="H191" s="14">
        <f t="shared" ref="H191:H192" si="29">G191*80%*75%</f>
        <v>1892.9700000000003</v>
      </c>
      <c r="I191" s="8" t="s">
        <v>137</v>
      </c>
      <c r="J191" s="6" t="s">
        <v>14</v>
      </c>
      <c r="K191" s="6">
        <v>1</v>
      </c>
      <c r="L191" s="6" t="s">
        <v>189</v>
      </c>
    </row>
    <row r="192" spans="1:12" ht="62.5" x14ac:dyDescent="0.25">
      <c r="A192" s="6" t="s">
        <v>337</v>
      </c>
      <c r="B192" s="6" t="s">
        <v>338</v>
      </c>
      <c r="C192" s="6" t="s">
        <v>204</v>
      </c>
      <c r="D192" s="6" t="s">
        <v>433</v>
      </c>
      <c r="E192" s="13">
        <v>43993</v>
      </c>
      <c r="F192" s="13">
        <v>44561</v>
      </c>
      <c r="G192" s="14">
        <v>11459.75</v>
      </c>
      <c r="H192" s="14">
        <f t="shared" si="29"/>
        <v>6875.85</v>
      </c>
      <c r="I192" s="8" t="s">
        <v>339</v>
      </c>
      <c r="J192" s="6" t="s">
        <v>14</v>
      </c>
      <c r="K192" s="6">
        <v>1</v>
      </c>
      <c r="L192" s="6" t="s">
        <v>189</v>
      </c>
    </row>
    <row r="193" spans="1:12" ht="62.5" x14ac:dyDescent="0.25">
      <c r="A193" s="6" t="s">
        <v>337</v>
      </c>
      <c r="B193" s="6" t="s">
        <v>338</v>
      </c>
      <c r="C193" s="6" t="s">
        <v>358</v>
      </c>
      <c r="D193" s="6" t="s">
        <v>432</v>
      </c>
      <c r="E193" s="13">
        <v>43993</v>
      </c>
      <c r="F193" s="13">
        <v>44561</v>
      </c>
      <c r="G193" s="15">
        <v>5791.5125000000007</v>
      </c>
      <c r="H193" s="15">
        <f t="shared" ref="H193:H194" si="30">G193*80%*75%</f>
        <v>3474.9075000000007</v>
      </c>
      <c r="I193" s="8" t="s">
        <v>339</v>
      </c>
      <c r="J193" s="8" t="s">
        <v>14</v>
      </c>
      <c r="K193" s="6">
        <v>1</v>
      </c>
      <c r="L193" s="6" t="s">
        <v>189</v>
      </c>
    </row>
    <row r="194" spans="1:12" ht="62.5" x14ac:dyDescent="0.25">
      <c r="A194" s="6" t="s">
        <v>301</v>
      </c>
      <c r="B194" s="6" t="s">
        <v>367</v>
      </c>
      <c r="C194" s="6" t="s">
        <v>358</v>
      </c>
      <c r="D194" s="6" t="s">
        <v>432</v>
      </c>
      <c r="E194" s="13">
        <v>43993</v>
      </c>
      <c r="F194" s="13">
        <v>44561</v>
      </c>
      <c r="G194" s="15">
        <v>1004.5874999999999</v>
      </c>
      <c r="H194" s="15">
        <f t="shared" si="30"/>
        <v>602.75249999999994</v>
      </c>
      <c r="I194" s="8" t="s">
        <v>303</v>
      </c>
      <c r="J194" s="8" t="s">
        <v>14</v>
      </c>
      <c r="K194" s="6">
        <v>1</v>
      </c>
      <c r="L194" s="6" t="s">
        <v>189</v>
      </c>
    </row>
    <row r="195" spans="1:12" ht="62.5" x14ac:dyDescent="0.25">
      <c r="A195" s="6" t="s">
        <v>258</v>
      </c>
      <c r="B195" s="6" t="s">
        <v>259</v>
      </c>
      <c r="C195" s="6" t="s">
        <v>204</v>
      </c>
      <c r="D195" s="6" t="s">
        <v>433</v>
      </c>
      <c r="E195" s="13">
        <v>43993</v>
      </c>
      <c r="F195" s="13">
        <v>44561</v>
      </c>
      <c r="G195" s="14">
        <v>15821.075000000003</v>
      </c>
      <c r="H195" s="14">
        <f>G195*80%*75%</f>
        <v>9492.6450000000023</v>
      </c>
      <c r="I195" s="8" t="s">
        <v>260</v>
      </c>
      <c r="J195" s="6" t="s">
        <v>14</v>
      </c>
      <c r="K195" s="6">
        <v>1</v>
      </c>
      <c r="L195" s="6" t="s">
        <v>189</v>
      </c>
    </row>
    <row r="196" spans="1:12" ht="62.5" x14ac:dyDescent="0.25">
      <c r="A196" s="6" t="s">
        <v>258</v>
      </c>
      <c r="B196" s="6" t="s">
        <v>259</v>
      </c>
      <c r="C196" s="6" t="s">
        <v>358</v>
      </c>
      <c r="D196" s="6" t="s">
        <v>432</v>
      </c>
      <c r="E196" s="13">
        <v>43993</v>
      </c>
      <c r="F196" s="13">
        <v>44561</v>
      </c>
      <c r="G196" s="15">
        <v>2206.3375000000001</v>
      </c>
      <c r="H196" s="15">
        <f>G196*80%*75%</f>
        <v>1323.8025000000002</v>
      </c>
      <c r="I196" s="8" t="s">
        <v>260</v>
      </c>
      <c r="J196" s="8" t="s">
        <v>14</v>
      </c>
      <c r="K196" s="6">
        <v>1</v>
      </c>
      <c r="L196" s="6" t="s">
        <v>189</v>
      </c>
    </row>
    <row r="197" spans="1:12" ht="62.5" x14ac:dyDescent="0.25">
      <c r="A197" s="6" t="s">
        <v>349</v>
      </c>
      <c r="B197" s="6" t="s">
        <v>350</v>
      </c>
      <c r="C197" s="6" t="s">
        <v>204</v>
      </c>
      <c r="D197" s="6" t="s">
        <v>433</v>
      </c>
      <c r="E197" s="13">
        <v>43994</v>
      </c>
      <c r="F197" s="13">
        <v>44561</v>
      </c>
      <c r="G197" s="14">
        <v>1371.05</v>
      </c>
      <c r="H197" s="14">
        <f>G197*80%*75%</f>
        <v>822.62999999999988</v>
      </c>
      <c r="I197" s="8" t="s">
        <v>351</v>
      </c>
      <c r="J197" s="6" t="s">
        <v>14</v>
      </c>
      <c r="K197" s="6">
        <v>1</v>
      </c>
      <c r="L197" s="6" t="s">
        <v>189</v>
      </c>
    </row>
    <row r="198" spans="1:12" ht="62.5" x14ac:dyDescent="0.25">
      <c r="A198" s="6" t="s">
        <v>349</v>
      </c>
      <c r="B198" s="6" t="s">
        <v>350</v>
      </c>
      <c r="C198" s="6" t="s">
        <v>358</v>
      </c>
      <c r="D198" s="6" t="s">
        <v>432</v>
      </c>
      <c r="E198" s="13">
        <v>43994</v>
      </c>
      <c r="F198" s="13">
        <v>44561</v>
      </c>
      <c r="G198" s="15">
        <v>1146.2250000000001</v>
      </c>
      <c r="H198" s="15">
        <f>G198*80%*75%</f>
        <v>687.73500000000013</v>
      </c>
      <c r="I198" s="8" t="s">
        <v>351</v>
      </c>
      <c r="J198" s="8" t="s">
        <v>14</v>
      </c>
      <c r="K198" s="6">
        <v>1</v>
      </c>
      <c r="L198" s="6" t="s">
        <v>189</v>
      </c>
    </row>
    <row r="199" spans="1:12" ht="62.5" x14ac:dyDescent="0.25">
      <c r="A199" s="6" t="s">
        <v>343</v>
      </c>
      <c r="B199" s="6" t="s">
        <v>344</v>
      </c>
      <c r="C199" s="6" t="s">
        <v>204</v>
      </c>
      <c r="D199" s="6" t="s">
        <v>433</v>
      </c>
      <c r="E199" s="13">
        <v>43994</v>
      </c>
      <c r="F199" s="13">
        <v>44561</v>
      </c>
      <c r="G199" s="14">
        <v>3553.3249999999994</v>
      </c>
      <c r="H199" s="14">
        <f t="shared" ref="H199:H200" si="31">G199*80%*75%</f>
        <v>2131.9949999999999</v>
      </c>
      <c r="I199" s="8" t="s">
        <v>345</v>
      </c>
      <c r="J199" s="6" t="s">
        <v>14</v>
      </c>
      <c r="K199" s="6">
        <v>1</v>
      </c>
      <c r="L199" s="6" t="s">
        <v>189</v>
      </c>
    </row>
    <row r="200" spans="1:12" ht="62.5" x14ac:dyDescent="0.25">
      <c r="A200" s="6" t="s">
        <v>346</v>
      </c>
      <c r="B200" s="6" t="s">
        <v>347</v>
      </c>
      <c r="C200" s="6" t="s">
        <v>204</v>
      </c>
      <c r="D200" s="6" t="s">
        <v>433</v>
      </c>
      <c r="E200" s="13">
        <v>43994</v>
      </c>
      <c r="F200" s="13">
        <v>44561</v>
      </c>
      <c r="G200" s="14">
        <v>1371.05</v>
      </c>
      <c r="H200" s="14">
        <f t="shared" si="31"/>
        <v>822.62999999999988</v>
      </c>
      <c r="I200" s="8" t="s">
        <v>348</v>
      </c>
      <c r="J200" s="6" t="s">
        <v>14</v>
      </c>
      <c r="K200" s="6">
        <v>1</v>
      </c>
      <c r="L200" s="6" t="s">
        <v>189</v>
      </c>
    </row>
    <row r="201" spans="1:12" ht="62.5" x14ac:dyDescent="0.25">
      <c r="A201" s="6" t="s">
        <v>250</v>
      </c>
      <c r="B201" s="6" t="s">
        <v>251</v>
      </c>
      <c r="C201" s="6" t="s">
        <v>358</v>
      </c>
      <c r="D201" s="6" t="s">
        <v>432</v>
      </c>
      <c r="E201" s="13">
        <v>43994</v>
      </c>
      <c r="F201" s="13">
        <v>44561</v>
      </c>
      <c r="G201" s="15">
        <v>6430.4000000000005</v>
      </c>
      <c r="H201" s="15">
        <f>G201*80%*75%</f>
        <v>3858.2400000000007</v>
      </c>
      <c r="I201" s="8" t="s">
        <v>252</v>
      </c>
      <c r="J201" s="8" t="s">
        <v>14</v>
      </c>
      <c r="K201" s="6">
        <v>1</v>
      </c>
      <c r="L201" s="6" t="s">
        <v>189</v>
      </c>
    </row>
    <row r="202" spans="1:12" ht="62.5" x14ac:dyDescent="0.25">
      <c r="A202" s="6" t="s">
        <v>352</v>
      </c>
      <c r="B202" s="6" t="s">
        <v>353</v>
      </c>
      <c r="C202" s="6" t="s">
        <v>204</v>
      </c>
      <c r="D202" s="6" t="s">
        <v>433</v>
      </c>
      <c r="E202" s="13">
        <v>44069</v>
      </c>
      <c r="F202" s="13">
        <v>44561</v>
      </c>
      <c r="G202" s="14">
        <v>9686.3250000000007</v>
      </c>
      <c r="H202" s="14">
        <f>G202*80%*75%</f>
        <v>5811.795000000001</v>
      </c>
      <c r="I202" s="8" t="s">
        <v>354</v>
      </c>
      <c r="J202" s="6" t="s">
        <v>14</v>
      </c>
      <c r="K202" s="6">
        <v>1</v>
      </c>
      <c r="L202" s="6" t="s">
        <v>189</v>
      </c>
    </row>
  </sheetData>
  <autoFilter ref="A2:L202"/>
  <sortState ref="A3:L186">
    <sortCondition ref="E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62DAE3A82A36499D19913A4C6817CB" ma:contentTypeVersion="13" ma:contentTypeDescription="Create a new document." ma:contentTypeScope="" ma:versionID="8bc5b915627a796aa17f4400daf0e0cc">
  <xsd:schema xmlns:xsd="http://www.w3.org/2001/XMLSchema" xmlns:xs="http://www.w3.org/2001/XMLSchema" xmlns:p="http://schemas.microsoft.com/office/2006/metadata/properties" xmlns:ns3="ca04616a-a65b-4e7e-b60d-e93509ebd1e6" xmlns:ns4="f5ce6b8f-dcf4-4b70-8b8e-8ea793a7ba37" targetNamespace="http://schemas.microsoft.com/office/2006/metadata/properties" ma:root="true" ma:fieldsID="0e113387360ae1abb52f1129ab2b118e" ns3:_="" ns4:_="">
    <xsd:import namespace="ca04616a-a65b-4e7e-b60d-e93509ebd1e6"/>
    <xsd:import namespace="f5ce6b8f-dcf4-4b70-8b8e-8ea793a7ba3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4616a-a65b-4e7e-b60d-e93509ebd1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ce6b8f-dcf4-4b70-8b8e-8ea793a7ba3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etadata xmlns="http://www.objective.com/ecm/document/metadata/FF3C5B18883D4E21973B57C2EEED7FD1" version="1.0.0">
  <systemFields>
    <field name="Objective-Id">
      <value order="0">A32631661</value>
    </field>
    <field name="Objective-Title">
      <value order="0">2020-12-14 - Transparency report - to be published</value>
    </field>
    <field name="Objective-Description">
      <value order="0"/>
    </field>
    <field name="Objective-CreationStamp">
      <value order="0">2020-12-14T09:17:06Z</value>
    </field>
    <field name="Objective-IsApproved">
      <value order="0">false</value>
    </field>
    <field name="Objective-IsPublished">
      <value order="0">true</value>
    </field>
    <field name="Objective-DatePublished">
      <value order="0">2020-12-14T09:17:35Z</value>
    </field>
    <field name="Objective-ModificationStamp">
      <value order="0">2020-12-14T09:17:35Z</value>
    </field>
    <field name="Objective-Owner">
      <value order="0">Francis, Sarah (ESNR - ERA - Rural Payments Wales)</value>
    </field>
    <field name="Objective-Path">
      <value order="0">Objective Global Folder:Classified Object:Francis, Sarah (ESNR - ERA - Rural Payments Wales):Special Folder - Francis, Sarah (ESNR - ERA - Rural Payments Wales):Handy - Francis, Sarah (ESNR - ERA - Rural Payments Wales)</value>
    </field>
    <field name="Objective-Parent">
      <value order="0">Handy - Francis, Sarah (ESNR - ERA - Rural Payments Wales)</value>
    </field>
    <field name="Objective-State">
      <value order="0">Published</value>
    </field>
    <field name="Objective-VersionId">
      <value order="0">vA64759464</value>
    </field>
    <field name="Objective-Version">
      <value order="0">1.0</value>
    </field>
    <field name="Objective-VersionNumber">
      <value order="0">2</value>
    </field>
    <field name="Objective-VersionComment">
      <value order="0">Version 2</value>
    </field>
    <field name="Objective-FileNumber">
      <value order="0"/>
    </field>
    <field name="Objective-Classification">
      <value order="0"/>
    </field>
    <field name="Objective-Caveats">
      <value order="0"/>
    </field>
  </systemFields>
  <catalogues>
    <catalogue name="Document Type Catalogue" type="type" ori="id:cA14">
      <field name="Objective-Language">
        <value order="0">English (eng)</value>
      </field>
      <field name="Objective-Date Acquired">
        <value order="0">2020-12-14T23:59:59Z</value>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BD9133C0-B534-470C-97E2-926DBF0FCB2C}">
  <ds:schemaRefs>
    <ds:schemaRef ds:uri="http://schemas.microsoft.com/sharepoint/v3/contenttype/forms"/>
  </ds:schemaRefs>
</ds:datastoreItem>
</file>

<file path=customXml/itemProps2.xml><?xml version="1.0" encoding="utf-8"?>
<ds:datastoreItem xmlns:ds="http://schemas.openxmlformats.org/officeDocument/2006/customXml" ds:itemID="{07D55BF9-E51B-4FB1-81F4-8E2E11B62977}">
  <ds:schemaRefs>
    <ds:schemaRef ds:uri="http://purl.org/dc/elements/1.1/"/>
    <ds:schemaRef ds:uri="http://schemas.microsoft.com/office/2006/metadata/properties"/>
    <ds:schemaRef ds:uri="f5ce6b8f-dcf4-4b70-8b8e-8ea793a7ba37"/>
    <ds:schemaRef ds:uri="ca04616a-a65b-4e7e-b60d-e93509ebd1e6"/>
    <ds:schemaRef ds:uri="http://schemas.microsoft.com/office/infopath/2007/PartnerControls"/>
    <ds:schemaRef ds:uri="http://purl.org/dc/terms/"/>
    <ds:schemaRef ds:uri="http://www.w3.org/XML/1998/namespace"/>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0F916157-161A-4564-8F75-3D4F6679EC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4616a-a65b-4e7e-b60d-e93509ebd1e6"/>
    <ds:schemaRef ds:uri="f5ce6b8f-dcf4-4b70-8b8e-8ea793a7ba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Transparency Initiative &gt;Nov 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MorganO1</cp:lastModifiedBy>
  <dcterms:created xsi:type="dcterms:W3CDTF">2019-01-01T06:10:37Z</dcterms:created>
  <dcterms:modified xsi:type="dcterms:W3CDTF">2020-12-14T15:35:02Z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A32631661</vt:lpwstr>
  </property>
  <property fmtid="{D5CDD505-2E9C-101B-9397-08002B2CF9AE}" pid="4" name="Objective-Title">
    <vt:lpwstr>2020-12-14 - Transparency report - to be published</vt:lpwstr>
  </property>
  <property fmtid="{D5CDD505-2E9C-101B-9397-08002B2CF9AE}" pid="5" name="Objective-Description">
    <vt:lpwstr/>
  </property>
  <property fmtid="{D5CDD505-2E9C-101B-9397-08002B2CF9AE}" pid="6" name="Objective-CreationStamp">
    <vt:filetime>2020-12-14T09:17:22Z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2020-12-14T09:17:35Z</vt:filetime>
  </property>
  <property fmtid="{D5CDD505-2E9C-101B-9397-08002B2CF9AE}" pid="10" name="Objective-ModificationStamp">
    <vt:filetime>2020-12-14T09:17:35Z</vt:filetime>
  </property>
  <property fmtid="{D5CDD505-2E9C-101B-9397-08002B2CF9AE}" pid="11" name="Objective-Owner">
    <vt:lpwstr>Francis, Sarah (ESNR - ERA - Rural Payments Wales)</vt:lpwstr>
  </property>
  <property fmtid="{D5CDD505-2E9C-101B-9397-08002B2CF9AE}" pid="12" name="Objective-Path">
    <vt:lpwstr>Francis, Sarah (ESNR - ERA - Rural Payments Wales):Special Folder - Francis, Sarah (ESNR - ERA - Rural Payments Wales):Handy - Francis, Sarah (ESNR - ERA - Rural Payments Wales):</vt:lpwstr>
  </property>
  <property fmtid="{D5CDD505-2E9C-101B-9397-08002B2CF9AE}" pid="13" name="Objective-Parent">
    <vt:lpwstr>Handy - Francis, Sarah (ESNR - ERA - Rural Payments Wales)</vt:lpwstr>
  </property>
  <property fmtid="{D5CDD505-2E9C-101B-9397-08002B2CF9AE}" pid="14" name="Objective-State">
    <vt:lpwstr>Published</vt:lpwstr>
  </property>
  <property fmtid="{D5CDD505-2E9C-101B-9397-08002B2CF9AE}" pid="15" name="Objective-VersionId">
    <vt:lpwstr>vA64759464</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filetime>2020-12-14T23:59:59Z</vt:filetime>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Language [system]">
    <vt:lpwstr>English (eng)</vt:lpwstr>
  </property>
  <property fmtid="{D5CDD505-2E9C-101B-9397-08002B2CF9AE}" pid="29" name="Objective-Date Acquired [system]">
    <vt:filetime>2020-12-14T00:00:00Z</vt:filetime>
  </property>
  <property fmtid="{D5CDD505-2E9C-101B-9397-08002B2CF9AE}" pid="30" name="Objective-What to Keep [system]">
    <vt:lpwstr>No</vt:lpwstr>
  </property>
  <property fmtid="{D5CDD505-2E9C-101B-9397-08002B2CF9AE}" pid="31" name="Objective-Official Translation [system]">
    <vt:lpwstr/>
  </property>
  <property fmtid="{D5CDD505-2E9C-101B-9397-08002B2CF9AE}" pid="32" name="Objective-Connect Creator [system]">
    <vt:lpwstr/>
  </property>
  <property fmtid="{D5CDD505-2E9C-101B-9397-08002B2CF9AE}" pid="33" name="ContentTypeId">
    <vt:lpwstr>0x010100CC62DAE3A82A36499D19913A4C6817CB</vt:lpwstr>
  </property>
</Properties>
</file>