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B6848F5C-38CD-4801-8B03-B29E48A9B2BD}" xr6:coauthVersionLast="47" xr6:coauthVersionMax="47" xr10:uidLastSave="{00000000-0000-0000-0000-000000000000}"/>
  <bookViews>
    <workbookView xWindow="19090" yWindow="-110" windowWidth="19420" windowHeight="10420" xr2:uid="{00000000-000D-0000-FFFF-FFFF00000000}"/>
  </bookViews>
  <sheets>
    <sheet name="Front page" sheetId="6" r:id="rId1"/>
    <sheet name="Introduction" sheetId="7" r:id="rId2"/>
    <sheet name="Notes" sheetId="8" r:id="rId3"/>
    <sheet name="Contents" sheetId="9" r:id="rId4"/>
    <sheet name="F1.1" sheetId="10" r:id="rId5"/>
  </sheets>
  <externalReferences>
    <externalReference r:id="rId6"/>
    <externalReference r:id="rId7"/>
  </externalReferences>
  <definedNames>
    <definedName name="a_TotalminusFgas">[1]RawData!$C$11:$AC$203</definedName>
    <definedName name="ktoe_to_TWh">'[2]B2.1'!$W$29</definedName>
    <definedName name="Status" localSheetId="4">#REF!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 l="1"/>
  <c r="J37" i="10"/>
  <c r="I8" i="10" s="1"/>
  <c r="J20" i="10"/>
  <c r="J16" i="10"/>
  <c r="J15" i="10"/>
  <c r="J14" i="10"/>
  <c r="J17" i="10"/>
  <c r="J18" i="10"/>
  <c r="J19" i="10"/>
  <c r="J21" i="10"/>
  <c r="J22" i="10"/>
  <c r="J23" i="10"/>
  <c r="J24" i="10"/>
  <c r="J25" i="10"/>
  <c r="J26" i="10"/>
  <c r="J27" i="10"/>
  <c r="J28" i="10"/>
  <c r="J29" i="10"/>
  <c r="J30" i="10"/>
  <c r="J31" i="10"/>
  <c r="J32" i="10"/>
  <c r="J33" i="10"/>
  <c r="J34" i="10"/>
  <c r="J35" i="10"/>
  <c r="J36" i="10"/>
  <c r="L14" i="10" l="1"/>
  <c r="I7" i="10"/>
  <c r="J7" i="10" s="1"/>
  <c r="G3" i="10" s="1"/>
  <c r="G12" i="9" s="1"/>
  <c r="C68" i="10"/>
  <c r="L37" i="10" s="1"/>
  <c r="K15" i="10"/>
  <c r="K16" i="10"/>
  <c r="K17" i="10"/>
  <c r="K18" i="10"/>
  <c r="K19" i="10"/>
  <c r="K20" i="10"/>
  <c r="K21" i="10"/>
  <c r="K22" i="10"/>
  <c r="K23" i="10"/>
  <c r="K24" i="10"/>
  <c r="K25" i="10"/>
  <c r="K26" i="10"/>
  <c r="K27" i="10"/>
  <c r="K28" i="10"/>
  <c r="K29" i="10"/>
  <c r="K30" i="10"/>
  <c r="K31" i="10"/>
  <c r="K32" i="10"/>
  <c r="K33" i="10"/>
  <c r="K34" i="10"/>
  <c r="K35" i="10"/>
  <c r="K36" i="10"/>
  <c r="K37" i="10"/>
  <c r="K14" i="10"/>
  <c r="I3" i="10"/>
  <c r="H12" i="9" s="1"/>
  <c r="L15" i="10" l="1"/>
  <c r="L16" i="10" s="1"/>
  <c r="L17" i="10" s="1"/>
  <c r="L18" i="10" s="1"/>
  <c r="L19" i="10" s="1"/>
  <c r="L20" i="10" s="1"/>
  <c r="L21" i="10" s="1"/>
  <c r="L22" i="10" s="1"/>
  <c r="L23" i="10" s="1"/>
  <c r="L24" i="10" s="1"/>
  <c r="L25" i="10" s="1"/>
  <c r="L26" i="10" s="1"/>
  <c r="L27" i="10" s="1"/>
  <c r="L28" i="10" s="1"/>
  <c r="L29" i="10" s="1"/>
  <c r="L30" i="10" s="1"/>
  <c r="L31" i="10" s="1"/>
  <c r="L32" i="10" s="1"/>
  <c r="L33" i="10" s="1"/>
  <c r="L34" i="10" s="1"/>
  <c r="L35" i="10" s="1"/>
  <c r="L36" i="10" s="1"/>
</calcChain>
</file>

<file path=xl/sharedStrings.xml><?xml version="1.0" encoding="utf-8"?>
<sst xmlns="http://schemas.openxmlformats.org/spreadsheetml/2006/main" count="144" uniqueCount="105">
  <si>
    <t>Policy</t>
  </si>
  <si>
    <t>Indicator</t>
  </si>
  <si>
    <t>Tier</t>
  </si>
  <si>
    <t>Unit</t>
  </si>
  <si>
    <t>Desired direction of travel</t>
  </si>
  <si>
    <t>Notes:</t>
  </si>
  <si>
    <t>Trends:</t>
  </si>
  <si>
    <t>F1.1</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</si>
  <si>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</si>
  <si>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</si>
  <si>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</si>
  <si>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</si>
  <si>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</si>
  <si>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</si>
  <si>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</si>
  <si>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</si>
  <si>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</si>
  <si>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</si>
  <si>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</si>
  <si>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</si>
  <si>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</si>
  <si>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</si>
  <si>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</si>
  <si>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</si>
  <si>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</si>
  <si>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</si>
  <si>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</si>
  <si>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</si>
  <si>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</si>
  <si>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</si>
  <si>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</si>
  <si>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</si>
  <si>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</si>
  <si>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</si>
  <si>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 change from previous year</t>
  </si>
  <si>
    <t>Year</t>
  </si>
  <si>
    <t>N/A</t>
  </si>
  <si>
    <t>Decrease</t>
  </si>
  <si>
    <t>% change from base year</t>
  </si>
  <si>
    <t>Since the base year (1995), F-gas emissions have generally increased (increasing by 70% between 1995 and 2020), but have fallen since 2019. Peak emissions for the sector were between 2013 and 2017; the CB1 period started within this peak, hence why emissions within the CB1 period have declined (by 13% over CB1), despite large increases since the base year. F-gas emissions in 2020 were higher than the anticipated contribution to the CCC's 2020 pathway.</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</si>
  <si>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</si>
  <si>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</si>
  <si>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</si>
  <si>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</si>
  <si>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</si>
  <si>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</si>
  <si>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</si>
  <si>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</si>
  <si>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Sector specfiic notes</t>
  </si>
  <si>
    <t>Note code</t>
  </si>
  <si>
    <t>a</t>
  </si>
  <si>
    <t>Indicator number</t>
  </si>
  <si>
    <t>CB1 progress or delivery [Note 1]</t>
  </si>
  <si>
    <t>Progress since 2020</t>
  </si>
  <si>
    <t>CB1 progress</t>
  </si>
  <si>
    <t>2020 Progress</t>
  </si>
  <si>
    <t>No.</t>
  </si>
  <si>
    <t>Policy/proposal [Note 2]</t>
  </si>
  <si>
    <t>For full details on each policy and proposal, see the LCDP1 plan at the link below:</t>
  </si>
  <si>
    <t>https://gov.wales/sites/default/files/publications/2019-06/low-carbon-delivery-plan_1.pdf</t>
  </si>
  <si>
    <t>F-gas Sector Performance Indicators</t>
  </si>
  <si>
    <t>F-gas Sector Policies and Proposals</t>
  </si>
  <si>
    <t>b</t>
  </si>
  <si>
    <t>Regulation (EU) No 517/2014 of the European Parliament and of the Council of 16 April 2014 on fluorinated greenhouse gases and repealing Regulation (EC) No 842/2006. Available here: https://eur-lex.europa.eu/legal-content/EN/TXT/PDF/?uri=CELEX:32014R0517&amp;qid=1575049037959&amp;from=EN</t>
  </si>
  <si>
    <t>Anticipated contribution to CCC’s 2020 pathway</t>
  </si>
  <si>
    <t>2020 progress [Note 3]</t>
  </si>
  <si>
    <r>
      <t>ktCO</t>
    </r>
    <r>
      <rPr>
        <vertAlign val="subscript"/>
        <sz val="9"/>
        <color theme="1"/>
        <rFont val="Arial"/>
        <family val="2"/>
      </rPr>
      <t>2</t>
    </r>
    <r>
      <rPr>
        <sz val="9"/>
        <color theme="1"/>
        <rFont val="Arial"/>
        <family val="2"/>
      </rPr>
      <t>e</t>
    </r>
  </si>
  <si>
    <t>2020 emissions 34% higher than the base year (1995)</t>
  </si>
  <si>
    <t>c</t>
  </si>
  <si>
    <t>% change</t>
  </si>
  <si>
    <t>Rating</t>
  </si>
  <si>
    <t>Linear trajectory (from base year to anticipated 2020 CCC pathway contribution)</t>
  </si>
  <si>
    <t xml:space="preserve">Data source: </t>
  </si>
  <si>
    <t>NAEI GHG 2020 (Wales)</t>
  </si>
  <si>
    <t xml:space="preserve">Release date: </t>
  </si>
  <si>
    <t xml:space="preserve">External link: </t>
  </si>
  <si>
    <t>https://naei.beis.gov.uk/reports/reports?section_id=3</t>
  </si>
  <si>
    <t xml:space="preserve">Notes: </t>
  </si>
  <si>
    <t>Hide data from here down</t>
  </si>
  <si>
    <t>Data for Anticipated CCC Pathway Contribution (based on 2016 GHGi)</t>
  </si>
  <si>
    <t>2016 GHGI Submission</t>
  </si>
  <si>
    <t>Anticipated 2020 CCC pathway contribution</t>
  </si>
  <si>
    <t>F-gas sector GHG emissions</t>
  </si>
  <si>
    <t>Indicator detailing the total GHG emissions for the F-gas sector, as defined in Prosperity for All; A Low Carbon Wales.</t>
  </si>
  <si>
    <t>F-gas total</t>
  </si>
  <si>
    <t>x</t>
  </si>
  <si>
    <t>The base year for F-gases is 1995, rather than 1990.</t>
  </si>
  <si>
    <t xml:space="preserve">The desired direction of travel is presented as 'decrease', however, the anticipated contribution to the CCC's 2020 pathway for the F-gas sector outlines that emissions in the sector can increase within CB1. </t>
  </si>
  <si>
    <r>
      <t>F-gas sector total (ktCO</t>
    </r>
    <r>
      <rPr>
        <b/>
        <vertAlign val="subscript"/>
        <sz val="9"/>
        <color theme="1"/>
        <rFont val="Arial"/>
        <family val="2"/>
      </rPr>
      <t>2</t>
    </r>
    <r>
      <rPr>
        <b/>
        <sz val="9"/>
        <color theme="1"/>
        <rFont val="Arial"/>
        <family val="2"/>
      </rPr>
      <t>e)</t>
    </r>
  </si>
  <si>
    <t>The red box surrounding data on graphs and tables indicates the years included within CB1, and therefore those included within the "CB1 progress" assessment.</t>
  </si>
  <si>
    <t>Decrease [Note d]</t>
  </si>
  <si>
    <t>Implementing the 2015 EU F-gas regulation [Note b, c]</t>
  </si>
  <si>
    <t>LCDP1 refers to the ‘2015 EU F-gas regulation’; this should be the 2014 EU F-gas regulation [Note c].</t>
  </si>
  <si>
    <t>d</t>
  </si>
  <si>
    <t xml:space="preserve">A number of tier 2 and 3 indicators have been discussed for the F-gas sector, however, due to the availability and suitability of data, no tier 2 or 3 indicators have been selected or developed. </t>
  </si>
  <si>
    <t>Indicator context:</t>
  </si>
  <si>
    <t>ok</t>
  </si>
  <si>
    <t>F-Gases Sector - CB1 Performance Indicators</t>
  </si>
  <si>
    <t>Description:</t>
  </si>
  <si>
    <t xml:space="preserve">Version: </t>
  </si>
  <si>
    <t>The Welsh Government has developed a comprehensive performance monitoring framework to track progress towards meeting the emissions reductions set out in Prosperity for All: A Low Carbon Wales. This workbook contains indicators relating to progress in the F-gases sector. These indicators track the implementation of decarbonisation policies and proposals, and the key drivers of emissions.</t>
  </si>
  <si>
    <t>Contact details:</t>
  </si>
  <si>
    <t>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</si>
  <si>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</si>
  <si>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8th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</si>
</sst>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0%"/>
    <numFmt numFmtId="166" formatCode="_-* #,##0_-;\-* #,##0_-;_-* &quot;-&quot;??_-;_-@_-"/>
  </numFmts>
  <fonts count="42" x14ac:knownFonts="1">
    <font>
      <sz val="12"/>
      <color theme="1"/>
      <name val="Arial"/>
      <family val="2"/>
    </font>
    <font>
      <b/>
      <sz val="12"/>
      <color theme="1"/>
      <name val="Arial"/>
      <family val="2"/>
    </font>
    <font>
      <sz val="10"/>
      <color theme="1"/>
      <name val="Arial"/>
      <family val="2"/>
    </font>
    <font>
      <sz val="11"/>
      <color theme="1"/>
      <name val="Arial"/>
      <family val="2"/>
    </font>
    <font>
      <b/>
      <sz val="9"/>
      <color theme="1"/>
      <name val="Arial"/>
      <family val="2"/>
    </font>
    <font>
      <b/>
      <sz val="10"/>
      <color theme="1"/>
      <name val="Arial"/>
      <family val="2"/>
    </font>
    <font>
      <sz val="9"/>
      <color theme="1"/>
      <name val="Arial"/>
      <family val="2"/>
    </font>
    <font>
      <b/>
      <i/>
      <sz val="9"/>
      <color theme="1"/>
      <name val="Arial"/>
      <family val="2"/>
    </font>
    <font>
      <sz val="12"/>
      <color theme="1"/>
      <name val="Arial"/>
      <family val="2"/>
    </font>
    <font>
      <b/>
      <i/>
      <sz val="11"/>
      <color theme="1"/>
      <name val="Arial"/>
      <family val="2"/>
    </font>
    <font>
      <u/>
      <sz val="12"/>
      <color theme="10"/>
      <name val="Arial"/>
      <family val="2"/>
    </font>
    <font>
      <u/>
      <sz val="10"/>
      <color theme="10"/>
      <name val="Arial"/>
      <family val="2"/>
    </font>
    <font>
      <sz val="8"/>
      <color theme="1"/>
      <name val="Arial"/>
      <family val="2"/>
    </font>
    <font>
      <sz val="10"/>
      <color theme="1"/>
      <name val="Calibri"/>
      <family val="2"/>
      <scheme val="minor"/>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sz val="12"/>
      <color rgb="FFFF0000"/>
      <name val="Arial"/>
      <family val="2"/>
    </font>
    <font>
      <b/>
      <sz val="12"/>
      <color theme="8"/>
      <name val="Arial"/>
      <family val="2"/>
    </font>
    <font>
      <b/>
      <sz val="12"/>
      <color theme="0"/>
      <name val="Arial"/>
      <family val="2"/>
    </font>
    <font>
      <b/>
      <sz val="10"/>
      <color theme="1" tint="4.9989318521683403E-2"/>
      <name val="Arial"/>
      <family val="2"/>
    </font>
    <font>
      <b/>
      <sz val="9"/>
      <color rgb="FF000000"/>
      <name val="Arial"/>
      <family val="2"/>
    </font>
    <font>
      <sz val="9"/>
      <color rgb="FF000000"/>
      <name val="Arial"/>
      <family val="2"/>
    </font>
    <font>
      <b/>
      <sz val="9"/>
      <color rgb="FFFF0000"/>
      <name val="Arial"/>
      <family val="2"/>
    </font>
    <font>
      <b/>
      <i/>
      <sz val="12"/>
      <color theme="1"/>
      <name val="Arial"/>
      <family val="2"/>
    </font>
    <font>
      <i/>
      <u/>
      <sz val="12"/>
      <color theme="10"/>
      <name val="Arial"/>
      <family val="2"/>
    </font>
    <font>
      <b/>
      <sz val="48"/>
      <color theme="0"/>
      <name val="Arial"/>
      <family val="2"/>
    </font>
    <font>
      <b/>
      <sz val="10"/>
      <color theme="0"/>
      <name val="Arial"/>
      <family val="2"/>
    </font>
    <font>
      <vertAlign val="subscript"/>
      <sz val="9"/>
      <color theme="1"/>
      <name val="Arial"/>
      <family val="2"/>
    </font>
    <font>
      <b/>
      <i/>
      <sz val="10"/>
      <color theme="1"/>
      <name val="Arial"/>
      <family val="2"/>
    </font>
    <font>
      <b/>
      <i/>
      <sz val="9"/>
      <color rgb="FFFF0000"/>
      <name val="Arial"/>
      <family val="2"/>
    </font>
    <font>
      <sz val="20"/>
      <color theme="1"/>
      <name val="Arial"/>
      <family val="2"/>
    </font>
    <font>
      <b/>
      <vertAlign val="subscript"/>
      <sz val="9"/>
      <color theme="1"/>
      <name val="Arial"/>
      <family val="2"/>
    </font>
    <font>
      <sz val="12"/>
      <name val="Arial"/>
      <family val="2"/>
    </font>
    <font>
      <b/>
      <sz val="10"/>
      <name val="Arial"/>
      <family val="2"/>
    </font>
    <font>
      <sz val="8"/>
      <color theme="0"/>
      <name val="Arial"/>
      <family val="2"/>
    </font>
    <font>
      <b/>
      <sz val="8"/>
      <color theme="0"/>
      <name val="Arial"/>
      <family val="2"/>
    </font>
    <font>
      <b/>
      <sz val="9"/>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FF"/>
        <bgColor indexed="64"/>
      </patternFill>
    </fill>
    <fill>
      <patternFill patternType="solid">
        <fgColor theme="1"/>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theme="8" tint="0.79998168889431442"/>
        <bgColor indexed="64"/>
      </patternFill>
    </fill>
    <fill>
      <patternFill patternType="solid">
        <fgColor theme="8"/>
        <bgColor indexed="64"/>
      </patternFill>
    </fill>
    <fill>
      <patternFill patternType="solid">
        <fgColor theme="8"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6">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3" fillId="0" borderId="0"/>
    <xf numFmtId="0" fontId="14" fillId="6" borderId="0" applyNumberFormat="0" applyFont="0" applyBorder="0" applyAlignment="0" applyProtection="0"/>
    <xf numFmtId="0" fontId="15" fillId="0" borderId="0" applyNumberFormat="0" applyBorder="0" applyAlignment="0" applyProtection="0"/>
  </cellStyleXfs>
  <cellXfs count="171">
    <xf numFmtId="0" fontId="0" fillId="0" borderId="0" xfId="0"/>
    <xf numFmtId="0" fontId="0" fillId="2" borderId="0" xfId="0" applyFill="1"/>
    <xf numFmtId="0" fontId="21" fillId="2" borderId="0" xfId="0" applyFont="1" applyFill="1"/>
    <xf numFmtId="0" fontId="22" fillId="2" borderId="0" xfId="0" applyFont="1" applyFill="1"/>
    <xf numFmtId="0" fontId="0" fillId="2" borderId="0" xfId="0" applyFill="1" applyAlignment="1">
      <alignment wrapText="1"/>
    </xf>
    <xf numFmtId="0" fontId="23" fillId="7" borderId="1" xfId="0" applyFont="1" applyFill="1" applyBorder="1"/>
    <xf numFmtId="0" fontId="23" fillId="7" borderId="1" xfId="0" applyFont="1" applyFill="1" applyBorder="1" applyAlignment="1">
      <alignment wrapText="1"/>
    </xf>
    <xf numFmtId="0" fontId="3" fillId="3" borderId="1" xfId="0" applyFont="1" applyFill="1" applyBorder="1" applyAlignment="1">
      <alignment horizontal="left" wrapText="1"/>
    </xf>
    <xf numFmtId="0" fontId="3" fillId="3" borderId="1" xfId="0" quotePrefix="1" applyFont="1" applyFill="1" applyBorder="1" applyAlignment="1">
      <alignment horizontal="left" wrapText="1"/>
    </xf>
    <xf numFmtId="0" fontId="0" fillId="2" borderId="7" xfId="0" applyFill="1" applyBorder="1"/>
    <xf numFmtId="0" fontId="0" fillId="2" borderId="11" xfId="0" applyFill="1" applyBorder="1"/>
    <xf numFmtId="0" fontId="0" fillId="2" borderId="12" xfId="0" applyFill="1" applyBorder="1"/>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2" fillId="2" borderId="0" xfId="0" applyFont="1" applyFill="1"/>
    <xf numFmtId="0" fontId="0" fillId="2" borderId="0" xfId="0" applyFill="1" applyAlignment="1">
      <alignment horizontal="center"/>
    </xf>
    <xf numFmtId="2" fontId="6" fillId="0" borderId="1" xfId="0" applyNumberFormat="1" applyFont="1" applyBorder="1" applyAlignment="1">
      <alignment horizontal="center" vertical="center"/>
    </xf>
    <xf numFmtId="0" fontId="28" fillId="2" borderId="0" xfId="0" applyFont="1" applyFill="1"/>
    <xf numFmtId="0" fontId="29" fillId="2" borderId="0" xfId="2" applyFont="1" applyFill="1"/>
    <xf numFmtId="0" fontId="5"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1" xfId="0" quotePrefix="1" applyFont="1" applyFill="1" applyBorder="1" applyAlignment="1">
      <alignment horizontal="center" vertical="center" wrapText="1"/>
    </xf>
    <xf numFmtId="0" fontId="3" fillId="0" borderId="1" xfId="0" quotePrefix="1" applyFont="1" applyFill="1" applyBorder="1" applyAlignment="1">
      <alignment horizontal="left" wrapText="1"/>
    </xf>
    <xf numFmtId="0" fontId="0" fillId="3" borderId="0" xfId="0" applyFill="1"/>
    <xf numFmtId="0" fontId="0" fillId="3" borderId="11" xfId="0" applyFill="1" applyBorder="1"/>
    <xf numFmtId="0" fontId="2" fillId="0" borderId="1" xfId="0" applyFont="1" applyBorder="1" applyAlignment="1">
      <alignment horizontal="center" vertical="center"/>
    </xf>
    <xf numFmtId="2" fontId="3" fillId="3" borderId="1" xfId="0" applyNumberFormat="1" applyFont="1" applyFill="1" applyBorder="1" applyAlignment="1">
      <alignment horizontal="center" vertical="center"/>
    </xf>
    <xf numFmtId="0" fontId="6" fillId="0" borderId="1" xfId="0" quotePrefix="1" applyFont="1" applyBorder="1" applyAlignment="1">
      <alignment horizontal="center" vertical="center" wrapText="1"/>
    </xf>
    <xf numFmtId="0" fontId="6" fillId="0" borderId="1" xfId="0" quotePrefix="1" applyFont="1" applyBorder="1" applyAlignment="1">
      <alignment horizontal="center" vertical="center"/>
    </xf>
    <xf numFmtId="0" fontId="31" fillId="9" borderId="1" xfId="0" applyFont="1" applyFill="1" applyBorder="1" applyAlignment="1">
      <alignment horizontal="center" vertical="center"/>
    </xf>
    <xf numFmtId="0" fontId="31" fillId="9" borderId="1" xfId="0" applyFont="1" applyFill="1" applyBorder="1" applyAlignment="1">
      <alignment horizontal="center" vertical="center" wrapText="1"/>
    </xf>
    <xf numFmtId="0" fontId="31" fillId="9" borderId="1" xfId="0" quotePrefix="1" applyFont="1" applyFill="1" applyBorder="1" applyAlignment="1">
      <alignment horizontal="center" vertical="center" wrapText="1"/>
    </xf>
    <xf numFmtId="0" fontId="2" fillId="10" borderId="7" xfId="0" applyFont="1" applyFill="1" applyBorder="1"/>
    <xf numFmtId="0" fontId="2" fillId="10" borderId="11" xfId="0" applyFont="1" applyFill="1" applyBorder="1"/>
    <xf numFmtId="0" fontId="2" fillId="10" borderId="12" xfId="0" applyFont="1" applyFill="1" applyBorder="1" applyAlignment="1">
      <alignment vertical="center"/>
    </xf>
    <xf numFmtId="0" fontId="2" fillId="10" borderId="12" xfId="0" applyFont="1" applyFill="1" applyBorder="1" applyAlignment="1">
      <alignment horizontal="center" vertical="center"/>
    </xf>
    <xf numFmtId="0" fontId="2" fillId="10" borderId="12" xfId="0" applyFont="1" applyFill="1" applyBorder="1"/>
    <xf numFmtId="0" fontId="2" fillId="10" borderId="0" xfId="0" applyFont="1" applyFill="1"/>
    <xf numFmtId="0" fontId="2" fillId="10" borderId="0" xfId="0" applyFont="1" applyFill="1" applyAlignment="1">
      <alignment vertical="center"/>
    </xf>
    <xf numFmtId="0" fontId="0" fillId="3" borderId="12" xfId="0" applyFill="1" applyBorder="1"/>
    <xf numFmtId="0" fontId="9" fillId="3" borderId="0" xfId="0" applyFont="1" applyFill="1" applyAlignment="1">
      <alignment horizontal="right" vertical="center"/>
    </xf>
    <xf numFmtId="2" fontId="3" fillId="3" borderId="0" xfId="0" applyNumberFormat="1" applyFont="1" applyFill="1" applyAlignment="1">
      <alignment horizontal="center"/>
    </xf>
    <xf numFmtId="0" fontId="4" fillId="2" borderId="1" xfId="0" applyFont="1" applyFill="1" applyBorder="1" applyAlignment="1">
      <alignment horizontal="center" vertical="center" wrapText="1"/>
    </xf>
    <xf numFmtId="9" fontId="6" fillId="3" borderId="1" xfId="1"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xf>
    <xf numFmtId="0" fontId="0" fillId="3" borderId="1" xfId="0" applyFill="1" applyBorder="1" applyAlignment="1">
      <alignment horizontal="center"/>
    </xf>
    <xf numFmtId="164" fontId="6" fillId="3" borderId="1" xfId="0" applyNumberFormat="1" applyFont="1" applyFill="1" applyBorder="1" applyAlignment="1">
      <alignment horizontal="center"/>
    </xf>
    <xf numFmtId="9" fontId="6" fillId="3" borderId="1" xfId="1" applyFont="1" applyFill="1" applyBorder="1" applyAlignment="1">
      <alignment horizontal="center"/>
    </xf>
    <xf numFmtId="165" fontId="6" fillId="3" borderId="1" xfId="1" applyNumberFormat="1" applyFont="1" applyFill="1" applyBorder="1" applyAlignment="1">
      <alignment horizontal="center"/>
    </xf>
    <xf numFmtId="1" fontId="6" fillId="3" borderId="1" xfId="1" applyNumberFormat="1" applyFont="1" applyFill="1" applyBorder="1" applyAlignment="1">
      <alignment horizontal="center"/>
    </xf>
    <xf numFmtId="0" fontId="6" fillId="3" borderId="0" xfId="0" applyFont="1" applyFill="1"/>
    <xf numFmtId="0" fontId="5" fillId="3" borderId="0" xfId="0" applyFont="1" applyFill="1"/>
    <xf numFmtId="0" fontId="6" fillId="3" borderId="0" xfId="0" applyFont="1" applyFill="1" applyAlignment="1">
      <alignment wrapText="1"/>
    </xf>
    <xf numFmtId="0" fontId="33" fillId="2" borderId="1" xfId="0" applyFont="1" applyFill="1" applyBorder="1"/>
    <xf numFmtId="0" fontId="33" fillId="2" borderId="1" xfId="0" applyFont="1" applyFill="1" applyBorder="1" applyAlignment="1">
      <alignment horizontal="left" vertical="top"/>
    </xf>
    <xf numFmtId="0" fontId="7" fillId="3" borderId="0" xfId="0" applyFont="1" applyFill="1" applyAlignment="1">
      <alignment horizontal="left" vertical="top"/>
    </xf>
    <xf numFmtId="0" fontId="0" fillId="3" borderId="0" xfId="0" applyFill="1" applyAlignment="1">
      <alignment horizontal="left"/>
    </xf>
    <xf numFmtId="0" fontId="34" fillId="11" borderId="0" xfId="0" applyFont="1" applyFill="1" applyAlignment="1">
      <alignment horizontal="left" vertical="top"/>
    </xf>
    <xf numFmtId="0" fontId="0" fillId="11" borderId="0" xfId="0" applyFill="1" applyAlignment="1">
      <alignment horizontal="left"/>
    </xf>
    <xf numFmtId="0" fontId="0" fillId="11" borderId="0" xfId="0" applyFill="1"/>
    <xf numFmtId="0" fontId="0" fillId="5" borderId="0" xfId="0" applyFill="1"/>
    <xf numFmtId="0" fontId="28" fillId="5" borderId="0" xfId="0" applyFont="1" applyFill="1"/>
    <xf numFmtId="0" fontId="33" fillId="5" borderId="0" xfId="0" applyFont="1" applyFill="1"/>
    <xf numFmtId="0" fontId="33" fillId="2" borderId="4" xfId="0" applyFont="1" applyFill="1" applyBorder="1" applyAlignment="1">
      <alignment wrapText="1"/>
    </xf>
    <xf numFmtId="0" fontId="33" fillId="2" borderId="1" xfId="0" applyFont="1" applyFill="1" applyBorder="1" applyAlignment="1">
      <alignment wrapText="1"/>
    </xf>
    <xf numFmtId="0" fontId="27" fillId="2" borderId="1" xfId="0" applyFont="1" applyFill="1" applyBorder="1" applyAlignment="1">
      <alignment horizontal="left" vertical="center" wrapText="1"/>
    </xf>
    <xf numFmtId="0" fontId="4" fillId="12" borderId="1" xfId="0" applyFont="1" applyFill="1" applyBorder="1"/>
    <xf numFmtId="1" fontId="6" fillId="10" borderId="1" xfId="1" applyNumberFormat="1" applyFont="1" applyFill="1" applyBorder="1" applyAlignment="1">
      <alignment horizontal="center"/>
    </xf>
    <xf numFmtId="2" fontId="35" fillId="3" borderId="1" xfId="0" applyNumberFormat="1" applyFont="1" applyFill="1" applyBorder="1" applyAlignment="1">
      <alignment horizontal="center" vertical="center"/>
    </xf>
    <xf numFmtId="9" fontId="12" fillId="3" borderId="1" xfId="1" applyNumberFormat="1" applyFont="1" applyFill="1" applyBorder="1" applyAlignment="1">
      <alignment horizontal="center" vertical="center" wrapText="1"/>
    </xf>
    <xf numFmtId="0" fontId="4" fillId="9" borderId="1" xfId="0" quotePrefix="1" applyFont="1" applyFill="1" applyBorder="1" applyAlignment="1">
      <alignment horizontal="center" vertical="center" wrapText="1"/>
    </xf>
    <xf numFmtId="1" fontId="6" fillId="3" borderId="1" xfId="1" applyNumberFormat="1" applyFont="1" applyFill="1" applyBorder="1" applyAlignment="1">
      <alignment horizontal="right"/>
    </xf>
    <xf numFmtId="166" fontId="4" fillId="3" borderId="1" xfId="0" applyNumberFormat="1" applyFont="1" applyFill="1" applyBorder="1" applyAlignment="1">
      <alignment horizontal="right" vertical="center" wrapText="1"/>
    </xf>
    <xf numFmtId="0" fontId="4" fillId="2" borderId="6" xfId="0" applyFont="1" applyFill="1" applyBorder="1" applyAlignment="1">
      <alignment horizontal="center"/>
    </xf>
    <xf numFmtId="1" fontId="6" fillId="10" borderId="6" xfId="1" applyNumberFormat="1" applyFont="1" applyFill="1" applyBorder="1" applyAlignment="1">
      <alignment horizontal="center"/>
    </xf>
    <xf numFmtId="165" fontId="6" fillId="3" borderId="6" xfId="1" applyNumberFormat="1" applyFont="1" applyFill="1" applyBorder="1" applyAlignment="1">
      <alignment horizontal="center"/>
    </xf>
    <xf numFmtId="1" fontId="6" fillId="3" borderId="6" xfId="1" applyNumberFormat="1" applyFont="1" applyFill="1" applyBorder="1" applyAlignment="1">
      <alignment horizontal="center"/>
    </xf>
    <xf numFmtId="0" fontId="4" fillId="2" borderId="14" xfId="0" applyFont="1" applyFill="1" applyBorder="1" applyAlignment="1">
      <alignment horizontal="center"/>
    </xf>
    <xf numFmtId="1" fontId="6" fillId="10" borderId="15" xfId="1" applyNumberFormat="1" applyFont="1" applyFill="1" applyBorder="1" applyAlignment="1">
      <alignment horizontal="center"/>
    </xf>
    <xf numFmtId="165" fontId="6" fillId="3" borderId="15" xfId="1" applyNumberFormat="1" applyFont="1" applyFill="1" applyBorder="1" applyAlignment="1">
      <alignment horizontal="center"/>
    </xf>
    <xf numFmtId="1" fontId="6" fillId="3" borderId="16" xfId="1" applyNumberFormat="1" applyFont="1" applyFill="1" applyBorder="1" applyAlignment="1">
      <alignment horizontal="center"/>
    </xf>
    <xf numFmtId="0" fontId="4" fillId="2" borderId="17" xfId="0" applyFont="1" applyFill="1" applyBorder="1" applyAlignment="1">
      <alignment horizontal="center"/>
    </xf>
    <xf numFmtId="1" fontId="6" fillId="3" borderId="18" xfId="1" applyNumberFormat="1" applyFont="1" applyFill="1" applyBorder="1" applyAlignment="1">
      <alignment horizontal="center"/>
    </xf>
    <xf numFmtId="0" fontId="4" fillId="2" borderId="19" xfId="0" applyFont="1" applyFill="1" applyBorder="1" applyAlignment="1">
      <alignment horizontal="center"/>
    </xf>
    <xf numFmtId="1" fontId="6" fillId="10" borderId="20" xfId="1" applyNumberFormat="1" applyFont="1" applyFill="1" applyBorder="1" applyAlignment="1">
      <alignment horizontal="center"/>
    </xf>
    <xf numFmtId="165" fontId="6" fillId="3" borderId="20" xfId="1" applyNumberFormat="1" applyFont="1" applyFill="1" applyBorder="1" applyAlignment="1">
      <alignment horizontal="center"/>
    </xf>
    <xf numFmtId="1" fontId="6" fillId="3" borderId="21" xfId="0" applyNumberFormat="1" applyFont="1" applyFill="1" applyBorder="1" applyAlignment="1">
      <alignment horizontal="center"/>
    </xf>
    <xf numFmtId="0" fontId="6" fillId="10" borderId="1" xfId="2" applyFont="1" applyFill="1" applyBorder="1" applyAlignment="1">
      <alignment horizontal="center"/>
    </xf>
    <xf numFmtId="0" fontId="37" fillId="10" borderId="1" xfId="2" quotePrefix="1" applyFont="1" applyFill="1" applyBorder="1" applyAlignment="1">
      <alignment horizontal="center" vertical="center"/>
    </xf>
    <xf numFmtId="0" fontId="0" fillId="2" borderId="12" xfId="0" applyFill="1" applyBorder="1" applyAlignment="1">
      <alignment vertical="center"/>
    </xf>
    <xf numFmtId="0" fontId="0" fillId="2" borderId="0" xfId="0" applyFill="1" applyAlignment="1">
      <alignment vertical="center"/>
    </xf>
    <xf numFmtId="0" fontId="25" fillId="10" borderId="1" xfId="0" applyFont="1" applyFill="1" applyBorder="1" applyAlignment="1">
      <alignment horizontal="center" vertical="center" wrapText="1"/>
    </xf>
    <xf numFmtId="0" fontId="38" fillId="9" borderId="1" xfId="0" applyFont="1" applyFill="1" applyBorder="1" applyAlignment="1">
      <alignment horizontal="center"/>
    </xf>
    <xf numFmtId="0" fontId="0" fillId="13" borderId="0" xfId="0" applyFill="1"/>
    <xf numFmtId="0" fontId="39" fillId="15" borderId="7" xfId="0" quotePrefix="1" applyFont="1" applyFill="1" applyBorder="1" applyAlignment="1">
      <alignment horizontal="left" vertical="center" wrapText="1"/>
    </xf>
    <xf numFmtId="0" fontId="39" fillId="15" borderId="11" xfId="0" applyFont="1" applyFill="1" applyBorder="1" applyAlignment="1">
      <alignment horizontal="left" vertical="center" wrapText="1"/>
    </xf>
    <xf numFmtId="0" fontId="39" fillId="15" borderId="8" xfId="0" applyFont="1" applyFill="1" applyBorder="1" applyAlignment="1">
      <alignment horizontal="left" vertical="center" wrapText="1"/>
    </xf>
    <xf numFmtId="0" fontId="39" fillId="15" borderId="9" xfId="0" applyFont="1" applyFill="1" applyBorder="1" applyAlignment="1">
      <alignment horizontal="left" vertical="center" wrapText="1"/>
    </xf>
    <xf numFmtId="0" fontId="39" fillId="15" borderId="13" xfId="0" applyFont="1" applyFill="1" applyBorder="1" applyAlignment="1">
      <alignment horizontal="left" vertical="center" wrapText="1"/>
    </xf>
    <xf numFmtId="0" fontId="39" fillId="15" borderId="2"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0" fillId="3" borderId="7" xfId="2" applyFill="1" applyBorder="1" applyAlignment="1">
      <alignment horizontal="center" vertical="center"/>
    </xf>
    <xf numFmtId="0" fontId="21" fillId="3" borderId="1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2" xfId="0" applyFont="1" applyFill="1" applyBorder="1" applyAlignment="1">
      <alignment horizontal="center" vertical="center"/>
    </xf>
    <xf numFmtId="0" fontId="16" fillId="14" borderId="1" xfId="0" quotePrefix="1" applyFont="1" applyFill="1" applyBorder="1" applyAlignment="1">
      <alignment horizontal="center" vertical="center"/>
    </xf>
    <xf numFmtId="0" fontId="16" fillId="14" borderId="1" xfId="0" applyFont="1" applyFill="1" applyBorder="1" applyAlignment="1">
      <alignment horizontal="center" vertical="center"/>
    </xf>
    <xf numFmtId="0" fontId="41" fillId="3" borderId="7"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7" fillId="3" borderId="7"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13" xfId="0" applyFont="1" applyFill="1" applyBorder="1" applyAlignment="1">
      <alignment horizontal="center" vertical="center"/>
    </xf>
    <xf numFmtId="0" fontId="37" fillId="3" borderId="2" xfId="0" applyFont="1" applyFill="1" applyBorder="1" applyAlignment="1">
      <alignment horizontal="center" vertical="center"/>
    </xf>
    <xf numFmtId="0" fontId="17" fillId="7" borderId="0" xfId="0" applyFont="1" applyFill="1" applyAlignment="1">
      <alignment horizontal="center" vertical="center" wrapText="1"/>
    </xf>
    <xf numFmtId="0" fontId="17" fillId="7"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1" xfId="0" applyFont="1" applyFill="1" applyBorder="1" applyAlignment="1">
      <alignment horizontal="center"/>
    </xf>
    <xf numFmtId="0" fontId="24" fillId="9" borderId="1" xfId="0" applyFont="1" applyFill="1" applyBorder="1" applyAlignment="1">
      <alignment horizontal="center" vertical="center" wrapText="1"/>
    </xf>
    <xf numFmtId="0" fontId="38" fillId="9" borderId="1" xfId="0" applyFont="1" applyFill="1" applyBorder="1" applyAlignment="1">
      <alignment horizontal="left"/>
    </xf>
    <xf numFmtId="0" fontId="26" fillId="8" borderId="1" xfId="0" quotePrefix="1" applyFont="1" applyFill="1" applyBorder="1" applyAlignment="1">
      <alignment horizontal="left" vertical="center" wrapText="1"/>
    </xf>
    <xf numFmtId="0" fontId="26" fillId="8" borderId="1" xfId="0" applyFont="1" applyFill="1" applyBorder="1" applyAlignment="1">
      <alignment horizontal="left" vertical="center" wrapText="1"/>
    </xf>
    <xf numFmtId="0" fontId="24" fillId="9" borderId="6" xfId="0" applyFont="1" applyFill="1" applyBorder="1" applyAlignment="1">
      <alignment horizontal="center" vertical="center"/>
    </xf>
    <xf numFmtId="0" fontId="24" fillId="9" borderId="3" xfId="0" applyFont="1" applyFill="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4" borderId="1" xfId="0" quotePrefix="1" applyFont="1" applyFill="1" applyBorder="1" applyAlignment="1">
      <alignment horizontal="center"/>
    </xf>
    <xf numFmtId="0" fontId="5" fillId="9" borderId="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3" xfId="0" applyFont="1" applyFill="1" applyBorder="1" applyAlignment="1">
      <alignment horizontal="center" vertical="center" wrapText="1"/>
    </xf>
    <xf numFmtId="14" fontId="2" fillId="3" borderId="1" xfId="0" quotePrefix="1" applyNumberFormat="1" applyFont="1" applyFill="1" applyBorder="1" applyAlignment="1">
      <alignment horizontal="left"/>
    </xf>
    <xf numFmtId="14" fontId="2" fillId="3" borderId="1" xfId="0" applyNumberFormat="1" applyFont="1" applyFill="1" applyBorder="1" applyAlignment="1">
      <alignment horizontal="left"/>
    </xf>
    <xf numFmtId="0" fontId="30" fillId="10" borderId="0" xfId="0" quotePrefix="1" applyFont="1" applyFill="1" applyAlignment="1">
      <alignment horizontal="center" vertical="center" wrapText="1"/>
    </xf>
    <xf numFmtId="0" fontId="31" fillId="9" borderId="4"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2" borderId="1" xfId="0" quotePrefix="1" applyFont="1" applyFill="1" applyBorder="1" applyAlignment="1">
      <alignment horizontal="left"/>
    </xf>
    <xf numFmtId="0" fontId="5" fillId="2" borderId="1" xfId="0" applyFont="1" applyFill="1" applyBorder="1" applyAlignment="1">
      <alignment horizontal="left"/>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5" fillId="2" borderId="4" xfId="0" applyFont="1" applyFill="1" applyBorder="1" applyAlignment="1">
      <alignment horizontal="left"/>
    </xf>
    <xf numFmtId="0" fontId="5" fillId="2" borderId="10" xfId="0" applyFont="1" applyFill="1" applyBorder="1" applyAlignment="1">
      <alignment horizontal="left"/>
    </xf>
    <xf numFmtId="0" fontId="5" fillId="2" borderId="5" xfId="0" applyFont="1" applyFill="1" applyBorder="1" applyAlignment="1">
      <alignment horizontal="left"/>
    </xf>
    <xf numFmtId="0" fontId="6" fillId="0" borderId="4" xfId="0" quotePrefix="1" applyFont="1" applyBorder="1" applyAlignment="1">
      <alignment horizontal="left" wrapText="1"/>
    </xf>
    <xf numFmtId="0" fontId="6" fillId="0" borderId="10" xfId="0" applyFont="1" applyBorder="1" applyAlignment="1">
      <alignment horizontal="left" wrapText="1"/>
    </xf>
    <xf numFmtId="0" fontId="6" fillId="0" borderId="5" xfId="0" applyFont="1" applyBorder="1" applyAlignment="1">
      <alignment horizontal="left" wrapText="1"/>
    </xf>
    <xf numFmtId="14" fontId="11" fillId="3" borderId="1" xfId="2" quotePrefix="1" applyNumberFormat="1" applyFont="1" applyFill="1" applyBorder="1" applyAlignment="1">
      <alignment horizontal="left"/>
    </xf>
    <xf numFmtId="0" fontId="33" fillId="2" borderId="1" xfId="0" applyFont="1" applyFill="1" applyBorder="1" applyAlignment="1">
      <alignment horizontal="left" vertical="top"/>
    </xf>
    <xf numFmtId="14" fontId="2" fillId="3" borderId="1" xfId="0" quotePrefix="1" applyNumberFormat="1" applyFont="1" applyFill="1" applyBorder="1" applyAlignment="1">
      <alignment horizontal="left" wrapText="1"/>
    </xf>
    <xf numFmtId="14" fontId="11" fillId="3" borderId="1" xfId="2" applyNumberFormat="1" applyFont="1" applyFill="1" applyBorder="1" applyAlignment="1">
      <alignment horizontal="left"/>
    </xf>
    <xf numFmtId="14" fontId="2" fillId="0" borderId="1" xfId="0" applyNumberFormat="1" applyFont="1" applyBorder="1" applyAlignment="1">
      <alignment horizontal="center"/>
    </xf>
  </cellXfs>
  <cellStyles count="6">
    <cellStyle name="Check Cell 4" xfId="4" xr:uid="{0BA58688-AD21-4375-97CA-5EA484945020}"/>
    <cellStyle name="Hyperlink" xfId="2" builtinId="8"/>
    <cellStyle name="Normal" xfId="0" builtinId="0"/>
    <cellStyle name="Normal 3 2" xfId="3" xr:uid="{F3D08810-4E99-42B6-B8AE-ED1812FBD200}"/>
    <cellStyle name="Note 2" xfId="5" xr:uid="{B21B6691-F05A-4153-831A-40625EAEA2C7}"/>
    <cellStyle name="Per cent" xfId="1" builtinId="5"/>
  </cellStyles>
  <dxfs count="5">
    <dxf>
      <font>
        <strike val="0"/>
        <outline val="0"/>
        <shadow val="0"/>
        <u val="none"/>
        <vertAlign val="baseline"/>
        <sz val="9"/>
        <color theme="1"/>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scheme val="none"/>
      </font>
      <fill>
        <patternFill patternType="solid">
          <fgColor indexed="64"/>
          <bgColor theme="0" tint="-0.1499984740745262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tint="4.9989318521683403E-2"/>
        <name val="Arial"/>
        <scheme val="none"/>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1.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2.xml" Id="Rd6e74bf7246742e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2613199100656"/>
          <c:y val="3.1871385926142026E-2"/>
          <c:w val="0.83238805031732288"/>
          <c:h val="0.69866530036564078"/>
        </c:manualLayout>
      </c:layout>
      <c:lineChart>
        <c:grouping val="standard"/>
        <c:varyColors val="0"/>
        <c:ser>
          <c:idx val="0"/>
          <c:order val="0"/>
          <c:tx>
            <c:v>F-gas emissions</c:v>
          </c:tx>
          <c:spPr>
            <a:ln w="28575" cap="rnd">
              <a:solidFill>
                <a:schemeClr val="accent1"/>
              </a:solidFill>
              <a:round/>
            </a:ln>
            <a:effectLst/>
          </c:spPr>
          <c:marker>
            <c:symbol val="none"/>
          </c:marker>
          <c:dPt>
            <c:idx val="0"/>
            <c:marker>
              <c:symbol val="none"/>
            </c:marker>
            <c:bubble3D val="0"/>
            <c:spPr>
              <a:ln w="15875" cap="rnd">
                <a:solidFill>
                  <a:schemeClr val="bg1">
                    <a:lumMod val="50000"/>
                  </a:schemeClr>
                </a:solidFill>
                <a:prstDash val="sysDash"/>
                <a:round/>
              </a:ln>
              <a:effectLst/>
            </c:spPr>
            <c:extLst>
              <c:ext xmlns:c16="http://schemas.microsoft.com/office/drawing/2014/chart" uri="{C3380CC4-5D6E-409C-BE32-E72D297353CC}">
                <c16:uniqueId val="{00000001-B2CE-4728-A5FB-76FE1FE62427}"/>
              </c:ext>
            </c:extLst>
          </c:dPt>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'F1.1'!$I$14:$I$37</c:f>
              <c:numCache>
                <c:formatCode>0</c:formatCode>
                <c:ptCount val="24"/>
                <c:pt idx="0">
                  <c:v>295.76829938040419</c:v>
                </c:pt>
                <c:pt idx="1">
                  <c:v>301.09304847543643</c:v>
                </c:pt>
                <c:pt idx="2">
                  <c:v>344.69634957946187</c:v>
                </c:pt>
                <c:pt idx="3">
                  <c:v>444.33974799665521</c:v>
                </c:pt>
                <c:pt idx="4">
                  <c:v>461.9118213179562</c:v>
                </c:pt>
                <c:pt idx="5">
                  <c:v>486.93852797896272</c:v>
                </c:pt>
                <c:pt idx="6">
                  <c:v>448.50544120684089</c:v>
                </c:pt>
                <c:pt idx="7">
                  <c:v>439.48157871770047</c:v>
                </c:pt>
                <c:pt idx="8">
                  <c:v>490.98723376276882</c:v>
                </c:pt>
                <c:pt idx="9">
                  <c:v>521.77033122016871</c:v>
                </c:pt>
                <c:pt idx="10">
                  <c:v>526.63899840199053</c:v>
                </c:pt>
                <c:pt idx="11">
                  <c:v>539.93128082677936</c:v>
                </c:pt>
                <c:pt idx="12">
                  <c:v>525.8670276681072</c:v>
                </c:pt>
                <c:pt idx="13">
                  <c:v>521.75571888883121</c:v>
                </c:pt>
                <c:pt idx="14">
                  <c:v>541.78822437459951</c:v>
                </c:pt>
                <c:pt idx="15">
                  <c:v>565.55405236486149</c:v>
                </c:pt>
                <c:pt idx="16">
                  <c:v>578.65882799389669</c:v>
                </c:pt>
                <c:pt idx="17">
                  <c:v>580.00162779924779</c:v>
                </c:pt>
                <c:pt idx="18">
                  <c:v>578.70873178120405</c:v>
                </c:pt>
                <c:pt idx="19">
                  <c:v>580.87240077577678</c:v>
                </c:pt>
                <c:pt idx="20">
                  <c:v>576.74695103147667</c:v>
                </c:pt>
                <c:pt idx="21">
                  <c:v>570.4435686882689</c:v>
                </c:pt>
                <c:pt idx="22">
                  <c:v>541.05525446967931</c:v>
                </c:pt>
                <c:pt idx="23">
                  <c:v>503.96292954066462</c:v>
                </c:pt>
              </c:numCache>
            </c:numRef>
          </c:val>
          <c:smooth val="0"/>
          <c:extLst>
            <c:ext xmlns:c16="http://schemas.microsoft.com/office/drawing/2014/chart" uri="{C3380CC4-5D6E-409C-BE32-E72D297353CC}">
              <c16:uniqueId val="{00000000-16EC-4E02-913D-CE179B0A20F4}"/>
            </c:ext>
          </c:extLst>
        </c:ser>
        <c:ser>
          <c:idx val="3"/>
          <c:order val="1"/>
          <c:tx>
            <c:v>Base Year</c:v>
          </c:tx>
          <c:spPr>
            <a:ln w="28575" cap="rnd">
              <a:solidFill>
                <a:schemeClr val="tx1"/>
              </a:solidFill>
              <a:prstDash val="sysDot"/>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I$12,'F1.1'!$I$12,'F1.1'!$I$12,'F1.1'!$I$12,'F1.1'!$I$12,'F1.1'!$I$12,'F1.1'!$I$12,'F1.1'!$I$12,'F1.1'!$I$12,'F1.1'!$I$12,'F1.1'!$I$12,'F1.1'!$I$12,'F1.1'!$I$12,'F1.1'!$I$12,'F1.1'!$I$12,'F1.1'!$I$12,'F1.1'!$I$12,'F1.1'!$I$12,'F1.1'!$I$12,'F1.1'!$I$12,'F1.1'!$I$12,'F1.1'!$I$12,'F1.1'!$I$12,'F1.1'!$I$12)</c:f>
              <c:numCache>
                <c:formatCode>0</c:formatCode>
                <c:ptCount val="24"/>
                <c:pt idx="0">
                  <c:v>295.76829938040419</c:v>
                </c:pt>
                <c:pt idx="1">
                  <c:v>295.76829938040419</c:v>
                </c:pt>
                <c:pt idx="2">
                  <c:v>295.76829938040419</c:v>
                </c:pt>
                <c:pt idx="3">
                  <c:v>295.76829938040419</c:v>
                </c:pt>
                <c:pt idx="4">
                  <c:v>295.76829938040419</c:v>
                </c:pt>
                <c:pt idx="5">
                  <c:v>295.76829938040419</c:v>
                </c:pt>
                <c:pt idx="6">
                  <c:v>295.76829938040419</c:v>
                </c:pt>
                <c:pt idx="7">
                  <c:v>295.76829938040419</c:v>
                </c:pt>
                <c:pt idx="8">
                  <c:v>295.76829938040419</c:v>
                </c:pt>
                <c:pt idx="9">
                  <c:v>295.76829938040419</c:v>
                </c:pt>
                <c:pt idx="10">
                  <c:v>295.76829938040419</c:v>
                </c:pt>
                <c:pt idx="11">
                  <c:v>295.76829938040419</c:v>
                </c:pt>
                <c:pt idx="12">
                  <c:v>295.76829938040419</c:v>
                </c:pt>
                <c:pt idx="13">
                  <c:v>295.76829938040419</c:v>
                </c:pt>
                <c:pt idx="14">
                  <c:v>295.76829938040419</c:v>
                </c:pt>
                <c:pt idx="15">
                  <c:v>295.76829938040419</c:v>
                </c:pt>
                <c:pt idx="16">
                  <c:v>295.76829938040419</c:v>
                </c:pt>
                <c:pt idx="17">
                  <c:v>295.76829938040419</c:v>
                </c:pt>
                <c:pt idx="18">
                  <c:v>295.76829938040419</c:v>
                </c:pt>
                <c:pt idx="19">
                  <c:v>295.76829938040419</c:v>
                </c:pt>
                <c:pt idx="20">
                  <c:v>295.76829938040419</c:v>
                </c:pt>
                <c:pt idx="21">
                  <c:v>295.76829938040419</c:v>
                </c:pt>
                <c:pt idx="22">
                  <c:v>295.76829938040419</c:v>
                </c:pt>
                <c:pt idx="23">
                  <c:v>295.76829938040419</c:v>
                </c:pt>
              </c:numCache>
            </c:numRef>
          </c:val>
          <c:smooth val="0"/>
          <c:extLst>
            <c:ext xmlns:c16="http://schemas.microsoft.com/office/drawing/2014/chart" uri="{C3380CC4-5D6E-409C-BE32-E72D297353CC}">
              <c16:uniqueId val="{00000001-16EC-4E02-913D-CE179B0A20F4}"/>
            </c:ext>
          </c:extLst>
        </c:ser>
        <c:ser>
          <c:idx val="5"/>
          <c:order val="2"/>
          <c:tx>
            <c:v>CCC's 2020 pathway contribution</c:v>
          </c:tx>
          <c:spPr>
            <a:ln w="22225" cap="rnd">
              <a:solidFill>
                <a:schemeClr val="accent1"/>
              </a:solidFill>
              <a:prstDash val="dash"/>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C$68,'F1.1'!$C$68,'F1.1'!$C$68,'F1.1'!$C$68,'F1.1'!$C$68,'F1.1'!$C$68,'F1.1'!$C$68,'F1.1'!$C$68,'F1.1'!$C$68,'F1.1'!$C$68,'F1.1'!$C$68,'F1.1'!$C$68,'F1.1'!$C$68,'F1.1'!$C$68,'F1.1'!$C$68,'F1.1'!$C$68,'F1.1'!$C$68,'F1.1'!$C$68,'F1.1'!$C$68,'F1.1'!$C$68,'F1.1'!$C$68,'F1.1'!$C$68,'F1.1'!$C$68,'F1.1'!$C$68)</c:f>
            </c:numRef>
          </c:val>
          <c:smooth val="0"/>
          <c:extLst>
            <c:ext xmlns:c16="http://schemas.microsoft.com/office/drawing/2014/chart" uri="{C3380CC4-5D6E-409C-BE32-E72D297353CC}">
              <c16:uniqueId val="{00000002-16EC-4E02-913D-CE179B0A20F4}"/>
            </c:ext>
          </c:extLst>
        </c:ser>
        <c:ser>
          <c:idx val="1"/>
          <c:order val="3"/>
          <c:tx>
            <c:v>Linear Trajectory</c:v>
          </c:tx>
          <c:spPr>
            <a:ln w="19050" cap="rnd">
              <a:solidFill>
                <a:schemeClr val="accent1">
                  <a:lumMod val="20000"/>
                  <a:lumOff val="80000"/>
                </a:schemeClr>
              </a:solidFill>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'F1.1'!$L$14:$L$37</c:f>
              <c:numCache>
                <c:formatCode>0</c:formatCode>
                <c:ptCount val="24"/>
                <c:pt idx="0">
                  <c:v>295.76829938040419</c:v>
                </c:pt>
                <c:pt idx="1">
                  <c:v>299.95835028829322</c:v>
                </c:pt>
                <c:pt idx="2">
                  <c:v>304.14840119618225</c:v>
                </c:pt>
                <c:pt idx="3">
                  <c:v>308.33845210407128</c:v>
                </c:pt>
                <c:pt idx="4">
                  <c:v>312.52850301196031</c:v>
                </c:pt>
                <c:pt idx="5">
                  <c:v>316.71855391984934</c:v>
                </c:pt>
                <c:pt idx="6">
                  <c:v>320.90860482773837</c:v>
                </c:pt>
                <c:pt idx="7">
                  <c:v>325.0986557356274</c:v>
                </c:pt>
                <c:pt idx="8">
                  <c:v>329.28870664351643</c:v>
                </c:pt>
                <c:pt idx="9">
                  <c:v>333.47875755140547</c:v>
                </c:pt>
                <c:pt idx="10">
                  <c:v>337.6688084592945</c:v>
                </c:pt>
                <c:pt idx="11">
                  <c:v>341.85885936718353</c:v>
                </c:pt>
                <c:pt idx="12">
                  <c:v>346.04891027507256</c:v>
                </c:pt>
                <c:pt idx="13">
                  <c:v>350.23896118296159</c:v>
                </c:pt>
                <c:pt idx="14">
                  <c:v>354.42901209085062</c:v>
                </c:pt>
                <c:pt idx="15">
                  <c:v>358.61906299873965</c:v>
                </c:pt>
                <c:pt idx="16">
                  <c:v>362.80911390662868</c:v>
                </c:pt>
                <c:pt idx="17">
                  <c:v>366.99916481451771</c:v>
                </c:pt>
                <c:pt idx="18">
                  <c:v>371.18921572240674</c:v>
                </c:pt>
                <c:pt idx="19">
                  <c:v>375.37926663029577</c:v>
                </c:pt>
                <c:pt idx="20">
                  <c:v>379.56931753818481</c:v>
                </c:pt>
                <c:pt idx="21">
                  <c:v>383.75936844607384</c:v>
                </c:pt>
                <c:pt idx="22">
                  <c:v>387.94941935396287</c:v>
                </c:pt>
                <c:pt idx="23">
                  <c:v>396.32952116974161</c:v>
                </c:pt>
              </c:numCache>
            </c:numRef>
          </c:val>
          <c:smooth val="0"/>
          <c:extLst>
            <c:ext xmlns:c16="http://schemas.microsoft.com/office/drawing/2014/chart" uri="{C3380CC4-5D6E-409C-BE32-E72D297353CC}">
              <c16:uniqueId val="{00000003-16EC-4E02-913D-CE179B0A20F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Year</a:t>
                </a:r>
              </a:p>
            </c:rich>
          </c:tx>
          <c:layout>
            <c:manualLayout>
              <c:xMode val="edge"/>
              <c:yMode val="edge"/>
              <c:x val="0.50078979992577388"/>
              <c:y val="0.820774389540243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GHG Emissions (ktCO</a:t>
                </a:r>
                <a:r>
                  <a:rPr lang="en-US" sz="1100" baseline="-25000">
                    <a:solidFill>
                      <a:schemeClr val="tx1"/>
                    </a:solidFill>
                    <a:latin typeface="Arial" panose="020B0604020202020204" pitchFamily="34" charset="0"/>
                    <a:cs typeface="Arial" panose="020B0604020202020204" pitchFamily="34" charset="0"/>
                  </a:rPr>
                  <a:t>2</a:t>
                </a:r>
                <a:r>
                  <a:rPr lang="en-US" sz="1100">
                    <a:solidFill>
                      <a:schemeClr val="tx1"/>
                    </a:solidFill>
                    <a:latin typeface="Arial" panose="020B0604020202020204" pitchFamily="34" charset="0"/>
                    <a:cs typeface="Arial" panose="020B0604020202020204" pitchFamily="34" charset="0"/>
                  </a:rPr>
                  <a:t>e)</a:t>
                </a:r>
              </a:p>
            </c:rich>
          </c:tx>
          <c:layout>
            <c:manualLayout>
              <c:xMode val="edge"/>
              <c:yMode val="edge"/>
              <c:x val="1.7123255046732625E-2"/>
              <c:y val="0.22840515736184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legend>
      <c:legendPos val="b"/>
      <c:layout>
        <c:manualLayout>
          <c:xMode val="edge"/>
          <c:yMode val="edge"/>
          <c:x val="1.5799965813483575E-2"/>
          <c:y val="0.89376852628203685"/>
          <c:w val="0.97994116230606354"/>
          <c:h val="6.9911905356700721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504825</xdr:rowOff>
    </xdr:to>
    <xdr:pic>
      <xdr:nvPicPr>
        <xdr:cNvPr id="11" name="Picture 10">
          <a:extLst>
            <a:ext uri="{FF2B5EF4-FFF2-40B4-BE49-F238E27FC236}">
              <a16:creationId xmlns:a16="http://schemas.microsoft.com/office/drawing/2014/main" id="{95E01FB8-54E6-4556-BCE2-8F0815773F72}"/>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360429</xdr:rowOff>
    </xdr:to>
    <xdr:pic>
      <xdr:nvPicPr>
        <xdr:cNvPr id="12" name="Picture 11" descr="Ricardo pushes boundaries of lightweight and thermally-efficient engine  design">
          <a:extLst>
            <a:ext uri="{FF2B5EF4-FFF2-40B4-BE49-F238E27FC236}">
              <a16:creationId xmlns:a16="http://schemas.microsoft.com/office/drawing/2014/main" id="{EBDA6B8E-AC78-4D67-B7E7-C09E155B92D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E39D93F5-7C5D-435F-8DCD-07223F4F5644}"/>
            </a:ext>
          </a:extLst>
        </xdr:cNvPr>
        <xdr:cNvSpPr/>
      </xdr:nvSpPr>
      <xdr:spPr>
        <a:xfrm>
          <a:off x="666749" y="1114423"/>
          <a:ext cx="13611225" cy="575310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8FAEF641-FC97-49D3-8D25-B57B555C9E4B}"/>
            </a:ext>
          </a:extLst>
        </xdr:cNvPr>
        <xdr:cNvSpPr/>
      </xdr:nvSpPr>
      <xdr:spPr>
        <a:xfrm>
          <a:off x="676275" y="7305675"/>
          <a:ext cx="13592175" cy="582930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0</xdr:colOff>
      <xdr:row>64</xdr:row>
      <xdr:rowOff>8882</xdr:rowOff>
    </xdr:to>
    <xdr:pic>
      <xdr:nvPicPr>
        <xdr:cNvPr id="4" name="Picture 3">
          <a:extLst>
            <a:ext uri="{FF2B5EF4-FFF2-40B4-BE49-F238E27FC236}">
              <a16:creationId xmlns:a16="http://schemas.microsoft.com/office/drawing/2014/main" id="{47D4C07B-69CA-4723-917E-5AD1CF9A48C8}"/>
            </a:ext>
          </a:extLst>
        </xdr:cNvPr>
        <xdr:cNvPicPr>
          <a:picLocks noChangeAspect="1"/>
        </xdr:cNvPicPr>
      </xdr:nvPicPr>
      <xdr:blipFill>
        <a:blip xmlns:r="http://schemas.openxmlformats.org/officeDocument/2006/relationships" r:embed="rId1"/>
        <a:stretch>
          <a:fillRect/>
        </a:stretch>
      </xdr:blipFill>
      <xdr:spPr>
        <a:xfrm>
          <a:off x="2933700" y="8125154"/>
          <a:ext cx="10020300" cy="45329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5D2413C7-646B-440F-9127-546397E05A66}"/>
            </a:ext>
          </a:extLst>
        </xdr:cNvPr>
        <xdr:cNvSpPr/>
      </xdr:nvSpPr>
      <xdr:spPr>
        <a:xfrm>
          <a:off x="676275" y="13582650"/>
          <a:ext cx="13592175" cy="438150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BD4ACC2F-0ABA-4918-88A7-3F83D3FD385E}"/>
            </a:ext>
          </a:extLst>
        </xdr:cNvPr>
        <xdr:cNvSpPr/>
      </xdr:nvSpPr>
      <xdr:spPr>
        <a:xfrm>
          <a:off x="6911975" y="4083050"/>
          <a:ext cx="1476375" cy="6953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476250</xdr:colOff>
      <xdr:row>74</xdr:row>
      <xdr:rowOff>47625</xdr:rowOff>
    </xdr:from>
    <xdr:to>
      <xdr:col>12</xdr:col>
      <xdr:colOff>133350</xdr:colOff>
      <xdr:row>85</xdr:row>
      <xdr:rowOff>120651</xdr:rowOff>
    </xdr:to>
    <xdr:pic>
      <xdr:nvPicPr>
        <xdr:cNvPr id="9" name="Picture 8">
          <a:extLst>
            <a:ext uri="{FF2B5EF4-FFF2-40B4-BE49-F238E27FC236}">
              <a16:creationId xmlns:a16="http://schemas.microsoft.com/office/drawing/2014/main" id="{E087C7DF-46F5-4BE7-8BDD-EB47C4B7B92A}"/>
            </a:ext>
          </a:extLst>
        </xdr:cNvPr>
        <xdr:cNvPicPr>
          <a:picLocks noChangeAspect="1"/>
        </xdr:cNvPicPr>
      </xdr:nvPicPr>
      <xdr:blipFill rotWithShape="1">
        <a:blip xmlns:r="http://schemas.openxmlformats.org/officeDocument/2006/relationships" r:embed="rId3"/>
        <a:srcRect l="282" t="1200" r="551" b="788"/>
        <a:stretch/>
      </xdr:blipFill>
      <xdr:spPr>
        <a:xfrm>
          <a:off x="5610225" y="15220950"/>
          <a:ext cx="3324225" cy="2273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9882</xdr:colOff>
      <xdr:row>5</xdr:row>
      <xdr:rowOff>29978</xdr:rowOff>
    </xdr:from>
    <xdr:to>
      <xdr:col>6</xdr:col>
      <xdr:colOff>398552</xdr:colOff>
      <xdr:row>37</xdr:row>
      <xdr:rowOff>66075</xdr:rowOff>
    </xdr:to>
    <xdr:graphicFrame macro="">
      <xdr:nvGraphicFramePr>
        <xdr:cNvPr id="2" name="Chart 1">
          <a:extLst>
            <a:ext uri="{FF2B5EF4-FFF2-40B4-BE49-F238E27FC236}">
              <a16:creationId xmlns:a16="http://schemas.microsoft.com/office/drawing/2014/main" id="{57AE5E72-6CC4-4D59-9229-FA691EDFC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47626</xdr:colOff>
      <xdr:row>6</xdr:row>
      <xdr:rowOff>57979</xdr:rowOff>
    </xdr:from>
    <xdr:to>
      <xdr:col>6</xdr:col>
      <xdr:colOff>179914</xdr:colOff>
      <xdr:row>28</xdr:row>
      <xdr:rowOff>0</xdr:rowOff>
    </xdr:to>
    <xdr:sp macro="" textlink="">
      <xdr:nvSpPr>
        <xdr:cNvPr id="3" name="Rectangle 2">
          <a:extLst>
            <a:ext uri="{FF2B5EF4-FFF2-40B4-BE49-F238E27FC236}">
              <a16:creationId xmlns:a16="http://schemas.microsoft.com/office/drawing/2014/main" id="{E3EFEDF8-D795-4830-BB95-DB6F964F7F82}"/>
            </a:ext>
          </a:extLst>
        </xdr:cNvPr>
        <xdr:cNvSpPr/>
      </xdr:nvSpPr>
      <xdr:spPr>
        <a:xfrm>
          <a:off x="7029451" y="2096329"/>
          <a:ext cx="1218138" cy="46854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21AEE6-8122-4723-B199-E820CCA16AD0}" name="Table13" displayName="Table13" ref="C4:C5" totalsRowShown="0" headerRowDxfId="4" dataDxfId="2" headerRowBorderDxfId="3" tableBorderDxfId="1">
  <autoFilter ref="C4:C5" xr:uid="{00000000-0009-0000-0100-000001000000}"/>
  <tableColumns count="1">
    <tableColumn id="1" xr3:uid="{8D8E7E02-065F-4D9C-B7D1-39B6BF04D76A}"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naei.beis.gov.uk/reports/reports?section_i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5262-09C9-47D1-AD5B-4AC6FF4797F9}">
  <dimension ref="A1:R84"/>
  <sheetViews>
    <sheetView showGridLines="0" tabSelected="1" workbookViewId="0">
      <selection activeCell="K14" sqref="K14"/>
    </sheetView>
  </sheetViews>
  <sheetFormatPr defaultColWidth="0" defaultRowHeight="15.65" customHeight="1" zeroHeight="1" x14ac:dyDescent="0.35"/>
  <cols>
    <col min="1" max="18" width="8.84375" style="95" customWidth="1"/>
    <col min="19" max="20" width="8.84375" style="95" hidden="1" customWidth="1"/>
    <col min="21" max="16384" width="8.84375" style="95" hidden="1"/>
  </cols>
  <sheetData>
    <row r="1" spans="2:9" ht="15.5" x14ac:dyDescent="0.35"/>
    <row r="2" spans="2:9" ht="15.5" x14ac:dyDescent="0.35"/>
    <row r="3" spans="2:9" ht="15.5" x14ac:dyDescent="0.35">
      <c r="B3" s="109" t="s">
        <v>97</v>
      </c>
      <c r="C3" s="110"/>
      <c r="D3" s="110"/>
      <c r="E3" s="110"/>
      <c r="F3" s="110"/>
      <c r="G3" s="110"/>
      <c r="H3" s="110"/>
      <c r="I3" s="110"/>
    </row>
    <row r="4" spans="2:9" ht="15.5" x14ac:dyDescent="0.35">
      <c r="B4" s="110"/>
      <c r="C4" s="110"/>
      <c r="D4" s="110"/>
      <c r="E4" s="110"/>
      <c r="F4" s="110"/>
      <c r="G4" s="110"/>
      <c r="H4" s="110"/>
      <c r="I4" s="110"/>
    </row>
    <row r="5" spans="2:9" ht="15.5" x14ac:dyDescent="0.35">
      <c r="B5" s="110"/>
      <c r="C5" s="110"/>
      <c r="D5" s="110"/>
      <c r="E5" s="110"/>
      <c r="F5" s="110"/>
      <c r="G5" s="110"/>
      <c r="H5" s="110"/>
      <c r="I5" s="110"/>
    </row>
    <row r="6" spans="2:9" ht="15.5" x14ac:dyDescent="0.35"/>
    <row r="7" spans="2:9" ht="45" customHeight="1" x14ac:dyDescent="0.35">
      <c r="B7" s="102" t="s">
        <v>98</v>
      </c>
      <c r="C7" s="102"/>
      <c r="D7" s="102"/>
      <c r="E7" s="111" t="s">
        <v>100</v>
      </c>
      <c r="F7" s="112"/>
      <c r="G7" s="112"/>
      <c r="H7" s="112"/>
      <c r="I7" s="113"/>
    </row>
    <row r="8" spans="2:9" ht="45" customHeight="1" x14ac:dyDescent="0.35">
      <c r="B8" s="102"/>
      <c r="C8" s="102"/>
      <c r="D8" s="102"/>
      <c r="E8" s="114"/>
      <c r="F8" s="115"/>
      <c r="G8" s="115"/>
      <c r="H8" s="115"/>
      <c r="I8" s="116"/>
    </row>
    <row r="9" spans="2:9" ht="15.5" x14ac:dyDescent="0.35">
      <c r="B9" s="102" t="s">
        <v>99</v>
      </c>
      <c r="C9" s="102"/>
      <c r="D9" s="102"/>
      <c r="E9" s="117">
        <v>1.1000000000000001</v>
      </c>
      <c r="F9" s="118"/>
      <c r="G9" s="118"/>
      <c r="H9" s="118"/>
      <c r="I9" s="119"/>
    </row>
    <row r="10" spans="2:9" ht="15.5" x14ac:dyDescent="0.35">
      <c r="B10" s="102"/>
      <c r="C10" s="102"/>
      <c r="D10" s="102"/>
      <c r="E10" s="120"/>
      <c r="F10" s="121"/>
      <c r="G10" s="121"/>
      <c r="H10" s="121"/>
      <c r="I10" s="122"/>
    </row>
    <row r="11" spans="2:9" ht="15.5" customHeight="1" x14ac:dyDescent="0.35">
      <c r="B11" s="102" t="s">
        <v>40</v>
      </c>
      <c r="C11" s="102"/>
      <c r="D11" s="102"/>
      <c r="E11" s="117" t="s">
        <v>104</v>
      </c>
      <c r="F11" s="118"/>
      <c r="G11" s="118"/>
      <c r="H11" s="118"/>
      <c r="I11" s="119"/>
    </row>
    <row r="12" spans="2:9" ht="26" customHeight="1" x14ac:dyDescent="0.35">
      <c r="B12" s="102"/>
      <c r="C12" s="102"/>
      <c r="D12" s="102"/>
      <c r="E12" s="120"/>
      <c r="F12" s="121"/>
      <c r="G12" s="121"/>
      <c r="H12" s="121"/>
      <c r="I12" s="122"/>
    </row>
    <row r="13" spans="2:9" ht="15.5" customHeight="1" x14ac:dyDescent="0.35">
      <c r="B13" s="102" t="s">
        <v>101</v>
      </c>
      <c r="C13" s="102"/>
      <c r="D13" s="102"/>
      <c r="E13" s="103" t="s">
        <v>102</v>
      </c>
      <c r="F13" s="104"/>
      <c r="G13" s="104"/>
      <c r="H13" s="104"/>
      <c r="I13" s="105"/>
    </row>
    <row r="14" spans="2:9" ht="28.5" customHeight="1" x14ac:dyDescent="0.35">
      <c r="B14" s="102"/>
      <c r="C14" s="102"/>
      <c r="D14" s="102"/>
      <c r="E14" s="106"/>
      <c r="F14" s="107"/>
      <c r="G14" s="107"/>
      <c r="H14" s="107"/>
      <c r="I14" s="108"/>
    </row>
    <row r="15" spans="2:9" ht="15.5" x14ac:dyDescent="0.35"/>
    <row r="16" spans="2:9" ht="15.5" x14ac:dyDescent="0.35"/>
    <row r="17" spans="2:9" ht="15.5" x14ac:dyDescent="0.35"/>
    <row r="18" spans="2:9" ht="44.25" customHeight="1" x14ac:dyDescent="0.35">
      <c r="B18" s="96" t="s">
        <v>103</v>
      </c>
      <c r="C18" s="97"/>
      <c r="D18" s="97"/>
      <c r="E18" s="97"/>
      <c r="F18" s="97"/>
      <c r="G18" s="97"/>
      <c r="H18" s="97"/>
      <c r="I18" s="98"/>
    </row>
    <row r="19" spans="2:9" ht="30.5" customHeight="1" x14ac:dyDescent="0.35">
      <c r="B19" s="99"/>
      <c r="C19" s="100"/>
      <c r="D19" s="100"/>
      <c r="E19" s="100"/>
      <c r="F19" s="100"/>
      <c r="G19" s="100"/>
      <c r="H19" s="100"/>
      <c r="I19" s="101"/>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95" customFormat="1" ht="15.65" customHeight="1" x14ac:dyDescent="0.35"/>
    <row r="34" s="95" customFormat="1" ht="15.65" customHeight="1" x14ac:dyDescent="0.35"/>
    <row r="35" s="95" customFormat="1" ht="15.65" hidden="1" customHeight="1" x14ac:dyDescent="0.35"/>
    <row r="36" s="95" customFormat="1" ht="15.65" hidden="1" customHeight="1" x14ac:dyDescent="0.35"/>
    <row r="37" s="95" customFormat="1" ht="15.65" hidden="1" customHeight="1" x14ac:dyDescent="0.35"/>
    <row r="38" s="95" customFormat="1" ht="15.65" hidden="1" customHeight="1" x14ac:dyDescent="0.35"/>
    <row r="39" s="95" customFormat="1" ht="15.65" hidden="1" customHeight="1" x14ac:dyDescent="0.35"/>
    <row r="40" s="95" customFormat="1" ht="15.65" hidden="1" customHeight="1" x14ac:dyDescent="0.35"/>
    <row r="41" s="95" customFormat="1" ht="15.65" hidden="1" customHeight="1" x14ac:dyDescent="0.35"/>
    <row r="42" s="95" customFormat="1" ht="15.65" hidden="1" customHeight="1" x14ac:dyDescent="0.35"/>
    <row r="43" s="95" customFormat="1" ht="15.65" hidden="1" customHeight="1" x14ac:dyDescent="0.35"/>
    <row r="44" s="95" customFormat="1" ht="15.65" hidden="1" customHeight="1" x14ac:dyDescent="0.35"/>
    <row r="45" s="95" customFormat="1" ht="15.65" hidden="1" customHeight="1" x14ac:dyDescent="0.35"/>
    <row r="46" s="95" customFormat="1" ht="15.65" hidden="1" customHeight="1" x14ac:dyDescent="0.35"/>
    <row r="47" s="95" customFormat="1" ht="15.65" hidden="1" customHeight="1" x14ac:dyDescent="0.35"/>
    <row r="48" s="95" customFormat="1" ht="15.65" hidden="1" customHeight="1" x14ac:dyDescent="0.35"/>
    <row r="49" s="95" customFormat="1" ht="15.65" hidden="1" customHeight="1" x14ac:dyDescent="0.35"/>
    <row r="50" s="95" customFormat="1" ht="15.65" hidden="1" customHeight="1" x14ac:dyDescent="0.35"/>
    <row r="51" s="95" customFormat="1" ht="15.65" hidden="1" customHeight="1" x14ac:dyDescent="0.35"/>
    <row r="52" s="95" customFormat="1" ht="15.65" hidden="1" customHeight="1" x14ac:dyDescent="0.35"/>
    <row r="53" s="95" customFormat="1" ht="15.65" hidden="1" customHeight="1" x14ac:dyDescent="0.35"/>
    <row r="54" s="95" customFormat="1" ht="15.65" hidden="1" customHeight="1" x14ac:dyDescent="0.35"/>
    <row r="55" s="95" customFormat="1" ht="15.65" hidden="1" customHeight="1" x14ac:dyDescent="0.35"/>
    <row r="56" s="95" customFormat="1" ht="15.65" hidden="1" customHeight="1" x14ac:dyDescent="0.35"/>
    <row r="57" s="95" customFormat="1" ht="15.65" hidden="1" customHeight="1" x14ac:dyDescent="0.35"/>
    <row r="58" s="95" customFormat="1" ht="15.65" hidden="1" customHeight="1" x14ac:dyDescent="0.35"/>
    <row r="59" s="95" customFormat="1" ht="15.65" hidden="1" customHeight="1" x14ac:dyDescent="0.35"/>
    <row r="60" s="95" customFormat="1" ht="15.65" hidden="1" customHeight="1" x14ac:dyDescent="0.35"/>
    <row r="61" s="95" customFormat="1" ht="15.65" hidden="1" customHeight="1" x14ac:dyDescent="0.35"/>
    <row r="62" s="95" customFormat="1" ht="15.65" hidden="1" customHeight="1" x14ac:dyDescent="0.35"/>
    <row r="63" s="95" customFormat="1" ht="15.65" hidden="1" customHeight="1" x14ac:dyDescent="0.35"/>
    <row r="64" s="95" customFormat="1" ht="15.65" hidden="1" customHeight="1" x14ac:dyDescent="0.35"/>
    <row r="66" spans="6:6" ht="15.5" hidden="1" x14ac:dyDescent="0.35">
      <c r="F66" s="95" t="s">
        <v>96</v>
      </c>
    </row>
    <row r="70" spans="6:6" ht="15.65" customHeight="1" x14ac:dyDescent="0.35"/>
    <row r="77" spans="6:6" ht="15.65" customHeight="1" x14ac:dyDescent="0.35"/>
    <row r="78" spans="6:6" ht="15.65" customHeight="1" x14ac:dyDescent="0.35"/>
    <row r="81" s="95" customFormat="1" ht="15.65" hidden="1" customHeight="1" x14ac:dyDescent="0.35"/>
    <row r="82" s="95" customFormat="1" ht="15.65" hidden="1" customHeight="1" x14ac:dyDescent="0.35"/>
    <row r="83" s="95" customFormat="1" ht="15.65" hidden="1" customHeight="1" x14ac:dyDescent="0.35"/>
    <row r="84" s="95"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1D5E989F-1F9F-4F18-B97F-F56B1D5B71D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9019-A100-40A2-B13D-43F944ABF7F1}">
  <dimension ref="A1:T94"/>
  <sheetViews>
    <sheetView workbookViewId="0">
      <selection activeCell="A4" sqref="A4"/>
    </sheetView>
  </sheetViews>
  <sheetFormatPr defaultColWidth="0" defaultRowHeight="15.65" customHeight="1" zeroHeight="1" x14ac:dyDescent="0.35"/>
  <cols>
    <col min="1" max="20" width="8.84375" style="1" customWidth="1"/>
    <col min="21" max="16384" width="8.84375" style="1" hidden="1"/>
  </cols>
  <sheetData>
    <row r="1" spans="1:20" ht="35.25" customHeight="1" x14ac:dyDescent="0.35">
      <c r="A1" s="123" t="s">
        <v>41</v>
      </c>
      <c r="B1" s="124"/>
      <c r="C1" s="124"/>
      <c r="D1" s="124"/>
      <c r="E1" s="124"/>
      <c r="F1" s="124"/>
      <c r="G1" s="124"/>
      <c r="H1" s="124"/>
      <c r="I1" s="124"/>
      <c r="J1" s="124"/>
      <c r="K1" s="124"/>
      <c r="L1" s="124"/>
      <c r="M1" s="124"/>
      <c r="N1" s="124"/>
      <c r="O1" s="124"/>
      <c r="P1" s="124"/>
      <c r="Q1" s="124"/>
      <c r="R1" s="124"/>
      <c r="S1" s="124"/>
      <c r="T1" s="124"/>
    </row>
    <row r="2" spans="1:20" ht="30.75" customHeight="1" x14ac:dyDescent="0.35">
      <c r="A2" s="124"/>
      <c r="B2" s="124"/>
      <c r="C2" s="124"/>
      <c r="D2" s="124"/>
      <c r="E2" s="124"/>
      <c r="F2" s="124"/>
      <c r="G2" s="124"/>
      <c r="H2" s="124"/>
      <c r="I2" s="124"/>
      <c r="J2" s="124"/>
      <c r="K2" s="124"/>
      <c r="L2" s="124"/>
      <c r="M2" s="124"/>
      <c r="N2" s="124"/>
      <c r="O2" s="124"/>
      <c r="P2" s="124"/>
      <c r="Q2" s="124"/>
      <c r="R2" s="124"/>
      <c r="S2" s="124"/>
      <c r="T2" s="124"/>
    </row>
    <row r="3" spans="1:20" ht="15.5" x14ac:dyDescent="0.35"/>
    <row r="4" spans="1:20" ht="15.5" x14ac:dyDescent="0.35"/>
    <row r="5" spans="1:20" ht="15.5" x14ac:dyDescent="0.35">
      <c r="C5" s="2"/>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FECF-B713-486C-89BF-5876D6C4936F}">
  <dimension ref="B2:D26"/>
  <sheetViews>
    <sheetView workbookViewId="0">
      <selection activeCell="D19" sqref="D19"/>
    </sheetView>
  </sheetViews>
  <sheetFormatPr defaultColWidth="8.84375" defaultRowHeight="15.5" x14ac:dyDescent="0.35"/>
  <cols>
    <col min="1" max="1" width="8.84375" style="1"/>
    <col min="2" max="2" width="15.3046875" style="1" customWidth="1"/>
    <col min="3" max="3" width="13.07421875" style="1" customWidth="1"/>
    <col min="4" max="4" width="71.84375" style="4" customWidth="1"/>
    <col min="5" max="16384" width="8.84375" style="1"/>
  </cols>
  <sheetData>
    <row r="2" spans="2:4" x14ac:dyDescent="0.35">
      <c r="B2" s="3" t="s">
        <v>42</v>
      </c>
      <c r="C2" s="3"/>
    </row>
    <row r="3" spans="2:4" x14ac:dyDescent="0.35">
      <c r="B3" s="5" t="s">
        <v>43</v>
      </c>
      <c r="C3" s="5"/>
      <c r="D3" s="6" t="s">
        <v>44</v>
      </c>
    </row>
    <row r="4" spans="2:4" ht="84.5" x14ac:dyDescent="0.35">
      <c r="B4" s="125">
        <v>1</v>
      </c>
      <c r="C4" s="126"/>
      <c r="D4" s="7" t="s">
        <v>45</v>
      </c>
    </row>
    <row r="5" spans="2:4" x14ac:dyDescent="0.35">
      <c r="B5" s="125">
        <v>2</v>
      </c>
      <c r="C5" s="126"/>
      <c r="D5" s="7" t="s">
        <v>46</v>
      </c>
    </row>
    <row r="6" spans="2:4" ht="42.5" x14ac:dyDescent="0.35">
      <c r="B6" s="125">
        <v>3</v>
      </c>
      <c r="C6" s="126"/>
      <c r="D6" s="8" t="s">
        <v>47</v>
      </c>
    </row>
    <row r="7" spans="2:4" ht="28.5" x14ac:dyDescent="0.35">
      <c r="B7" s="125">
        <v>4</v>
      </c>
      <c r="C7" s="126"/>
      <c r="D7" s="8" t="s">
        <v>89</v>
      </c>
    </row>
    <row r="10" spans="2:4" x14ac:dyDescent="0.35">
      <c r="B10" s="3" t="s">
        <v>48</v>
      </c>
      <c r="C10" s="3"/>
    </row>
    <row r="11" spans="2:4" x14ac:dyDescent="0.35">
      <c r="B11" s="5" t="s">
        <v>49</v>
      </c>
      <c r="C11" s="5"/>
      <c r="D11" s="6" t="s">
        <v>44</v>
      </c>
    </row>
    <row r="12" spans="2:4" ht="28.5" x14ac:dyDescent="0.35">
      <c r="B12" s="125" t="s">
        <v>50</v>
      </c>
      <c r="C12" s="126"/>
      <c r="D12" s="23" t="s">
        <v>94</v>
      </c>
    </row>
    <row r="13" spans="2:4" ht="28.5" x14ac:dyDescent="0.35">
      <c r="B13" s="125" t="s">
        <v>62</v>
      </c>
      <c r="C13" s="126"/>
      <c r="D13" s="23" t="s">
        <v>92</v>
      </c>
    </row>
    <row r="14" spans="2:4" ht="64.5" customHeight="1" x14ac:dyDescent="0.35">
      <c r="B14" s="125" t="s">
        <v>68</v>
      </c>
      <c r="C14" s="126"/>
      <c r="D14" s="8" t="s">
        <v>63</v>
      </c>
    </row>
    <row r="15" spans="2:4" ht="42.5" x14ac:dyDescent="0.35">
      <c r="B15" s="125" t="s">
        <v>93</v>
      </c>
      <c r="C15" s="126"/>
      <c r="D15" s="7" t="s">
        <v>87</v>
      </c>
    </row>
    <row r="18" spans="4:4" x14ac:dyDescent="0.35">
      <c r="D18" s="1"/>
    </row>
    <row r="19" spans="4:4" x14ac:dyDescent="0.35">
      <c r="D19" s="1"/>
    </row>
    <row r="20" spans="4:4" x14ac:dyDescent="0.35">
      <c r="D20" s="1"/>
    </row>
    <row r="21" spans="4:4" x14ac:dyDescent="0.35">
      <c r="D21" s="1"/>
    </row>
    <row r="22" spans="4:4" x14ac:dyDescent="0.35">
      <c r="D22" s="1"/>
    </row>
    <row r="23" spans="4:4" x14ac:dyDescent="0.35">
      <c r="D23" s="1"/>
    </row>
    <row r="24" spans="4:4" x14ac:dyDescent="0.35">
      <c r="D24" s="1"/>
    </row>
    <row r="25" spans="4:4" x14ac:dyDescent="0.35">
      <c r="D25" s="1"/>
    </row>
    <row r="26" spans="4:4" x14ac:dyDescent="0.35">
      <c r="D26" s="1"/>
    </row>
  </sheetData>
  <mergeCells count="8">
    <mergeCell ref="B13:C13"/>
    <mergeCell ref="B14:C14"/>
    <mergeCell ref="B15:C15"/>
    <mergeCell ref="B12:C12"/>
    <mergeCell ref="B4:C4"/>
    <mergeCell ref="B5:C5"/>
    <mergeCell ref="B6:C6"/>
    <mergeCell ref="B7: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FE54-1C28-4E0A-8086-88F243C41CE4}">
  <dimension ref="A1:S46"/>
  <sheetViews>
    <sheetView zoomScaleNormal="100" workbookViewId="0">
      <selection activeCell="D29" sqref="D29"/>
    </sheetView>
  </sheetViews>
  <sheetFormatPr defaultColWidth="0" defaultRowHeight="15.5" zeroHeight="1" x14ac:dyDescent="0.35"/>
  <cols>
    <col min="1" max="1" width="2.07421875" style="1" customWidth="1"/>
    <col min="2" max="2" width="9.23046875" style="1" customWidth="1"/>
    <col min="3" max="3" width="4.69140625" style="1" customWidth="1"/>
    <col min="4" max="4" width="47.07421875" style="1" customWidth="1"/>
    <col min="5" max="5" width="6.07421875" style="1" customWidth="1"/>
    <col min="6" max="6" width="16.84375" style="1" customWidth="1"/>
    <col min="7" max="7" width="14.3046875" style="1" customWidth="1"/>
    <col min="8" max="8" width="10.84375" style="1" customWidth="1"/>
    <col min="9" max="9" width="13.3046875" style="1" customWidth="1"/>
    <col min="10" max="10" width="12.4609375" style="1" customWidth="1"/>
    <col min="11" max="18" width="9.23046875" style="1" hidden="1" customWidth="1"/>
    <col min="19" max="19" width="0" style="1" hidden="1" customWidth="1"/>
    <col min="20" max="20" width="9.23046875" style="1" hidden="1" customWidth="1"/>
    <col min="21" max="16384" width="9.23046875" style="1" hidden="1"/>
  </cols>
  <sheetData>
    <row r="1" spans="1:10" ht="17.5" customHeight="1" x14ac:dyDescent="0.35">
      <c r="A1" s="9"/>
      <c r="B1" s="10"/>
      <c r="C1" s="10"/>
      <c r="D1" s="10"/>
      <c r="E1" s="10"/>
      <c r="F1" s="10"/>
      <c r="G1" s="10"/>
      <c r="H1" s="10"/>
      <c r="I1" s="10"/>
      <c r="J1" s="10"/>
    </row>
    <row r="2" spans="1:10" x14ac:dyDescent="0.35">
      <c r="A2" s="11"/>
      <c r="B2" s="127" t="s">
        <v>60</v>
      </c>
      <c r="C2" s="127"/>
      <c r="D2" s="127"/>
      <c r="E2" s="127"/>
      <c r="F2" s="127"/>
      <c r="G2" s="127"/>
      <c r="H2" s="127"/>
      <c r="I2" s="127"/>
    </row>
    <row r="3" spans="1:10" x14ac:dyDescent="0.35">
      <c r="A3" s="11"/>
    </row>
    <row r="4" spans="1:10" ht="26" x14ac:dyDescent="0.35">
      <c r="A4" s="11"/>
      <c r="B4" s="19" t="s">
        <v>51</v>
      </c>
      <c r="C4" s="20" t="s">
        <v>0</v>
      </c>
      <c r="D4" s="21" t="s">
        <v>1</v>
      </c>
      <c r="E4" s="20" t="s">
        <v>2</v>
      </c>
      <c r="F4" s="21" t="s">
        <v>4</v>
      </c>
      <c r="G4" s="22" t="s">
        <v>52</v>
      </c>
      <c r="H4" s="21" t="s">
        <v>53</v>
      </c>
      <c r="I4" s="20" t="s">
        <v>3</v>
      </c>
    </row>
    <row r="5" spans="1:10" x14ac:dyDescent="0.35">
      <c r="A5" s="11"/>
      <c r="B5" s="89" t="s">
        <v>36</v>
      </c>
      <c r="C5" s="13" t="s">
        <v>36</v>
      </c>
      <c r="D5" s="13" t="s">
        <v>36</v>
      </c>
      <c r="E5" s="13" t="s">
        <v>36</v>
      </c>
      <c r="F5" s="13" t="s">
        <v>36</v>
      </c>
      <c r="G5" s="13" t="s">
        <v>36</v>
      </c>
      <c r="H5" s="13" t="s">
        <v>36</v>
      </c>
      <c r="I5" s="13" t="s">
        <v>36</v>
      </c>
    </row>
    <row r="6" spans="1:10" x14ac:dyDescent="0.35">
      <c r="A6" s="11"/>
      <c r="B6" s="14"/>
      <c r="I6" s="15"/>
    </row>
    <row r="7" spans="1:10" ht="26" x14ac:dyDescent="0.35">
      <c r="A7" s="11"/>
      <c r="B7" s="19" t="s">
        <v>51</v>
      </c>
      <c r="C7" s="128" t="s">
        <v>1</v>
      </c>
      <c r="D7" s="128"/>
      <c r="E7" s="20" t="s">
        <v>2</v>
      </c>
      <c r="F7" s="21" t="s">
        <v>4</v>
      </c>
      <c r="G7" s="21" t="s">
        <v>54</v>
      </c>
      <c r="H7" s="21" t="s">
        <v>53</v>
      </c>
      <c r="I7" s="20" t="s">
        <v>3</v>
      </c>
    </row>
    <row r="8" spans="1:10" x14ac:dyDescent="0.35">
      <c r="A8" s="11"/>
      <c r="B8" s="89" t="s">
        <v>36</v>
      </c>
      <c r="C8" s="13" t="s">
        <v>36</v>
      </c>
      <c r="D8" s="13" t="s">
        <v>36</v>
      </c>
      <c r="E8" s="13" t="s">
        <v>36</v>
      </c>
      <c r="F8" s="13" t="s">
        <v>36</v>
      </c>
      <c r="G8" s="13" t="s">
        <v>36</v>
      </c>
      <c r="H8" s="13" t="s">
        <v>36</v>
      </c>
      <c r="I8" s="13" t="s">
        <v>36</v>
      </c>
    </row>
    <row r="9" spans="1:10" x14ac:dyDescent="0.35">
      <c r="A9" s="11"/>
    </row>
    <row r="10" spans="1:10" ht="15.75" customHeight="1" x14ac:dyDescent="0.35">
      <c r="A10" s="11"/>
      <c r="B10" s="137" t="s">
        <v>51</v>
      </c>
      <c r="C10" s="139" t="s">
        <v>1</v>
      </c>
      <c r="D10" s="140"/>
      <c r="E10" s="132" t="s">
        <v>2</v>
      </c>
      <c r="F10" s="143" t="s">
        <v>4</v>
      </c>
      <c r="G10" s="143" t="s">
        <v>54</v>
      </c>
      <c r="H10" s="143" t="s">
        <v>55</v>
      </c>
      <c r="I10" s="132" t="s">
        <v>3</v>
      </c>
    </row>
    <row r="11" spans="1:10" x14ac:dyDescent="0.35">
      <c r="A11" s="11"/>
      <c r="B11" s="138"/>
      <c r="C11" s="141"/>
      <c r="D11" s="142"/>
      <c r="E11" s="133"/>
      <c r="F11" s="144"/>
      <c r="G11" s="144"/>
      <c r="H11" s="144"/>
      <c r="I11" s="133"/>
    </row>
    <row r="12" spans="1:10" s="92" customFormat="1" ht="25" x14ac:dyDescent="0.35">
      <c r="A12" s="91"/>
      <c r="B12" s="90" t="s">
        <v>7</v>
      </c>
      <c r="C12" s="134" t="str">
        <f>'F1.1'!C3</f>
        <v>F-gas sector GHG emissions</v>
      </c>
      <c r="D12" s="135"/>
      <c r="E12" s="12">
        <v>1</v>
      </c>
      <c r="F12" s="12" t="s">
        <v>37</v>
      </c>
      <c r="G12" s="16">
        <f>'F1.1'!G3</f>
        <v>3</v>
      </c>
      <c r="H12" s="70" t="str">
        <f>'F1.1'!I3</f>
        <v>x</v>
      </c>
      <c r="I12" s="29" t="s">
        <v>66</v>
      </c>
    </row>
    <row r="13" spans="1:10" x14ac:dyDescent="0.35">
      <c r="A13" s="11"/>
    </row>
    <row r="14" spans="1:10" ht="15" customHeight="1" x14ac:dyDescent="0.35">
      <c r="A14" s="11"/>
    </row>
    <row r="15" spans="1:10" x14ac:dyDescent="0.35">
      <c r="A15" s="11"/>
      <c r="B15" s="136" t="s">
        <v>61</v>
      </c>
      <c r="C15" s="127"/>
      <c r="D15" s="127"/>
      <c r="E15" s="127"/>
      <c r="F15" s="127"/>
      <c r="G15" s="127"/>
      <c r="H15" s="127"/>
      <c r="I15" s="127"/>
    </row>
    <row r="16" spans="1:10" x14ac:dyDescent="0.35">
      <c r="A16" s="11"/>
    </row>
    <row r="17" spans="1:9" x14ac:dyDescent="0.35">
      <c r="A17" s="11"/>
      <c r="B17" s="94" t="s">
        <v>56</v>
      </c>
      <c r="C17" s="129" t="s">
        <v>57</v>
      </c>
      <c r="D17" s="129"/>
      <c r="E17" s="129"/>
      <c r="F17" s="129"/>
      <c r="G17" s="129"/>
      <c r="H17" s="129"/>
      <c r="I17" s="129"/>
    </row>
    <row r="18" spans="1:9" ht="15.65" customHeight="1" x14ac:dyDescent="0.35">
      <c r="A18" s="11"/>
      <c r="B18" s="93">
        <v>76</v>
      </c>
      <c r="C18" s="130" t="s">
        <v>91</v>
      </c>
      <c r="D18" s="131"/>
      <c r="E18" s="131"/>
      <c r="F18" s="131"/>
      <c r="G18" s="131"/>
      <c r="H18" s="131"/>
      <c r="I18" s="131"/>
    </row>
    <row r="19" spans="1:9" ht="15" customHeight="1" x14ac:dyDescent="0.35">
      <c r="A19" s="11"/>
    </row>
    <row r="20" spans="1:9" ht="15" customHeight="1" x14ac:dyDescent="0.35">
      <c r="A20" s="11"/>
      <c r="B20" s="17" t="s">
        <v>58</v>
      </c>
    </row>
    <row r="21" spans="1:9" ht="15" customHeight="1" x14ac:dyDescent="0.35">
      <c r="A21" s="11"/>
      <c r="B21" s="18" t="s">
        <v>59</v>
      </c>
    </row>
    <row r="22" spans="1:9" ht="15" customHeight="1" x14ac:dyDescent="0.35">
      <c r="A22" s="11"/>
    </row>
    <row r="23" spans="1:9" ht="15" hidden="1" customHeight="1" x14ac:dyDescent="0.35">
      <c r="A23" s="11"/>
    </row>
    <row r="24" spans="1:9" ht="15" hidden="1" customHeight="1" x14ac:dyDescent="0.35">
      <c r="A24" s="11"/>
    </row>
    <row r="25" spans="1:9" x14ac:dyDescent="0.35"/>
    <row r="26" spans="1:9" x14ac:dyDescent="0.35"/>
    <row r="27" spans="1:9" x14ac:dyDescent="0.35"/>
    <row r="28" spans="1:9" x14ac:dyDescent="0.35"/>
    <row r="29" spans="1:9" x14ac:dyDescent="0.35"/>
    <row r="30" spans="1:9" x14ac:dyDescent="0.35"/>
    <row r="31" spans="1:9" x14ac:dyDescent="0.35"/>
    <row r="32" spans="1: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sheetData>
  <mergeCells count="13">
    <mergeCell ref="B2:I2"/>
    <mergeCell ref="C7:D7"/>
    <mergeCell ref="C17:I17"/>
    <mergeCell ref="C18:I18"/>
    <mergeCell ref="I10:I11"/>
    <mergeCell ref="C12:D12"/>
    <mergeCell ref="B15:I15"/>
    <mergeCell ref="B10:B11"/>
    <mergeCell ref="C10:D11"/>
    <mergeCell ref="E10:E11"/>
    <mergeCell ref="F10:F11"/>
    <mergeCell ref="G10:G11"/>
    <mergeCell ref="H10:H11"/>
  </mergeCells>
  <conditionalFormatting sqref="G12">
    <cfRule type="iconSet" priority="10">
      <iconSet iconSet="4TrafficLights" showValue="0">
        <cfvo type="percent" val="0"/>
        <cfvo type="num" val="1"/>
        <cfvo type="num" val="2"/>
        <cfvo type="num" val="3"/>
      </iconSet>
    </cfRule>
  </conditionalFormatting>
  <conditionalFormatting sqref="H12">
    <cfRule type="iconSet" priority="1">
      <iconSet iconSet="4TrafficLights" showValue="0">
        <cfvo type="percent" val="0"/>
        <cfvo type="num" val="1"/>
        <cfvo type="num" val="2"/>
        <cfvo type="num" val="3"/>
      </iconSet>
    </cfRule>
  </conditionalFormatting>
  <hyperlinks>
    <hyperlink ref="B12" location="F1.1!A1" display="F1.1" xr:uid="{842EF8F9-D192-42AE-80A0-D0D4E26A8FCB}"/>
    <hyperlink ref="B21" r:id="rId1" xr:uid="{8D22BE71-5E0F-4E69-9BAE-99183878FC0F}"/>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A148-DBE4-44B9-A3A1-6C2C3F586ABB}">
  <dimension ref="A1:AD95"/>
  <sheetViews>
    <sheetView zoomScale="84" zoomScaleNormal="84" workbookViewId="0">
      <selection activeCell="L49" sqref="L49"/>
    </sheetView>
  </sheetViews>
  <sheetFormatPr defaultColWidth="0" defaultRowHeight="15.5" zeroHeight="1" x14ac:dyDescent="0.35"/>
  <cols>
    <col min="1" max="1" width="4.23046875" style="62" customWidth="1"/>
    <col min="2" max="2" width="18.53515625" style="62" customWidth="1"/>
    <col min="3" max="3" width="40" style="62" customWidth="1"/>
    <col min="4" max="4" width="7.69140625" style="62" customWidth="1"/>
    <col min="5" max="5" width="11" style="62" customWidth="1"/>
    <col min="6" max="6" width="12.69140625" style="62" customWidth="1"/>
    <col min="7" max="7" width="10.07421875" style="62" bestFit="1" customWidth="1"/>
    <col min="8" max="8" width="17.3046875" style="62" customWidth="1"/>
    <col min="9" max="11" width="9.4609375" style="62" bestFit="1" customWidth="1"/>
    <col min="12" max="12" width="17.69140625" style="62" customWidth="1"/>
    <col min="13" max="13" width="9.4609375" style="62" bestFit="1" customWidth="1"/>
    <col min="14" max="15" width="9.4609375" style="62" hidden="1" customWidth="1"/>
    <col min="16" max="18" width="9.07421875" style="62" hidden="1" customWidth="1"/>
    <col min="19" max="20" width="9.4609375" style="62" hidden="1" customWidth="1"/>
    <col min="21" max="21" width="9.07421875" style="62" hidden="1" customWidth="1"/>
    <col min="22" max="22" width="9.4609375" style="62" hidden="1" customWidth="1"/>
    <col min="23" max="24" width="8.3046875" style="62" hidden="1" customWidth="1"/>
    <col min="25" max="25" width="8.07421875" style="62" hidden="1" customWidth="1"/>
    <col min="26" max="26" width="7.23046875" style="62" hidden="1" customWidth="1"/>
    <col min="27" max="27" width="8.07421875" style="62" hidden="1" customWidth="1"/>
    <col min="28" max="28" width="8.4609375" style="62" hidden="1" customWidth="1"/>
    <col min="29" max="29" width="7.53515625" style="62" hidden="1" customWidth="1"/>
    <col min="30" max="30" width="4.765625" style="62" hidden="1" customWidth="1"/>
    <col min="31" max="33" width="9.23046875" style="62" hidden="1" customWidth="1"/>
    <col min="34" max="16384" width="9.23046875" style="62" hidden="1"/>
  </cols>
  <sheetData>
    <row r="1" spans="1:29" s="24" customFormat="1" x14ac:dyDescent="0.35">
      <c r="A1" s="33"/>
      <c r="B1" s="34"/>
      <c r="C1" s="34"/>
      <c r="D1" s="34"/>
      <c r="E1" s="34"/>
      <c r="F1" s="34"/>
      <c r="G1" s="34"/>
      <c r="H1" s="34"/>
      <c r="I1" s="38"/>
      <c r="J1" s="39"/>
      <c r="K1" s="39"/>
      <c r="L1" s="39"/>
      <c r="M1" s="39"/>
      <c r="V1" s="25"/>
      <c r="W1" s="25"/>
      <c r="X1" s="25"/>
      <c r="Y1" s="25"/>
      <c r="Z1" s="25"/>
      <c r="AA1" s="25"/>
      <c r="AB1" s="25"/>
      <c r="AC1" s="25"/>
    </row>
    <row r="2" spans="1:29" s="24" customFormat="1" ht="65.150000000000006" customHeight="1" x14ac:dyDescent="0.35">
      <c r="A2" s="35"/>
      <c r="B2" s="147" t="s">
        <v>7</v>
      </c>
      <c r="C2" s="148" t="s">
        <v>1</v>
      </c>
      <c r="D2" s="149"/>
      <c r="E2" s="30" t="s">
        <v>2</v>
      </c>
      <c r="F2" s="31" t="s">
        <v>4</v>
      </c>
      <c r="G2" s="32" t="s">
        <v>54</v>
      </c>
      <c r="H2" s="32" t="s">
        <v>64</v>
      </c>
      <c r="I2" s="32" t="s">
        <v>65</v>
      </c>
      <c r="J2" s="30" t="s">
        <v>3</v>
      </c>
      <c r="K2" s="35"/>
      <c r="L2" s="39"/>
      <c r="M2" s="39"/>
    </row>
    <row r="3" spans="1:29" s="24" customFormat="1" ht="36" customHeight="1" x14ac:dyDescent="0.35">
      <c r="A3" s="36"/>
      <c r="B3" s="147"/>
      <c r="C3" s="150" t="s">
        <v>82</v>
      </c>
      <c r="D3" s="151"/>
      <c r="E3" s="26">
        <v>1</v>
      </c>
      <c r="F3" s="29" t="s">
        <v>90</v>
      </c>
      <c r="G3" s="27">
        <f>J7</f>
        <v>3</v>
      </c>
      <c r="H3" s="28" t="s">
        <v>67</v>
      </c>
      <c r="I3" s="70" t="str">
        <f>J8</f>
        <v>x</v>
      </c>
      <c r="J3" s="29" t="s">
        <v>66</v>
      </c>
      <c r="K3" s="35"/>
      <c r="L3" s="39"/>
      <c r="M3" s="39"/>
    </row>
    <row r="4" spans="1:29" s="24" customFormat="1" x14ac:dyDescent="0.35">
      <c r="A4" s="37"/>
      <c r="B4" s="38"/>
      <c r="C4" s="38"/>
      <c r="D4" s="38"/>
      <c r="E4" s="38"/>
      <c r="F4" s="38"/>
      <c r="G4" s="38"/>
      <c r="H4" s="38"/>
      <c r="I4" s="38"/>
      <c r="J4" s="38"/>
      <c r="K4" s="38"/>
      <c r="L4" s="38"/>
      <c r="M4" s="38"/>
    </row>
    <row r="5" spans="1:29" s="24" customFormat="1" x14ac:dyDescent="0.35">
      <c r="A5" s="40"/>
      <c r="B5" s="41"/>
      <c r="C5" s="42"/>
    </row>
    <row r="6" spans="1:29" s="24" customFormat="1" x14ac:dyDescent="0.35">
      <c r="A6" s="40"/>
      <c r="H6" s="43"/>
      <c r="I6" s="43" t="s">
        <v>69</v>
      </c>
      <c r="J6" s="43" t="s">
        <v>70</v>
      </c>
    </row>
    <row r="7" spans="1:29" s="24" customFormat="1" x14ac:dyDescent="0.35">
      <c r="H7" s="43" t="s">
        <v>54</v>
      </c>
      <c r="I7" s="44">
        <f>(I37-I33)/I33</f>
        <v>-0.13240338348387132</v>
      </c>
      <c r="J7" s="45">
        <f>IF(I7="No data",0,IF(I7&gt;0.05,1,IF(I7&lt;-0.05,3,2)))</f>
        <v>3</v>
      </c>
    </row>
    <row r="8" spans="1:29" s="24" customFormat="1" ht="25" x14ac:dyDescent="0.35">
      <c r="H8" s="43" t="s">
        <v>65</v>
      </c>
      <c r="I8" s="71">
        <f>J37</f>
        <v>0.70391123929238153</v>
      </c>
      <c r="J8" s="70" t="s">
        <v>85</v>
      </c>
    </row>
    <row r="9" spans="1:29" s="24" customFormat="1" x14ac:dyDescent="0.35"/>
    <row r="10" spans="1:29" s="24" customFormat="1" x14ac:dyDescent="0.35"/>
    <row r="11" spans="1:29" s="24" customFormat="1" ht="46" x14ac:dyDescent="0.35">
      <c r="H11" s="46" t="s">
        <v>35</v>
      </c>
      <c r="I11" s="72" t="s">
        <v>88</v>
      </c>
      <c r="J11" s="43" t="s">
        <v>38</v>
      </c>
      <c r="K11" s="43" t="s">
        <v>34</v>
      </c>
      <c r="L11" s="43" t="s">
        <v>71</v>
      </c>
    </row>
    <row r="12" spans="1:29" s="24" customFormat="1" x14ac:dyDescent="0.35">
      <c r="H12" s="46" t="s">
        <v>8</v>
      </c>
      <c r="I12" s="69">
        <v>295.76829938040419</v>
      </c>
      <c r="J12" s="47"/>
      <c r="K12" s="48"/>
      <c r="L12" s="48"/>
    </row>
    <row r="13" spans="1:29" s="24" customFormat="1" x14ac:dyDescent="0.35">
      <c r="H13" s="46" t="s">
        <v>9</v>
      </c>
      <c r="I13" s="69">
        <v>444.95446170542965</v>
      </c>
      <c r="J13" s="49"/>
      <c r="K13" s="50"/>
      <c r="L13" s="51"/>
    </row>
    <row r="14" spans="1:29" s="24" customFormat="1" x14ac:dyDescent="0.35">
      <c r="H14" s="46" t="s">
        <v>10</v>
      </c>
      <c r="I14" s="69">
        <v>295.76829938040419</v>
      </c>
      <c r="J14" s="50">
        <f>(I14-$I$12)/$I$12</f>
        <v>0</v>
      </c>
      <c r="K14" s="50">
        <f>(I14-I13)/I13</f>
        <v>-0.33528411368934696</v>
      </c>
      <c r="L14" s="51">
        <f>I14</f>
        <v>295.76829938040419</v>
      </c>
    </row>
    <row r="15" spans="1:29" s="24" customFormat="1" x14ac:dyDescent="0.35">
      <c r="H15" s="46" t="s">
        <v>11</v>
      </c>
      <c r="I15" s="69">
        <v>301.09304847543643</v>
      </c>
      <c r="J15" s="50">
        <f>(I15-$I$12)/$I$12</f>
        <v>1.8003109549559224E-2</v>
      </c>
      <c r="K15" s="50">
        <f t="shared" ref="K15:K37" si="0">(I15-I14)/I14</f>
        <v>1.8003109549559224E-2</v>
      </c>
      <c r="L15" s="51">
        <f>L14+(($L$37-$I$14)/24)</f>
        <v>299.95835028829322</v>
      </c>
    </row>
    <row r="16" spans="1:29" s="24" customFormat="1" x14ac:dyDescent="0.35">
      <c r="H16" s="46" t="s">
        <v>12</v>
      </c>
      <c r="I16" s="69">
        <v>344.69634957946187</v>
      </c>
      <c r="J16" s="50">
        <f>(I16-$I$12)/$I$12</f>
        <v>0.16542695854003128</v>
      </c>
      <c r="K16" s="50">
        <f t="shared" si="0"/>
        <v>0.14481669810979594</v>
      </c>
      <c r="L16" s="51">
        <f t="shared" ref="L16:L36" si="1">L15+(($L$37-$I$14)/24)</f>
        <v>304.14840119618225</v>
      </c>
    </row>
    <row r="17" spans="1:30" s="24" customFormat="1" x14ac:dyDescent="0.35">
      <c r="H17" s="46" t="s">
        <v>13</v>
      </c>
      <c r="I17" s="69">
        <v>444.33974799665521</v>
      </c>
      <c r="J17" s="50">
        <f t="shared" ref="J17:J36" si="2">(I17-$I$12)/$I$12</f>
        <v>0.50232377481795287</v>
      </c>
      <c r="K17" s="50">
        <f t="shared" si="0"/>
        <v>0.28907587370379978</v>
      </c>
      <c r="L17" s="51">
        <f t="shared" si="1"/>
        <v>308.33845210407128</v>
      </c>
    </row>
    <row r="18" spans="1:30" s="24" customFormat="1" x14ac:dyDescent="0.35">
      <c r="H18" s="46" t="s">
        <v>14</v>
      </c>
      <c r="I18" s="69">
        <v>461.9118213179562</v>
      </c>
      <c r="J18" s="50">
        <f t="shared" si="2"/>
        <v>0.56173539316282683</v>
      </c>
      <c r="K18" s="50">
        <f t="shared" si="0"/>
        <v>3.9546480819071951E-2</v>
      </c>
      <c r="L18" s="51">
        <f t="shared" si="1"/>
        <v>312.52850301196031</v>
      </c>
    </row>
    <row r="19" spans="1:30" s="24" customFormat="1" x14ac:dyDescent="0.35">
      <c r="H19" s="46" t="s">
        <v>15</v>
      </c>
      <c r="I19" s="69">
        <v>486.93852797896272</v>
      </c>
      <c r="J19" s="50">
        <f t="shared" si="2"/>
        <v>0.64635131283181835</v>
      </c>
      <c r="K19" s="50">
        <f t="shared" si="0"/>
        <v>5.4180701826592653E-2</v>
      </c>
      <c r="L19" s="51">
        <f t="shared" si="1"/>
        <v>316.71855391984934</v>
      </c>
    </row>
    <row r="20" spans="1:30" s="24" customFormat="1" x14ac:dyDescent="0.35">
      <c r="H20" s="46" t="s">
        <v>16</v>
      </c>
      <c r="I20" s="69">
        <v>448.50544120684089</v>
      </c>
      <c r="J20" s="50">
        <f>(I20-$I$12)/$I$12</f>
        <v>0.51640808750092893</v>
      </c>
      <c r="K20" s="50">
        <f t="shared" si="0"/>
        <v>-7.8928005413000032E-2</v>
      </c>
      <c r="L20" s="51">
        <f t="shared" si="1"/>
        <v>320.90860482773837</v>
      </c>
    </row>
    <row r="21" spans="1:30" s="24" customFormat="1" x14ac:dyDescent="0.35">
      <c r="H21" s="46" t="s">
        <v>17</v>
      </c>
      <c r="I21" s="69">
        <v>439.48157871770047</v>
      </c>
      <c r="J21" s="50">
        <f t="shared" si="2"/>
        <v>0.48589818326831091</v>
      </c>
      <c r="K21" s="50">
        <f t="shared" si="0"/>
        <v>-2.0119850641853874E-2</v>
      </c>
      <c r="L21" s="51">
        <f t="shared" si="1"/>
        <v>325.0986557356274</v>
      </c>
    </row>
    <row r="22" spans="1:30" s="24" customFormat="1" x14ac:dyDescent="0.35">
      <c r="H22" s="46" t="s">
        <v>18</v>
      </c>
      <c r="I22" s="69">
        <v>490.98723376276882</v>
      </c>
      <c r="J22" s="50">
        <f t="shared" si="2"/>
        <v>0.66004008810722015</v>
      </c>
      <c r="K22" s="50">
        <f t="shared" si="0"/>
        <v>0.11719639124658929</v>
      </c>
      <c r="L22" s="51">
        <f t="shared" si="1"/>
        <v>329.28870664351643</v>
      </c>
    </row>
    <row r="23" spans="1:30" s="24" customFormat="1" x14ac:dyDescent="0.35">
      <c r="H23" s="46" t="s">
        <v>19</v>
      </c>
      <c r="I23" s="69">
        <v>521.77033122016871</v>
      </c>
      <c r="J23" s="50">
        <f t="shared" si="2"/>
        <v>0.76411850868808173</v>
      </c>
      <c r="K23" s="50">
        <f t="shared" si="0"/>
        <v>6.2696329640769058E-2</v>
      </c>
      <c r="L23" s="51">
        <f t="shared" si="1"/>
        <v>333.47875755140547</v>
      </c>
    </row>
    <row r="24" spans="1:30" s="24" customFormat="1" x14ac:dyDescent="0.35">
      <c r="H24" s="46" t="s">
        <v>20</v>
      </c>
      <c r="I24" s="69">
        <v>526.63899840199053</v>
      </c>
      <c r="J24" s="50">
        <f t="shared" si="2"/>
        <v>0.78057959390925324</v>
      </c>
      <c r="K24" s="50">
        <f t="shared" si="0"/>
        <v>9.3310540874111409E-3</v>
      </c>
      <c r="L24" s="51">
        <f t="shared" si="1"/>
        <v>337.6688084592945</v>
      </c>
    </row>
    <row r="25" spans="1:30" s="24" customFormat="1" x14ac:dyDescent="0.35">
      <c r="H25" s="46" t="s">
        <v>21</v>
      </c>
      <c r="I25" s="69">
        <v>539.93128082677936</v>
      </c>
      <c r="J25" s="50">
        <f t="shared" si="2"/>
        <v>0.82552113244679914</v>
      </c>
      <c r="K25" s="50">
        <f t="shared" si="0"/>
        <v>2.5239836899892187E-2</v>
      </c>
      <c r="L25" s="51">
        <f t="shared" si="1"/>
        <v>341.85885936718353</v>
      </c>
    </row>
    <row r="26" spans="1:30" s="24" customFormat="1" x14ac:dyDescent="0.35">
      <c r="H26" s="46" t="s">
        <v>22</v>
      </c>
      <c r="I26" s="69">
        <v>525.8670276681072</v>
      </c>
      <c r="J26" s="50">
        <f t="shared" si="2"/>
        <v>0.77796954159634313</v>
      </c>
      <c r="K26" s="50">
        <f t="shared" si="0"/>
        <v>-2.6048228095130962E-2</v>
      </c>
      <c r="L26" s="51">
        <f t="shared" si="1"/>
        <v>346.04891027507256</v>
      </c>
    </row>
    <row r="27" spans="1:30" s="24" customFormat="1" x14ac:dyDescent="0.35">
      <c r="H27" s="46" t="s">
        <v>23</v>
      </c>
      <c r="I27" s="69">
        <v>521.75571888883121</v>
      </c>
      <c r="J27" s="50">
        <f t="shared" si="2"/>
        <v>0.7640691040312334</v>
      </c>
      <c r="K27" s="50">
        <f t="shared" si="0"/>
        <v>-7.8181528085285775E-3</v>
      </c>
      <c r="L27" s="51">
        <f t="shared" si="1"/>
        <v>350.23896118296159</v>
      </c>
    </row>
    <row r="28" spans="1:30" s="24" customFormat="1" x14ac:dyDescent="0.35">
      <c r="H28" s="46" t="s">
        <v>24</v>
      </c>
      <c r="I28" s="69">
        <v>541.78822437459951</v>
      </c>
      <c r="J28" s="50">
        <f t="shared" si="2"/>
        <v>0.83179950491507981</v>
      </c>
      <c r="K28" s="50">
        <f t="shared" si="0"/>
        <v>3.8394414781750687E-2</v>
      </c>
      <c r="L28" s="51">
        <f t="shared" si="1"/>
        <v>354.42901209085062</v>
      </c>
    </row>
    <row r="29" spans="1:30" s="24" customFormat="1" x14ac:dyDescent="0.35">
      <c r="H29" s="46" t="s">
        <v>25</v>
      </c>
      <c r="I29" s="69">
        <v>565.55405236486149</v>
      </c>
      <c r="J29" s="50">
        <f t="shared" si="2"/>
        <v>0.91215236233775931</v>
      </c>
      <c r="K29" s="50">
        <f t="shared" si="0"/>
        <v>4.3865530701955563E-2</v>
      </c>
      <c r="L29" s="51">
        <f t="shared" si="1"/>
        <v>358.61906299873965</v>
      </c>
    </row>
    <row r="30" spans="1:30" s="24" customFormat="1" x14ac:dyDescent="0.35">
      <c r="H30" s="46" t="s">
        <v>26</v>
      </c>
      <c r="I30" s="69">
        <v>578.65882799389669</v>
      </c>
      <c r="J30" s="50">
        <f t="shared" si="2"/>
        <v>0.95645993572032928</v>
      </c>
      <c r="K30" s="50">
        <f t="shared" si="0"/>
        <v>2.3171570558530433E-2</v>
      </c>
      <c r="L30" s="51">
        <f t="shared" si="1"/>
        <v>362.80911390662868</v>
      </c>
    </row>
    <row r="31" spans="1:30" s="24" customFormat="1" x14ac:dyDescent="0.35">
      <c r="H31" s="46" t="s">
        <v>27</v>
      </c>
      <c r="I31" s="69">
        <v>580.00162779924779</v>
      </c>
      <c r="J31" s="50">
        <f t="shared" si="2"/>
        <v>0.96099997536678261</v>
      </c>
      <c r="K31" s="50">
        <f t="shared" si="0"/>
        <v>2.3205380102924045E-3</v>
      </c>
      <c r="L31" s="51">
        <f t="shared" si="1"/>
        <v>366.99916481451771</v>
      </c>
    </row>
    <row r="32" spans="1:30" s="52" customFormat="1" ht="16" thickBot="1" x14ac:dyDescent="0.4">
      <c r="A32" s="24"/>
      <c r="B32" s="24"/>
      <c r="C32" s="24"/>
      <c r="D32" s="24"/>
      <c r="E32" s="24"/>
      <c r="F32" s="24"/>
      <c r="G32" s="24"/>
      <c r="H32" s="75" t="s">
        <v>28</v>
      </c>
      <c r="I32" s="76">
        <v>578.70873178120405</v>
      </c>
      <c r="J32" s="77">
        <f t="shared" si="2"/>
        <v>0.95662866167037841</v>
      </c>
      <c r="K32" s="77">
        <f t="shared" si="0"/>
        <v>-2.229124809441459E-3</v>
      </c>
      <c r="L32" s="78">
        <f t="shared" si="1"/>
        <v>371.18921572240674</v>
      </c>
      <c r="M32" s="24"/>
      <c r="N32" s="24"/>
      <c r="O32" s="24"/>
      <c r="P32" s="24"/>
      <c r="Q32" s="24"/>
      <c r="R32" s="24"/>
      <c r="S32" s="24"/>
      <c r="T32" s="24"/>
      <c r="U32" s="24"/>
      <c r="V32" s="24"/>
      <c r="W32" s="24"/>
      <c r="X32" s="24"/>
      <c r="Y32" s="24"/>
      <c r="Z32" s="24"/>
      <c r="AA32" s="24"/>
      <c r="AB32" s="24"/>
      <c r="AC32" s="24"/>
      <c r="AD32" s="24"/>
    </row>
    <row r="33" spans="2:24" s="24" customFormat="1" x14ac:dyDescent="0.35">
      <c r="H33" s="79" t="s">
        <v>29</v>
      </c>
      <c r="I33" s="80">
        <v>580.87240077577678</v>
      </c>
      <c r="J33" s="81">
        <f t="shared" si="2"/>
        <v>0.96394408052731928</v>
      </c>
      <c r="K33" s="81">
        <f t="shared" si="0"/>
        <v>3.7387875380991533E-3</v>
      </c>
      <c r="L33" s="82">
        <f t="shared" si="1"/>
        <v>375.37926663029577</v>
      </c>
    </row>
    <row r="34" spans="2:24" s="24" customFormat="1" x14ac:dyDescent="0.35">
      <c r="H34" s="83" t="s">
        <v>30</v>
      </c>
      <c r="I34" s="69">
        <v>576.74695103147667</v>
      </c>
      <c r="J34" s="50">
        <f t="shared" si="2"/>
        <v>0.94999583200662785</v>
      </c>
      <c r="K34" s="50">
        <f t="shared" si="0"/>
        <v>-7.1021617463498362E-3</v>
      </c>
      <c r="L34" s="84">
        <f t="shared" si="1"/>
        <v>379.56931753818481</v>
      </c>
    </row>
    <row r="35" spans="2:24" s="24" customFormat="1" x14ac:dyDescent="0.35">
      <c r="H35" s="83" t="s">
        <v>31</v>
      </c>
      <c r="I35" s="69">
        <v>570.4435686882689</v>
      </c>
      <c r="J35" s="50">
        <f t="shared" si="2"/>
        <v>0.92868393902684432</v>
      </c>
      <c r="K35" s="50">
        <f t="shared" si="0"/>
        <v>-1.0929199247494172E-2</v>
      </c>
      <c r="L35" s="84">
        <f t="shared" si="1"/>
        <v>383.75936844607384</v>
      </c>
    </row>
    <row r="36" spans="2:24" s="24" customFormat="1" x14ac:dyDescent="0.35">
      <c r="H36" s="83" t="s">
        <v>32</v>
      </c>
      <c r="I36" s="69">
        <v>541.05525446967931</v>
      </c>
      <c r="J36" s="50">
        <f t="shared" si="2"/>
        <v>0.82932131537801423</v>
      </c>
      <c r="K36" s="50">
        <f t="shared" si="0"/>
        <v>-5.1518354893837812E-2</v>
      </c>
      <c r="L36" s="84">
        <f t="shared" si="1"/>
        <v>387.94941935396287</v>
      </c>
    </row>
    <row r="37" spans="2:24" s="24" customFormat="1" ht="16" thickBot="1" x14ac:dyDescent="0.4">
      <c r="H37" s="85" t="s">
        <v>33</v>
      </c>
      <c r="I37" s="86">
        <v>503.96292954066462</v>
      </c>
      <c r="J37" s="87">
        <f>(I37-$I$12)/$I$12</f>
        <v>0.70391123929238153</v>
      </c>
      <c r="K37" s="87">
        <f t="shared" si="0"/>
        <v>-6.8555521127636229E-2</v>
      </c>
      <c r="L37" s="88">
        <f>C68</f>
        <v>396.32952116974161</v>
      </c>
    </row>
    <row r="38" spans="2:24" s="24" customFormat="1" x14ac:dyDescent="0.35">
      <c r="B38" s="53"/>
      <c r="C38" s="53"/>
      <c r="D38" s="53"/>
      <c r="E38" s="53"/>
      <c r="F38" s="53"/>
      <c r="G38" s="53"/>
      <c r="M38" s="53"/>
      <c r="N38" s="53"/>
      <c r="O38" s="53"/>
      <c r="P38" s="53"/>
      <c r="Q38" s="53"/>
      <c r="R38" s="53"/>
      <c r="S38" s="53"/>
      <c r="T38" s="53"/>
      <c r="U38" s="53"/>
      <c r="V38" s="53"/>
      <c r="W38" s="53"/>
      <c r="X38" s="53"/>
    </row>
    <row r="39" spans="2:24" s="24" customFormat="1" x14ac:dyDescent="0.35">
      <c r="B39" s="53"/>
      <c r="C39" s="53"/>
      <c r="D39" s="53"/>
      <c r="E39" s="53"/>
      <c r="F39" s="53"/>
      <c r="G39" s="53"/>
      <c r="M39" s="53"/>
      <c r="N39" s="53"/>
      <c r="O39" s="53"/>
      <c r="P39" s="53"/>
      <c r="Q39" s="53"/>
      <c r="R39" s="53"/>
      <c r="S39" s="53"/>
      <c r="T39" s="53"/>
      <c r="U39" s="53"/>
      <c r="V39" s="53"/>
      <c r="W39" s="53"/>
      <c r="X39" s="53"/>
    </row>
    <row r="40" spans="2:24" s="24" customFormat="1" x14ac:dyDescent="0.35">
      <c r="B40" s="152" t="s">
        <v>95</v>
      </c>
      <c r="C40" s="153"/>
      <c r="D40" s="153"/>
      <c r="E40" s="153"/>
      <c r="F40" s="153"/>
      <c r="G40" s="153"/>
      <c r="H40" s="153"/>
      <c r="I40" s="153"/>
      <c r="M40" s="53"/>
      <c r="N40" s="53"/>
      <c r="O40" s="53"/>
      <c r="P40" s="53"/>
      <c r="Q40" s="53"/>
      <c r="R40" s="53"/>
      <c r="S40" s="53"/>
      <c r="T40" s="53"/>
      <c r="U40" s="53"/>
      <c r="V40" s="53"/>
      <c r="W40" s="53"/>
      <c r="X40" s="53"/>
    </row>
    <row r="41" spans="2:24" s="24" customFormat="1" x14ac:dyDescent="0.35">
      <c r="B41" s="154" t="s">
        <v>83</v>
      </c>
      <c r="C41" s="155"/>
      <c r="D41" s="155"/>
      <c r="E41" s="155"/>
      <c r="F41" s="155"/>
      <c r="G41" s="155"/>
      <c r="H41" s="155"/>
      <c r="I41" s="155"/>
      <c r="M41" s="53"/>
      <c r="N41" s="53"/>
      <c r="O41" s="53"/>
      <c r="P41" s="53"/>
      <c r="Q41" s="53"/>
      <c r="R41" s="53"/>
      <c r="S41" s="53"/>
      <c r="T41" s="53"/>
      <c r="U41" s="53"/>
      <c r="V41" s="53"/>
      <c r="W41" s="53"/>
      <c r="X41" s="53"/>
    </row>
    <row r="42" spans="2:24" s="24" customFormat="1" x14ac:dyDescent="0.35">
      <c r="M42" s="53"/>
      <c r="N42" s="53"/>
      <c r="O42" s="53"/>
      <c r="P42" s="53"/>
      <c r="Q42" s="53"/>
      <c r="R42" s="53"/>
      <c r="S42" s="53"/>
      <c r="T42" s="53"/>
      <c r="U42" s="53"/>
      <c r="V42" s="53"/>
      <c r="W42" s="53"/>
      <c r="X42" s="53"/>
    </row>
    <row r="43" spans="2:24" s="24" customFormat="1" x14ac:dyDescent="0.35">
      <c r="B43" s="153" t="s">
        <v>5</v>
      </c>
      <c r="C43" s="153"/>
      <c r="D43" s="153"/>
      <c r="E43" s="153"/>
      <c r="F43" s="153"/>
      <c r="G43" s="153"/>
      <c r="H43" s="153"/>
      <c r="I43" s="153"/>
      <c r="M43" s="53"/>
      <c r="N43" s="53"/>
      <c r="O43" s="53"/>
      <c r="P43" s="53"/>
      <c r="Q43" s="53"/>
      <c r="R43" s="53"/>
      <c r="S43" s="53"/>
      <c r="T43" s="53"/>
      <c r="U43" s="53"/>
      <c r="V43" s="53"/>
      <c r="W43" s="53"/>
      <c r="X43" s="53"/>
    </row>
    <row r="44" spans="2:24" s="24" customFormat="1" x14ac:dyDescent="0.35">
      <c r="B44" s="156" t="s">
        <v>86</v>
      </c>
      <c r="C44" s="157"/>
      <c r="D44" s="157"/>
      <c r="E44" s="157"/>
      <c r="F44" s="157"/>
      <c r="G44" s="157"/>
      <c r="H44" s="157"/>
      <c r="I44" s="158"/>
      <c r="M44" s="53"/>
      <c r="N44" s="53"/>
      <c r="O44" s="53"/>
      <c r="P44" s="53"/>
      <c r="Q44" s="53"/>
      <c r="R44" s="53"/>
      <c r="S44" s="53"/>
      <c r="T44" s="53"/>
      <c r="U44" s="53"/>
      <c r="V44" s="53"/>
      <c r="W44" s="53"/>
      <c r="X44" s="53"/>
    </row>
    <row r="45" spans="2:24" s="24" customFormat="1" x14ac:dyDescent="0.35">
      <c r="B45" s="159"/>
      <c r="C45" s="159"/>
      <c r="D45" s="159"/>
      <c r="E45" s="159"/>
      <c r="F45" s="159"/>
      <c r="G45" s="159"/>
      <c r="H45" s="159"/>
      <c r="I45" s="159"/>
      <c r="M45" s="53"/>
      <c r="N45" s="53"/>
      <c r="O45" s="53"/>
      <c r="P45" s="53"/>
      <c r="Q45" s="53"/>
      <c r="R45" s="53"/>
      <c r="S45" s="53"/>
      <c r="T45" s="53"/>
      <c r="U45" s="53"/>
      <c r="V45" s="53"/>
      <c r="W45" s="53"/>
      <c r="X45" s="53"/>
    </row>
    <row r="46" spans="2:24" s="24" customFormat="1" x14ac:dyDescent="0.35">
      <c r="M46" s="53"/>
      <c r="N46" s="53"/>
      <c r="O46" s="53"/>
      <c r="P46" s="53"/>
      <c r="Q46" s="53"/>
      <c r="R46" s="53"/>
      <c r="S46" s="53"/>
      <c r="T46" s="53"/>
      <c r="U46" s="53"/>
      <c r="V46" s="53"/>
      <c r="W46" s="53"/>
      <c r="X46" s="53"/>
    </row>
    <row r="47" spans="2:24" s="24" customFormat="1" x14ac:dyDescent="0.35">
      <c r="B47" s="160" t="s">
        <v>6</v>
      </c>
      <c r="C47" s="161"/>
      <c r="D47" s="161"/>
      <c r="E47" s="161"/>
      <c r="F47" s="161"/>
      <c r="G47" s="161"/>
      <c r="H47" s="161"/>
      <c r="I47" s="162"/>
      <c r="J47" s="54"/>
      <c r="K47" s="54"/>
      <c r="L47" s="54"/>
      <c r="M47" s="54"/>
      <c r="N47" s="54"/>
      <c r="O47" s="54"/>
      <c r="P47" s="54"/>
      <c r="Q47" s="54"/>
      <c r="R47" s="54"/>
      <c r="S47" s="54"/>
      <c r="T47" s="54"/>
      <c r="U47" s="54"/>
      <c r="V47" s="54"/>
      <c r="W47" s="54"/>
      <c r="X47" s="54"/>
    </row>
    <row r="48" spans="2:24" s="24" customFormat="1" ht="38.25" customHeight="1" x14ac:dyDescent="0.35">
      <c r="B48" s="163" t="s">
        <v>39</v>
      </c>
      <c r="C48" s="164"/>
      <c r="D48" s="164"/>
      <c r="E48" s="164"/>
      <c r="F48" s="164"/>
      <c r="G48" s="164"/>
      <c r="H48" s="164"/>
      <c r="I48" s="165"/>
      <c r="J48" s="54"/>
      <c r="K48" s="54"/>
      <c r="L48" s="54"/>
      <c r="M48" s="54"/>
      <c r="N48" s="54"/>
      <c r="O48" s="54"/>
      <c r="P48" s="54"/>
      <c r="Q48" s="54"/>
      <c r="R48" s="54"/>
      <c r="S48" s="54"/>
      <c r="T48" s="54"/>
      <c r="U48" s="54"/>
      <c r="V48" s="54"/>
      <c r="W48" s="54"/>
      <c r="X48" s="54"/>
    </row>
    <row r="49" spans="2:24" s="24" customFormat="1" x14ac:dyDescent="0.35"/>
    <row r="50" spans="2:24" s="24" customFormat="1" x14ac:dyDescent="0.35">
      <c r="B50" s="55" t="s">
        <v>72</v>
      </c>
      <c r="C50" s="145" t="s">
        <v>73</v>
      </c>
      <c r="D50" s="146"/>
      <c r="E50" s="146"/>
      <c r="F50" s="146"/>
      <c r="G50" s="146"/>
      <c r="H50" s="146"/>
      <c r="I50" s="146"/>
      <c r="J50" s="53"/>
      <c r="K50" s="53"/>
      <c r="L50" s="53"/>
      <c r="M50" s="53"/>
      <c r="N50" s="53"/>
      <c r="O50" s="53"/>
      <c r="P50" s="53"/>
      <c r="Q50" s="53"/>
      <c r="R50" s="53"/>
      <c r="S50" s="53"/>
      <c r="T50" s="53"/>
      <c r="U50" s="53"/>
      <c r="V50" s="53"/>
      <c r="W50" s="53"/>
      <c r="X50" s="53"/>
    </row>
    <row r="51" spans="2:24" s="24" customFormat="1" x14ac:dyDescent="0.35">
      <c r="B51" s="55" t="s">
        <v>74</v>
      </c>
      <c r="C51" s="145">
        <v>44748</v>
      </c>
      <c r="D51" s="146"/>
      <c r="E51" s="146"/>
      <c r="F51" s="146"/>
      <c r="G51" s="146"/>
      <c r="H51" s="146"/>
      <c r="I51" s="146"/>
      <c r="J51" s="52"/>
      <c r="K51" s="52"/>
      <c r="L51" s="52"/>
      <c r="M51" s="52"/>
      <c r="N51" s="52"/>
      <c r="O51" s="52"/>
      <c r="P51" s="52"/>
      <c r="Q51" s="52"/>
      <c r="R51" s="52"/>
      <c r="S51" s="52"/>
      <c r="T51" s="52"/>
      <c r="U51" s="52"/>
      <c r="V51" s="52"/>
      <c r="W51" s="52"/>
      <c r="X51" s="52"/>
    </row>
    <row r="52" spans="2:24" s="24" customFormat="1" x14ac:dyDescent="0.35">
      <c r="B52" s="56" t="s">
        <v>75</v>
      </c>
      <c r="C52" s="166" t="s">
        <v>76</v>
      </c>
      <c r="D52" s="146"/>
      <c r="E52" s="146"/>
      <c r="F52" s="146"/>
      <c r="G52" s="146"/>
      <c r="H52" s="146"/>
      <c r="I52" s="146"/>
      <c r="J52" s="54"/>
      <c r="K52" s="54"/>
      <c r="L52" s="54"/>
      <c r="M52" s="54"/>
      <c r="N52" s="54"/>
      <c r="O52" s="54"/>
      <c r="P52" s="54"/>
      <c r="Q52" s="54"/>
      <c r="R52" s="54"/>
      <c r="S52" s="54"/>
      <c r="T52" s="54"/>
      <c r="U52" s="54"/>
      <c r="V52" s="54"/>
      <c r="W52" s="54"/>
      <c r="X52" s="54"/>
    </row>
    <row r="53" spans="2:24" s="24" customFormat="1" x14ac:dyDescent="0.35">
      <c r="B53" s="167" t="s">
        <v>77</v>
      </c>
      <c r="C53" s="168"/>
      <c r="D53" s="146"/>
      <c r="E53" s="146"/>
      <c r="F53" s="146"/>
      <c r="G53" s="146"/>
      <c r="H53" s="146"/>
      <c r="I53" s="146"/>
    </row>
    <row r="54" spans="2:24" s="24" customFormat="1" x14ac:dyDescent="0.35">
      <c r="B54" s="167"/>
      <c r="C54" s="169"/>
      <c r="D54" s="146"/>
      <c r="E54" s="146"/>
      <c r="F54" s="146"/>
      <c r="G54" s="146"/>
      <c r="H54" s="146"/>
      <c r="I54" s="146"/>
    </row>
    <row r="55" spans="2:24" s="24" customFormat="1" x14ac:dyDescent="0.35">
      <c r="B55" s="167"/>
      <c r="C55" s="170"/>
      <c r="D55" s="170"/>
      <c r="E55" s="170"/>
      <c r="F55" s="170"/>
      <c r="G55" s="170"/>
      <c r="H55" s="170"/>
      <c r="I55" s="170"/>
    </row>
    <row r="56" spans="2:24" s="24" customFormat="1" x14ac:dyDescent="0.35"/>
    <row r="57" spans="2:24" s="24" customFormat="1" x14ac:dyDescent="0.35"/>
    <row r="58" spans="2:24" s="24" customFormat="1" x14ac:dyDescent="0.35"/>
    <row r="59" spans="2:24" s="24" customFormat="1" x14ac:dyDescent="0.35">
      <c r="B59" s="57"/>
      <c r="C59" s="58"/>
      <c r="D59" s="58"/>
      <c r="E59" s="58"/>
      <c r="F59" s="58"/>
    </row>
    <row r="60" spans="2:24" s="24" customFormat="1" x14ac:dyDescent="0.35">
      <c r="B60" s="57"/>
      <c r="C60" s="58"/>
      <c r="D60" s="58"/>
      <c r="E60" s="58"/>
      <c r="F60" s="58"/>
    </row>
    <row r="61" spans="2:24" s="61" customFormat="1" hidden="1" x14ac:dyDescent="0.35">
      <c r="B61" s="59" t="s">
        <v>78</v>
      </c>
      <c r="C61" s="60"/>
      <c r="D61" s="60"/>
      <c r="E61" s="60"/>
      <c r="F61" s="60"/>
    </row>
    <row r="63" spans="2:24" hidden="1" x14ac:dyDescent="0.35">
      <c r="B63" s="63" t="s">
        <v>79</v>
      </c>
    </row>
    <row r="65" spans="2:3" hidden="1" x14ac:dyDescent="0.35">
      <c r="B65" s="64" t="s">
        <v>80</v>
      </c>
    </row>
    <row r="66" spans="2:3" hidden="1" x14ac:dyDescent="0.35">
      <c r="B66" s="65" t="s">
        <v>35</v>
      </c>
      <c r="C66" s="66" t="s">
        <v>84</v>
      </c>
    </row>
    <row r="67" spans="2:3" hidden="1" x14ac:dyDescent="0.35">
      <c r="B67" s="68" t="s">
        <v>8</v>
      </c>
      <c r="C67" s="73">
        <v>295.76829938040419</v>
      </c>
    </row>
    <row r="68" spans="2:3" ht="23" hidden="1" x14ac:dyDescent="0.35">
      <c r="B68" s="67" t="s">
        <v>81</v>
      </c>
      <c r="C68" s="74">
        <f>C67*1.34</f>
        <v>396.32952116974161</v>
      </c>
    </row>
    <row r="81" s="62" customFormat="1" hidden="1" x14ac:dyDescent="0.35"/>
    <row r="82" s="62" customFormat="1" hidden="1" x14ac:dyDescent="0.35"/>
    <row r="83" s="62" customFormat="1" hidden="1" x14ac:dyDescent="0.35"/>
    <row r="84" s="62" customFormat="1" hidden="1" x14ac:dyDescent="0.35"/>
    <row r="85" s="62" customFormat="1" hidden="1" x14ac:dyDescent="0.35"/>
    <row r="86" s="62" customFormat="1" hidden="1" x14ac:dyDescent="0.35"/>
    <row r="87" s="62" customFormat="1" hidden="1" x14ac:dyDescent="0.35"/>
    <row r="88" s="62" customFormat="1" hidden="1" x14ac:dyDescent="0.35"/>
    <row r="89" s="62" customFormat="1" hidden="1" x14ac:dyDescent="0.35"/>
    <row r="90" s="62" customFormat="1" hidden="1" x14ac:dyDescent="0.35"/>
    <row r="91" s="62" customFormat="1" hidden="1" x14ac:dyDescent="0.35"/>
    <row r="92" s="62" customFormat="1" hidden="1" x14ac:dyDescent="0.35"/>
    <row r="93" s="62" customFormat="1" hidden="1" x14ac:dyDescent="0.35"/>
    <row r="94" s="62" customFormat="1" hidden="1" x14ac:dyDescent="0.35"/>
    <row r="95" s="62" customFormat="1" hidden="1" x14ac:dyDescent="0.35"/>
  </sheetData>
  <mergeCells count="17">
    <mergeCell ref="C52:I52"/>
    <mergeCell ref="B53:B55"/>
    <mergeCell ref="C53:I53"/>
    <mergeCell ref="C54:I54"/>
    <mergeCell ref="C55:I55"/>
    <mergeCell ref="C51:I51"/>
    <mergeCell ref="B2:B3"/>
    <mergeCell ref="C2:D2"/>
    <mergeCell ref="C3:D3"/>
    <mergeCell ref="B40:I40"/>
    <mergeCell ref="B41:I41"/>
    <mergeCell ref="B43:I43"/>
    <mergeCell ref="B44:I44"/>
    <mergeCell ref="B45:I45"/>
    <mergeCell ref="B47:I47"/>
    <mergeCell ref="B48:I48"/>
    <mergeCell ref="C50:I50"/>
  </mergeCells>
  <conditionalFormatting sqref="J7">
    <cfRule type="iconSet" priority="10">
      <iconSet iconSet="4TrafficLights" showValue="0">
        <cfvo type="percent" val="0"/>
        <cfvo type="num" val="1"/>
        <cfvo type="num" val="2"/>
        <cfvo type="num" val="3"/>
      </iconSet>
    </cfRule>
  </conditionalFormatting>
  <conditionalFormatting sqref="C5">
    <cfRule type="iconSet" priority="11">
      <iconSet iconSet="3Flags" showValue="0">
        <cfvo type="percent" val="0"/>
        <cfvo type="num" val="2"/>
        <cfvo type="num" val="3"/>
      </iconSet>
    </cfRule>
  </conditionalFormatting>
  <conditionalFormatting sqref="H3">
    <cfRule type="iconSet" priority="4">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2">
      <iconSet iconSet="4TrafficLights" showValue="0">
        <cfvo type="percent" val="0"/>
        <cfvo type="num" val="1"/>
        <cfvo type="num" val="2"/>
        <cfvo type="num" val="3"/>
      </iconSet>
    </cfRule>
  </conditionalFormatting>
  <conditionalFormatting sqref="I3">
    <cfRule type="iconSet" priority="1">
      <iconSet iconSet="4TrafficLights" showValue="0">
        <cfvo type="percent" val="0"/>
        <cfvo type="num" val="1"/>
        <cfvo type="num" val="2"/>
        <cfvo type="num" val="3"/>
      </iconSet>
    </cfRule>
  </conditionalFormatting>
  <hyperlinks>
    <hyperlink ref="C52" r:id="rId1" xr:uid="{591B6823-3276-45F0-9DA8-BA5383596151}"/>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A43191005</value>
    </field>
    <field name="Objective-Title">
      <value order="0">Carbon Budget 1 (CB1): Final Statement of Progress: supporting dataset - Performance Indicators, F-Gases</value>
    </field>
    <field name="Objective-Description">
      <value order="0"/>
    </field>
    <field name="Objective-CreationStamp">
      <value order="0">2022-11-29T11:50:50Z</value>
    </field>
    <field name="Objective-IsApproved">
      <value order="0">false</value>
    </field>
    <field name="Objective-IsPublished">
      <value order="0">true</value>
    </field>
    <field name="Objective-DatePublished">
      <value order="0">2022-12-08T15:42:01Z</value>
    </field>
    <field name="Objective-ModificationStamp">
      <value order="0">2022-12-08T15:42:01Z</value>
    </field>
    <field name="Objective-Owner">
      <value order="0">Phillips, Rebecca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alue>
    </field>
    <field name="Objective-Parent">
      <value order="0">**001 - Oral Statement 6th December - Final documents for publication (Temp folder - to be moved once new file structure in place)</value>
    </field>
    <field name="Objective-State">
      <value order="0">Published</value>
    </field>
    <field name="Objective-VersionId">
      <value order="0">vA82544274</value>
    </field>
    <field name="Objective-Version">
      <value order="0">2.0</value>
    </field>
    <field name="Objective-VersionNumber">
      <value order="0">2</value>
    </field>
    <field name="Objective-VersionComment">
      <value order="0"/>
    </field>
    <field name="Objective-FileNumber">
      <value order="0">qA1409865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Introduction</vt:lpstr>
      <vt:lpstr>Notes</vt:lpstr>
      <vt:lpstr>Contents</vt:lpstr>
      <vt:lpstr>F1.1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2022-12-08T15:41:48Z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A43191005</vt:lpwstr>
  </property>
  <property fmtid="{D5CDD505-2E9C-101B-9397-08002B2CF9AE}" pid="4" name="Objective-Title">
    <vt:lpwstr>Carbon Budget 1 (CB1): Final Statement of Progress: supporting dataset - Performance Indicators, F-Gases</vt:lpwstr>
  </property>
  <property fmtid="{D5CDD505-2E9C-101B-9397-08002B2CF9AE}" pid="5" name="Objective-Description">
    <vt:lpwstr/>
  </property>
  <property fmtid="{D5CDD505-2E9C-101B-9397-08002B2CF9AE}" pid="6" name="Objective-CreationStamp">
    <vt:filetime>2022-11-29T11:50:50Z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2022-12-08T15:42:01Z</vt:filetime>
  </property>
  <property fmtid="{D5CDD505-2E9C-101B-9397-08002B2CF9AE}" pid="10" name="Objective-ModificationStamp">
    <vt:filetime>2022-12-08T15:42:01Z</vt:filetime>
  </property>
  <property fmtid="{D5CDD505-2E9C-101B-9397-08002B2CF9AE}" pid="11" name="Objective-Owner">
    <vt:lpwstr>Phillips, Rebecca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t:lpwstr>
  </property>
  <property fmtid="{D5CDD505-2E9C-101B-9397-08002B2CF9AE}" pid="13" name="Objective-Parent">
    <vt:lpwstr>**001 - Oral Statement 6th December - Final documents for publication (Temp folder - to be moved once new file structure in place)</vt:lpwstr>
  </property>
  <property fmtid="{D5CDD505-2E9C-101B-9397-08002B2CF9AE}" pid="14" name="Objective-State">
    <vt:lpwstr>Published</vt:lpwstr>
  </property>
  <property fmtid="{D5CDD505-2E9C-101B-9397-08002B2CF9AE}" pid="15" name="Objective-VersionId">
    <vt:lpwstr>vA82544274</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qA1409865</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