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093420A1-E5CA-466E-AC33-1350E0F6F991}" xr6:coauthVersionLast="47" xr6:coauthVersionMax="47" xr10:uidLastSave="{00000000-0000-0000-0000-000000000000}"/>
  <bookViews>
    <workbookView xWindow="19090" yWindow="-110" windowWidth="19420" windowHeight="10420" xr2:uid="{8EB5B895-654A-4781-9B53-A5B592246150}"/>
  </bookViews>
  <sheets>
    <sheet name="Front page" sheetId="44" r:id="rId1"/>
    <sheet name="Introduction" sheetId="41" r:id="rId2"/>
    <sheet name="Notes" sheetId="42" r:id="rId3"/>
    <sheet name="Contents" sheetId="13" r:id="rId4"/>
    <sheet name="OverviewDiagram" sheetId="43" r:id="rId5"/>
    <sheet name="PS3.1" sheetId="11" r:id="rId6"/>
    <sheet name="PS3.2" sheetId="35" r:id="rId7"/>
    <sheet name="PS3.3" sheetId="28" r:id="rId8"/>
    <sheet name="PS3.4" sheetId="38" r:id="rId9"/>
    <sheet name="PS2.1" sheetId="36" r:id="rId10"/>
    <sheet name="PS2.2" sheetId="2" r:id="rId11"/>
    <sheet name="PS2.3" sheetId="18" r:id="rId12"/>
    <sheet name="PS2.4" sheetId="40" r:id="rId13"/>
    <sheet name="PS1.1" sheetId="9" r:id="rId14"/>
  </sheets>
  <externalReferences>
    <externalReference r:id="rId15"/>
  </externalReferences>
  <definedNames>
    <definedName name="ktoe_to_TWh">'[1]B2.1'!$W$29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3" l="1"/>
  <c r="D15" i="13"/>
  <c r="D14" i="13"/>
  <c r="D13" i="13"/>
  <c r="D9" i="13"/>
  <c r="D8" i="13"/>
  <c r="D7" i="13"/>
  <c r="D6" i="13"/>
  <c r="D12" i="13"/>
  <c r="J15" i="9" l="1"/>
  <c r="I13" i="9"/>
  <c r="H7" i="40"/>
  <c r="H7" i="2"/>
  <c r="H7" i="11"/>
  <c r="H8" i="11"/>
  <c r="J14" i="9" l="1"/>
  <c r="J16" i="9"/>
  <c r="J17" i="9"/>
  <c r="J18" i="9"/>
  <c r="J19" i="9"/>
  <c r="J20" i="9"/>
  <c r="J21" i="9"/>
  <c r="J22" i="9"/>
  <c r="J23" i="9"/>
  <c r="J24" i="9"/>
  <c r="J25" i="9"/>
  <c r="J26" i="9"/>
  <c r="J27" i="9"/>
  <c r="J28" i="9"/>
  <c r="J29" i="9"/>
  <c r="J30" i="9"/>
  <c r="J31" i="9"/>
  <c r="J32" i="9"/>
  <c r="J33" i="9"/>
  <c r="J34" i="9"/>
  <c r="J35" i="9"/>
  <c r="J36" i="9"/>
  <c r="J13" i="9"/>
  <c r="H3" i="36"/>
  <c r="F18" i="13" l="1"/>
  <c r="F15" i="13"/>
  <c r="F14" i="13"/>
  <c r="F13" i="13"/>
  <c r="H12" i="13"/>
  <c r="F12" i="13"/>
  <c r="I9" i="13"/>
  <c r="I8" i="13"/>
  <c r="H8" i="13"/>
  <c r="G8" i="13"/>
  <c r="I7" i="13"/>
  <c r="I6" i="13"/>
  <c r="I3" i="9"/>
  <c r="H18" i="13" s="1"/>
  <c r="I14" i="9"/>
  <c r="I15" i="9"/>
  <c r="I16" i="9"/>
  <c r="I17" i="9"/>
  <c r="I18" i="9"/>
  <c r="I19" i="9"/>
  <c r="I20" i="9"/>
  <c r="I21" i="9"/>
  <c r="I22" i="9"/>
  <c r="I23" i="9"/>
  <c r="I24" i="9"/>
  <c r="I25" i="9"/>
  <c r="I26" i="9"/>
  <c r="I27" i="9"/>
  <c r="I28" i="9"/>
  <c r="I29" i="9"/>
  <c r="I30" i="9"/>
  <c r="I31" i="9"/>
  <c r="I32" i="9"/>
  <c r="I33" i="9"/>
  <c r="I34" i="9"/>
  <c r="I35" i="9"/>
  <c r="I36" i="9"/>
  <c r="H8" i="9" s="1"/>
  <c r="H7" i="9"/>
  <c r="I7" i="9" s="1"/>
  <c r="H3" i="9" s="1"/>
  <c r="G18" i="13" s="1"/>
  <c r="I7" i="40"/>
  <c r="G3" i="40" s="1"/>
  <c r="G15" i="13" s="1"/>
  <c r="I8" i="40"/>
  <c r="H3" i="40" s="1"/>
  <c r="H15" i="13" s="1"/>
  <c r="H7" i="18"/>
  <c r="I7" i="18" s="1"/>
  <c r="G3" i="18" s="1"/>
  <c r="G14" i="13" s="1"/>
  <c r="I8" i="18"/>
  <c r="H3" i="18" s="1"/>
  <c r="H14" i="13" s="1"/>
  <c r="I8" i="2"/>
  <c r="H3" i="2" s="1"/>
  <c r="H13" i="13" s="1"/>
  <c r="H7" i="38"/>
  <c r="G3" i="38" s="1"/>
  <c r="G9" i="13" s="1"/>
  <c r="H8" i="38"/>
  <c r="H3" i="38" s="1"/>
  <c r="H9" i="13" s="1"/>
  <c r="H3" i="11"/>
  <c r="H6" i="13" s="1"/>
  <c r="G3" i="11"/>
  <c r="G6" i="13" s="1"/>
  <c r="I7" i="2" l="1"/>
  <c r="G3" i="2" s="1"/>
  <c r="G13" i="13" s="1"/>
  <c r="I18" i="36" l="1"/>
  <c r="H7" i="36" s="1"/>
  <c r="H18" i="36"/>
  <c r="I7" i="36" l="1"/>
  <c r="G3" i="36" s="1"/>
  <c r="G12" i="13" s="1"/>
  <c r="H8" i="35" l="1"/>
  <c r="H3" i="35" s="1"/>
  <c r="H7" i="13" s="1"/>
  <c r="H7" i="35" l="1"/>
  <c r="G3" i="35" s="1"/>
  <c r="G7" i="13" s="1"/>
</calcChain>
</file>

<file path=xl/sharedStrings.xml><?xml version="1.0" encoding="utf-8"?>
<sst xmlns="http://schemas.openxmlformats.org/spreadsheetml/2006/main" count="436" uniqueCount="243">
  <si>
    <t>Public Sector Performance Indicators</t>
  </si>
  <si>
    <t>No.</t>
  </si>
  <si>
    <t>Policy</t>
  </si>
  <si>
    <t>Welsh Government Energy Service and Smart Living</t>
  </si>
  <si>
    <t>Provide funding to enable action on climate change in schools and communities</t>
  </si>
  <si>
    <t>Welsh Government to consult on options for successor Carbon Reduction Commitment Scheme in summer 2019</t>
  </si>
  <si>
    <t>Support the public sector to baseline, monitor and report progress towards carbon neutrality</t>
  </si>
  <si>
    <t>Provide continued support to identify, develop and invest in district heat systems</t>
  </si>
  <si>
    <t>Value Wales to promote and encourage carbon reduction through procurement</t>
  </si>
  <si>
    <t>Continue to drive low carbon schools through 21st Century Schools</t>
  </si>
  <si>
    <t>Continue to reduce emissions in the health sector</t>
  </si>
  <si>
    <t>Indicator</t>
  </si>
  <si>
    <t>Tier</t>
  </si>
  <si>
    <t>PS1.1</t>
  </si>
  <si>
    <t>PS2.1</t>
  </si>
  <si>
    <t>PS2.2</t>
  </si>
  <si>
    <t>PS2.3</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</si>
  <si>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</si>
  <si>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</si>
  <si>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</si>
  <si>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</si>
  <si>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</si>
  <si>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</si>
  <si>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</si>
  <si>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</si>
  <si>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</si>
  <si>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</si>
  <si>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</si>
  <si>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</si>
  <si>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</si>
  <si>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</si>
  <si>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</si>
  <si>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</si>
  <si>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</si>
  <si>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</si>
  <si>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</si>
  <si>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</si>
  <si>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</si>
  <si>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</si>
  <si>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</si>
  <si>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</si>
  <si>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</si>
  <si>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</si>
  <si>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Year</t>
  </si>
  <si>
    <t>PS3.1</t>
  </si>
  <si>
    <t>PS3.2</t>
  </si>
  <si>
    <t>PS3.3</t>
  </si>
  <si>
    <t>% change from previous year</t>
  </si>
  <si>
    <t>Notes:</t>
  </si>
  <si>
    <t>Trends:</t>
  </si>
  <si>
    <t>Progress since 2020</t>
  </si>
  <si>
    <t>Unit</t>
  </si>
  <si>
    <t>Desired direction of travel</t>
  </si>
  <si>
    <t>N/A</t>
  </si>
  <si>
    <t>Decrease</t>
  </si>
  <si>
    <t>All new cars and light goods vehicles in the Public Sector fleet are ultra low emission by 2025 and where practicably possible, all heavy goods are ultra low emission by 2030</t>
  </si>
  <si>
    <t>Public Sector buildings should be supplied with renewable electricity by 2020, or as soon as contractually able and, where practicably possible, are supplied with low carbon heat by 2030</t>
  </si>
  <si>
    <t>Notes</t>
  </si>
  <si>
    <t xml:space="preserve">Data would usually be sourced from WGES Annual Report </t>
  </si>
  <si>
    <t>2018/19</t>
  </si>
  <si>
    <t>2016/17</t>
  </si>
  <si>
    <t>Investment (£) (RE+EE)</t>
  </si>
  <si>
    <t>Investment (Cumulative) (£) (RE+EE)</t>
  </si>
  <si>
    <t>Welsh Government Energy Service Investment</t>
  </si>
  <si>
    <t>Welsh Government Energy Service number of projects supported</t>
  </si>
  <si>
    <t xml:space="preserve">Total number of projects </t>
  </si>
  <si>
    <t>There has been an increase in WGES investment in renewable energy and energy efficiency projects from 2018 to 2020. A total of almost £21.6m was invested in 2018, rising to almost £84m in total by 2020 and almost £120m by 2021. The majority of investment has been directed towards energy efficiency measures.</t>
  </si>
  <si>
    <t xml:space="preserve">WGES supported 370 projects since 2018, with 278 of those being within CB1 and an additional 92 projects since 2020. The majority of projects are aimed at delivering energy efficiency measures. </t>
  </si>
  <si>
    <t xml:space="preserve">Funding provided to schools and communities to enable action on climate change </t>
  </si>
  <si>
    <t xml:space="preserve">No timeseries of data available </t>
  </si>
  <si>
    <t>2019-2020</t>
  </si>
  <si>
    <t>2020-2021</t>
  </si>
  <si>
    <t>https://aether-uk.com/News/2022/Welsh-Public-Sector-Net-Zero</t>
  </si>
  <si>
    <t>https://gov.wales/sites/default/files/publications/2020-09/nhswales-carbon-footprint-2018-19.pdf</t>
  </si>
  <si>
    <t>NHS Wales carbon footprint</t>
  </si>
  <si>
    <t>PS3.4</t>
  </si>
  <si>
    <t>Number of schools with Green Flag Award</t>
  </si>
  <si>
    <t>The flags are:</t>
  </si>
  <si>
    <t>Bronze – This is a self-assessment and focuses on getting Eco-schools process set up, so a school has everything in place to take forward their work plan and set up an eco-committee</t>
  </si>
  <si>
    <t>Silver – Again self-assessment and build on the process established at Bronze level. Work at this stage must show evidence of progression towards green flag</t>
  </si>
  <si>
    <t>Green – This is not self-assessed. The school will complete an application form and an Eco-schools assessor will visit to check all criteria is met. To keep a green flag the school is required to apply every two years.</t>
  </si>
  <si>
    <t>Platinum – This is achieved once the green flag is awarded 4 times. This demonstrates a long term commitment and Wales’s platinum schools are ranked some of the best in the international programme</t>
  </si>
  <si>
    <t>Number of schools with EcoSchools Green Flag Award</t>
  </si>
  <si>
    <t>As of:</t>
  </si>
  <si>
    <t>01.04.2020</t>
  </si>
  <si>
    <t>01.04.2021</t>
  </si>
  <si>
    <t>01.04.2022</t>
  </si>
  <si>
    <t>22.09.2022</t>
  </si>
  <si>
    <t>Number of schools with bronze or silver award</t>
  </si>
  <si>
    <t xml:space="preserve">Green Flag Award data </t>
  </si>
  <si>
    <t>No data</t>
  </si>
  <si>
    <t>2012/13</t>
  </si>
  <si>
    <t>2013/14</t>
  </si>
  <si>
    <t>2014/15</t>
  </si>
  <si>
    <t>2015/16</t>
  </si>
  <si>
    <t>2017/18</t>
  </si>
  <si>
    <t>NHS Estate Dashboard Report 2018/19</t>
  </si>
  <si>
    <t>https://cwmtafmorgannwg.wales/Docs/Finance%2C%20Performance%20and%20Workforce%20Committee/011%20November%202019/4.4.2%20Appendix%202%20Estates%20Performance%20Report%20FPW%2021%20November%202019.pdf</t>
  </si>
  <si>
    <t>PS2.4</t>
  </si>
  <si>
    <t>£m</t>
  </si>
  <si>
    <t>Development of a Decarbonisation Dashboard to baseline emissions across the Welsh public sector and identify high priority categories for intervention / carbon reduction supported by new guidance and a carbon measurement tool, enabling public bodies to embed low carbon approaches through procurement and measure progress</t>
  </si>
  <si>
    <t>Commission research to gain a better understanding of Welsh public sector investment profiles to stimulate discussion about future investment strategies.</t>
  </si>
  <si>
    <t>PS3.1 WGES investment</t>
  </si>
  <si>
    <t>PS2.3 WGES projects supported</t>
  </si>
  <si>
    <t xml:space="preserve">PS3.3 Funding provided to schools and communities to enable action on climate change </t>
  </si>
  <si>
    <t>PS3.4 No. of schools with Green Flag Award</t>
  </si>
  <si>
    <t>PS2.1 Public sector emissions
(footprint of public sector organisations)</t>
  </si>
  <si>
    <t>PS2.2 Public sector end-user emissions (electricity and non-electricity fuel use)</t>
  </si>
  <si>
    <t>PS2.3 NHS Wales carbon footprint</t>
  </si>
  <si>
    <t>PS2.4 NHS estate emissions</t>
  </si>
  <si>
    <t>PS1.1 Public Sector GHG Emissions (from GHG inventory)</t>
  </si>
  <si>
    <t>Aether report: Welsh Public Sector Net Zero: Data and Recommendations</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</si>
  <si>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</si>
  <si>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Note</t>
  </si>
  <si>
    <t>Note number</t>
  </si>
  <si>
    <t>Note code</t>
  </si>
  <si>
    <t>Sector specfiic notes</t>
  </si>
  <si>
    <t xml:space="preserve">2020 progress relates to the anticipated contribution to the CCC’s 2020 pathway, and assesses whether or not this contribution (usually expressed as an intended emissions reduction from the base year) has been met. </t>
  </si>
  <si>
    <t xml:space="preserve">Proposals are in red text </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</si>
  <si>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</si>
  <si>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Overarching notes</t>
  </si>
  <si>
    <t>Overview Diagram</t>
  </si>
  <si>
    <t>Published:</t>
  </si>
  <si>
    <t>ok</t>
  </si>
  <si>
    <t>Public Sector - CB1 Performance Indicators</t>
  </si>
  <si>
    <t>CB1 progress</t>
  </si>
  <si>
    <t>Policy/proposal [Note 2]</t>
  </si>
  <si>
    <t>For full details on each policy and proposal, see the LCDP1 plan at the link below:</t>
  </si>
  <si>
    <t>https://gov.wales/sites/default/files/publications/2019-06/low-carbon-delivery-plan_1.pdf</t>
  </si>
  <si>
    <t>P3.2</t>
  </si>
  <si>
    <t>Desired direction of travel [Note 1]</t>
  </si>
  <si>
    <t>Total delivery</t>
  </si>
  <si>
    <t xml:space="preserve">Rating </t>
  </si>
  <si>
    <t>Indicator Context</t>
  </si>
  <si>
    <t>Data source:</t>
  </si>
  <si>
    <t>Release date:</t>
  </si>
  <si>
    <t>External link:</t>
  </si>
  <si>
    <t>16/08/2022 (date data provided)</t>
  </si>
  <si>
    <t>https://gov.wales/sites/default/files/publications/2021-07/energy-service-annual-report-2020-2021_2.pdf</t>
  </si>
  <si>
    <t>P3.1</t>
  </si>
  <si>
    <t>P3.3</t>
  </si>
  <si>
    <t>£ billion</t>
  </si>
  <si>
    <t>P3.4</t>
  </si>
  <si>
    <t>Personal communication with EcoSchools/KeepWalesTidy</t>
  </si>
  <si>
    <t>P2.1</t>
  </si>
  <si>
    <t>P2.2</t>
  </si>
  <si>
    <t>No Data</t>
  </si>
  <si>
    <t>P2.3</t>
  </si>
  <si>
    <t>https://naei.beis.gov.uk/reports/</t>
  </si>
  <si>
    <t>NHS Wales carbon footprint 2018/2019</t>
  </si>
  <si>
    <t>P2.4</t>
  </si>
  <si>
    <t>% change from base year</t>
  </si>
  <si>
    <r>
      <t>Public Sector Total (ktCO</t>
    </r>
    <r>
      <rPr>
        <b/>
        <vertAlign val="subscript"/>
        <sz val="11"/>
        <color theme="1"/>
        <rFont val="Arial"/>
        <family val="2"/>
      </rPr>
      <t>2</t>
    </r>
    <r>
      <rPr>
        <b/>
        <sz val="11"/>
        <color theme="1"/>
        <rFont val="Arial"/>
        <family val="2"/>
      </rPr>
      <t>e)</t>
    </r>
  </si>
  <si>
    <t>Public sector emissions from the Wales GHG inventory decreased by 7% between 2016 and 2020, and have seen steady decreases since the base year of 1990. In 2020, commercial/institutional GHG emissions were 58.2% below the base year.</t>
  </si>
  <si>
    <t>Public Sector Policies and Proposals</t>
  </si>
  <si>
    <t>The CB1 progress encompasses 2018-2020</t>
  </si>
  <si>
    <t>The CB1 progress encompasses 2019-2020</t>
  </si>
  <si>
    <t>Since 2014 (when the first wave of funding the schools’ capital programme commenced) all new build education facilities have achieved BREEAM Excellent, have an EPC rating of A, and use 15% recycled materials as a condition of grant.  Welsh Government have also expanded and refocused the curriculum to include sustainability and decarbonisation.  
This indicator tracks investment in schools to enable action on climate change; however, a specific breakdown of the decarbonisation costs of projects associated with this investment is not available. It should also be noted that this indicator does not directly track funding to communities as this would be much broader, but schools are seen as a key part of communities.</t>
  </si>
  <si>
    <t>Eco-Schools is a global programme run in Wales by KeepWalesTidy. Currently, 95% of all schools in Wales (1,473 state funded schools) are within the programme– one of the highest participation rates in the world. This indicator tracks activity as a result of funding by EcoSchools. The Eco-Schools Green Flag is an annual accreditation, which rewards a school for their ecological achievements and providing young people opportunities to actively engage with environmental issues.</t>
  </si>
  <si>
    <t>This indicator gives the most complete picture of public sector emissions in Wales. Rather than trying to get a completely accurate picture of territorial emissions (as is done through the Wales GHG inventory, and thus the tier 1 indicators in other sectors), the Public Sector reporting data used is about mapping the emissions under the control (both direct and indirect) of the public sector in Wales. Currently, data is only available for two years, only one of which falling within CB1, but going forward, this indicator will be key in tracking public sector performance.</t>
  </si>
  <si>
    <t>This indicator tracks emissions from direct use of fuels in public sector buildings (e.g. for space heating) and emissions from the consumption of electricity in public sector buildings; this data differs from the Tier 1 indicator data as it is allocated on an ‘end user’ basis, which  allocates emissions from the production and processing of fuels (including the production electricity) to the consumers of these fuels to reflect the total emissions relating to that fuel use. This is in contrast to the 'by source' emission reporting (i.e. Tier 1 indicators) in which emissions are attributed to the sector that emits them directly.</t>
  </si>
  <si>
    <t xml:space="preserve">This indicator tracks emissions from NHS Wales estate; these emissions would also be included within indicator PS3.1 going forward, but are provided here for completeness. </t>
  </si>
  <si>
    <t>2020 progress [Note 3]</t>
  </si>
  <si>
    <t>Anticipated contribution to CCC’s 2020 pathway</t>
  </si>
  <si>
    <t xml:space="preserve">LCDP1 does not contain an anticipated contribution to the CCC’s 2020 pathway for public sector emissions, however Welsh Government’s ambition for the public sector to be carbon neutral by 2030 is mentioned. </t>
  </si>
  <si>
    <t>Progress since 2020 [Note 3]</t>
  </si>
  <si>
    <t>Data provided by WGES team</t>
  </si>
  <si>
    <t xml:space="preserve">Data provided directly from Welsh Government Energy Service </t>
  </si>
  <si>
    <t>No. of projects</t>
  </si>
  <si>
    <t>No. of schools</t>
  </si>
  <si>
    <t>20 &amp; 24</t>
  </si>
  <si>
    <t>2020 Wales GHGI - End user data</t>
  </si>
  <si>
    <t xml:space="preserve">Calendar years presented here have been converted from financial years </t>
  </si>
  <si>
    <t>Indicator number</t>
  </si>
  <si>
    <t xml:space="preserve">Data source: </t>
  </si>
  <si>
    <t>NAEI GHG 2020 (Wales)</t>
  </si>
  <si>
    <t xml:space="preserve">Release date: </t>
  </si>
  <si>
    <t xml:space="preserve">External link: </t>
  </si>
  <si>
    <t>https://naei.beis.gov.uk/reports/reports?section_id=3</t>
  </si>
  <si>
    <t xml:space="preserve">Notes: </t>
  </si>
  <si>
    <t>Tracks the number of projects supported by the Welsh Government Energy Service (WGES).</t>
  </si>
  <si>
    <t>Indicator under development. We are working to make the data available for this indicator where possible</t>
  </si>
  <si>
    <t>% change</t>
  </si>
  <si>
    <t>CB1 progress or delivery [Note 1]</t>
  </si>
  <si>
    <t>Delivery over CB1 only covers the year 2020 (due to lack of data for previous years)</t>
  </si>
  <si>
    <t>Year (calendar)</t>
  </si>
  <si>
    <t>Year (financial)</t>
  </si>
  <si>
    <t>Renewable energy projects</t>
  </si>
  <si>
    <t>Energy efficiency projects</t>
  </si>
  <si>
    <t>CB1 progress covers the years 2016-2018</t>
  </si>
  <si>
    <t>"CB1 progress" covers 2016-2018</t>
  </si>
  <si>
    <t>The red box surrounding data on graphs and tables indicates the years included within CB1, and therefore those included within the "CB1 progress" assessment.</t>
  </si>
  <si>
    <r>
      <t>ktCO</t>
    </r>
    <r>
      <rPr>
        <vertAlign val="subscript"/>
        <sz val="9"/>
        <color theme="1"/>
        <rFont val="Arial"/>
        <family val="2"/>
      </rPr>
      <t>2</t>
    </r>
    <r>
      <rPr>
        <sz val="9"/>
        <color theme="1"/>
        <rFont val="Arial"/>
        <family val="2"/>
      </rPr>
      <t>e</t>
    </r>
  </si>
  <si>
    <r>
      <t>kgCO</t>
    </r>
    <r>
      <rPr>
        <vertAlign val="subscript"/>
        <sz val="9"/>
        <color theme="1"/>
        <rFont val="Arial"/>
        <family val="2"/>
      </rPr>
      <t>2</t>
    </r>
    <r>
      <rPr>
        <sz val="9"/>
        <color theme="1"/>
        <rFont val="Arial"/>
        <family val="2"/>
      </rPr>
      <t>/m</t>
    </r>
    <r>
      <rPr>
        <vertAlign val="superscript"/>
        <sz val="9"/>
        <color theme="1"/>
        <rFont val="Arial"/>
        <family val="2"/>
      </rPr>
      <t>2</t>
    </r>
    <r>
      <rPr>
        <sz val="9"/>
        <color theme="1"/>
        <rFont val="Arial"/>
        <family val="2"/>
      </rPr>
      <t xml:space="preserve"> floor space</t>
    </r>
  </si>
  <si>
    <r>
      <t>NHS Wales Estate Emissions (kgCO</t>
    </r>
    <r>
      <rPr>
        <b/>
        <vertAlign val="subscript"/>
        <sz val="10"/>
        <color theme="1"/>
        <rFont val="Arial"/>
        <family val="2"/>
      </rPr>
      <t>2</t>
    </r>
    <r>
      <rPr>
        <b/>
        <sz val="10"/>
        <color theme="1"/>
        <rFont val="Arial"/>
        <family val="2"/>
      </rPr>
      <t>/m</t>
    </r>
    <r>
      <rPr>
        <b/>
        <vertAlign val="superscript"/>
        <sz val="10"/>
        <color theme="1"/>
        <rFont val="Arial"/>
        <family val="2"/>
      </rPr>
      <t>2</t>
    </r>
    <r>
      <rPr>
        <b/>
        <sz val="10"/>
        <color theme="1"/>
        <rFont val="Arial"/>
        <family val="2"/>
      </rPr>
      <t xml:space="preserve"> floor space)</t>
    </r>
  </si>
  <si>
    <r>
      <t>Total (ktCO</t>
    </r>
    <r>
      <rPr>
        <b/>
        <vertAlign val="subscript"/>
        <sz val="10"/>
        <color theme="1"/>
        <rFont val="Arial"/>
        <family val="2"/>
      </rPr>
      <t>2</t>
    </r>
    <r>
      <rPr>
        <b/>
        <sz val="10"/>
        <color theme="1"/>
        <rFont val="Arial"/>
        <family val="2"/>
      </rPr>
      <t>e)</t>
    </r>
  </si>
  <si>
    <r>
      <t>MtCO</t>
    </r>
    <r>
      <rPr>
        <vertAlign val="subscript"/>
        <sz val="9"/>
        <color theme="1"/>
        <rFont val="Arial"/>
        <family val="2"/>
      </rPr>
      <t>2</t>
    </r>
    <r>
      <rPr>
        <sz val="9"/>
        <color theme="1"/>
        <rFont val="Arial"/>
        <family val="2"/>
      </rPr>
      <t>e</t>
    </r>
  </si>
  <si>
    <r>
      <t xml:space="preserve">The diagram below summarises "CB1 progress" for each indicator in this sector. </t>
    </r>
    <r>
      <rPr>
        <b/>
        <sz val="12"/>
        <color rgb="FF00B050"/>
        <rFont val="Arial"/>
        <family val="2"/>
      </rPr>
      <t>GREEN</t>
    </r>
    <r>
      <rPr>
        <sz val="12"/>
        <color theme="0"/>
        <rFont val="Arial"/>
        <family val="2"/>
      </rPr>
      <t xml:space="preserve"> cells indicate that the desired direction of travel was met, </t>
    </r>
    <r>
      <rPr>
        <b/>
        <sz val="12"/>
        <color rgb="FFFF0000"/>
        <rFont val="Arial"/>
        <family val="2"/>
      </rPr>
      <t>RED</t>
    </r>
    <r>
      <rPr>
        <sz val="12"/>
        <color theme="0"/>
        <rFont val="Arial"/>
        <family val="2"/>
      </rPr>
      <t xml:space="preserve"> cells indicate that the desired direction of travel was not met, and </t>
    </r>
    <r>
      <rPr>
        <b/>
        <sz val="12"/>
        <color theme="7"/>
        <rFont val="Arial"/>
        <family val="2"/>
      </rPr>
      <t>AMBER</t>
    </r>
    <r>
      <rPr>
        <sz val="12"/>
        <color theme="0"/>
        <rFont val="Arial"/>
        <family val="2"/>
      </rPr>
      <t xml:space="preserve"> cells indicate that a significant trend in either direction could not be observed (</t>
    </r>
    <r>
      <rPr>
        <b/>
        <sz val="12"/>
        <color theme="0"/>
        <rFont val="Arial"/>
        <family val="2"/>
      </rPr>
      <t xml:space="preserve">using a </t>
    </r>
    <r>
      <rPr>
        <b/>
        <u/>
        <sz val="12"/>
        <color theme="0"/>
        <rFont val="Arial"/>
        <family val="2"/>
      </rPr>
      <t>5% threshold</t>
    </r>
    <r>
      <rPr>
        <b/>
        <sz val="12"/>
        <color theme="0"/>
        <rFont val="Arial"/>
        <family val="2"/>
      </rPr>
      <t xml:space="preserve"> - see "Introduction" tab</t>
    </r>
    <r>
      <rPr>
        <sz val="12"/>
        <color theme="0"/>
        <rFont val="Arial"/>
        <family val="2"/>
      </rPr>
      <t>). Grey cells mean no data available or a desired direction of travel (and thus rating) could not be assigned.</t>
    </r>
  </si>
  <si>
    <t>Investment (£m)</t>
  </si>
  <si>
    <t>Renewable energy (RE)</t>
  </si>
  <si>
    <t>Energy efficiency (EE)</t>
  </si>
  <si>
    <t>Investment is all investment not just Welsh Government capital</t>
  </si>
  <si>
    <t>Data on Smart Living projects to track the Smart Living element of this policy is not available</t>
  </si>
  <si>
    <t xml:space="preserve">This Welsh Government Energy Service (WGES) was launched in 2018 to provide a single point of contact for public bodies and communities seeking to develop energy efficiency or renewable energy schemes.  It brings together the support services previously provided by Green Growth Wales and the Local Energy Service.  Building on experience and learning over recent years, the service offers a wide range of technical, commercial, strategic and project management skills. While the WGES facilitates investment, the government-provided funding is provided by the Wales Funding Programme. It should be noted that WGES facilitated investment data is also used as an indicator in the Power and Buildings sectors. </t>
  </si>
  <si>
    <t>Personal communication Infrastructure Investment &amp; Development – Sustainable Communities for Learning team</t>
  </si>
  <si>
    <t>This first wave of funding saw 170 projects completed between 2014 and 2019 with an investment of £1.4 billion.  A specific breakdown of the decarbonisation costs on these projects is not available. 
Between 2020 and 2023, environmental education programmes have received the following funding: 
•	Size of Wales - £150k per year (plus a one-off £70k for MockCOPs)
•	Eco Schools - £420k per year (plus a one-off payment in 2022 of £116k for additional tree planting projects in schools)</t>
  </si>
  <si>
    <t>Within CB1, 795 schools had been awarded a Green Flag Award. This has increased each year to current figures of over 800 schools with Green Flag Awards. In addition to this, between April and September 2022, a total of 114 different schools have attended a pupil workshop and staff from 49 different schools have attended a teacher training event.  During this same period, 130 non-Green Flag schools have engaged with KeepWalesTidy through these workshops and training, and also by participating in campaigns such as Spring Clean Cymru and Litter Free Zones, or through direct contact requesting support from their local Eco-Schools officer.</t>
  </si>
  <si>
    <r>
      <t>Emissions (ktCO</t>
    </r>
    <r>
      <rPr>
        <b/>
        <vertAlign val="subscript"/>
        <sz val="10"/>
        <color theme="1"/>
        <rFont val="Arial"/>
        <family val="2"/>
      </rPr>
      <t>2</t>
    </r>
    <r>
      <rPr>
        <b/>
        <sz val="10"/>
        <color theme="1"/>
        <rFont val="Arial"/>
        <family val="2"/>
      </rPr>
      <t>e)</t>
    </r>
  </si>
  <si>
    <t>Total</t>
  </si>
  <si>
    <t>Agriculture</t>
  </si>
  <si>
    <t>Buildings</t>
  </si>
  <si>
    <t>Transport</t>
  </si>
  <si>
    <t>Waste</t>
  </si>
  <si>
    <t>Supply chain</t>
  </si>
  <si>
    <t>Land use</t>
  </si>
  <si>
    <t>Years reported are derived from calendar years</t>
  </si>
  <si>
    <t>Emissions between 2019 and 2020 decreased slightly, by around 2%. However, there are only two years of data available, trends cannot be explained with certainty. 
The operational emissions data (i.e. all emissions, excluding supply chain emissions) shows the dominance of buildings within the footprint (56% in 2020, including electricity) and shows the dominance of Local Authorities across many emission types, illustrating their key role in providing a broad range and comprehensive coverage of services in Wales. Universities and health boards are also significant in relation to electricity and fossil fuel use in buildings and, to a lesser extent, their transport emissions. Transport for Wales makes a large contribution to fleet fuel in 2020, for running rail services.
Estimates of the carbon emissions associated with the purchase of goods and services (i.e. supply chain emissions) are large, however limitations of the methodology and data used are clearly outlined in the reporting.</t>
  </si>
  <si>
    <r>
      <t>Emissions (MtCO</t>
    </r>
    <r>
      <rPr>
        <b/>
        <vertAlign val="subscript"/>
        <sz val="10"/>
        <color theme="1"/>
        <rFont val="Arial"/>
        <family val="2"/>
      </rPr>
      <t>2</t>
    </r>
    <r>
      <rPr>
        <b/>
        <sz val="10"/>
        <color theme="1"/>
        <rFont val="Arial"/>
        <family val="2"/>
      </rPr>
      <t>e)</t>
    </r>
  </si>
  <si>
    <t>Electricity</t>
  </si>
  <si>
    <t>Non-electricity</t>
  </si>
  <si>
    <t>Public Total</t>
  </si>
  <si>
    <r>
      <t>Fuel combustion emissions in the public sector decreased by 19% between 2016 and 2020, and has seen steady decreases since the base year of 1990. Electricity use decreased from 0.23 MtCO</t>
    </r>
    <r>
      <rPr>
        <vertAlign val="subscript"/>
        <sz val="10"/>
        <color theme="1"/>
        <rFont val="Arial"/>
        <family val="2"/>
      </rPr>
      <t>2</t>
    </r>
    <r>
      <rPr>
        <sz val="10"/>
        <color theme="1"/>
        <rFont val="Arial"/>
        <family val="2"/>
      </rPr>
      <t>e in 2016 to 0.14 MtCO2e in 2020 (a 39% decrease), while non-electricity fuel use only decreased from 0.38 MtCO</t>
    </r>
    <r>
      <rPr>
        <vertAlign val="subscript"/>
        <sz val="10"/>
        <color theme="1"/>
        <rFont val="Arial"/>
        <family val="2"/>
      </rPr>
      <t>2</t>
    </r>
    <r>
      <rPr>
        <sz val="10"/>
        <color theme="1"/>
        <rFont val="Arial"/>
        <family val="2"/>
      </rPr>
      <t>e in 2016 to 0.35 MtCO</t>
    </r>
    <r>
      <rPr>
        <vertAlign val="subscript"/>
        <sz val="10"/>
        <color theme="1"/>
        <rFont val="Arial"/>
        <family val="2"/>
      </rPr>
      <t>2</t>
    </r>
    <r>
      <rPr>
        <sz val="10"/>
        <color theme="1"/>
        <rFont val="Arial"/>
        <family val="2"/>
      </rPr>
      <t>e in 2020 (a 7% decrease).</t>
    </r>
  </si>
  <si>
    <t>Procurement</t>
  </si>
  <si>
    <t xml:space="preserve">This indicator tracks emissions from NHS Wales; these emissions would also be included within the scope of indicator PS2.1 going forward, but are provided here for completeness. </t>
  </si>
  <si>
    <r>
      <t>The Carbon footprint for NHS Wales for 2018 was 1,001 ktCO</t>
    </r>
    <r>
      <rPr>
        <vertAlign val="subscript"/>
        <sz val="10"/>
        <color theme="1"/>
        <rFont val="Arial"/>
        <family val="2"/>
      </rPr>
      <t>2</t>
    </r>
    <r>
      <rPr>
        <sz val="10"/>
        <color theme="1"/>
        <rFont val="Arial"/>
        <family val="2"/>
      </rPr>
      <t>e. Emissions from procurement contribute 62% of emissions in 2018. Between 2016 and 2018, emissions have reduced by 5%.</t>
    </r>
  </si>
  <si>
    <r>
      <t>NHS Wales' estate emissions have shown consistent decreases since 2012, from 117 kgCO</t>
    </r>
    <r>
      <rPr>
        <vertAlign val="subscript"/>
        <sz val="9"/>
        <color theme="1"/>
        <rFont val="Arial"/>
        <family val="2"/>
      </rPr>
      <t>2</t>
    </r>
    <r>
      <rPr>
        <sz val="9"/>
        <color theme="1"/>
        <rFont val="Arial"/>
        <family val="2"/>
      </rPr>
      <t>/m</t>
    </r>
    <r>
      <rPr>
        <vertAlign val="superscript"/>
        <sz val="9"/>
        <color theme="1"/>
        <rFont val="Arial"/>
        <family val="2"/>
      </rPr>
      <t>2</t>
    </r>
    <r>
      <rPr>
        <sz val="9"/>
        <color theme="1"/>
        <rFont val="Arial"/>
        <family val="2"/>
      </rPr>
      <t xml:space="preserve"> floor space in 2012 to 74 kgCO</t>
    </r>
    <r>
      <rPr>
        <vertAlign val="subscript"/>
        <sz val="9"/>
        <color theme="1"/>
        <rFont val="Arial"/>
        <family val="2"/>
      </rPr>
      <t>2</t>
    </r>
    <r>
      <rPr>
        <sz val="9"/>
        <color theme="1"/>
        <rFont val="Arial"/>
        <family val="2"/>
      </rPr>
      <t>/m</t>
    </r>
    <r>
      <rPr>
        <vertAlign val="superscript"/>
        <sz val="9"/>
        <color theme="1"/>
        <rFont val="Arial"/>
        <family val="2"/>
      </rPr>
      <t>2</t>
    </r>
    <r>
      <rPr>
        <sz val="9"/>
        <color theme="1"/>
        <rFont val="Arial"/>
        <family val="2"/>
      </rPr>
      <t xml:space="preserve"> floor space in 2018. Data was not available for any years after 2018, but the CB1 years for which we do have data (2016 to 2018) show a 30% decrease in NHS Wales estate emissions over this time.</t>
    </r>
  </si>
  <si>
    <t>unknown</t>
  </si>
  <si>
    <t xml:space="preserve">This indicator tracks changes to public sector greenhouse gas emissions from the Wales GHG inventory. The public sector is not a greenhouse gas (GHG) inventory sector, and therefore there is not a tier 1 indicator in the same way that there is for other sectors. Emissions from combustion of fuels within public sector buildings is used as a tier 1 indicator, but it should be noted that this only includes a small part of public sector emissions, is also included in the Buildings sector. </t>
  </si>
  <si>
    <t>a</t>
  </si>
  <si>
    <t xml:space="preserve">The public sector is not a greenhouse gas (GHG) inventory sector, and therefore there is not a tier 1 indicator in the same way that there is for other sectors. Emissions from combustion of fuels within public sector buildings is used as a tier 1 indicator, but it should be noted that this only includes a small part of public sector emissions, is also included in the Buildings sector. The tier 1 indicator for public sector is presented for information only and care should be taken to ensure these emissions are not double counted alongside those in the buildings sector. </t>
  </si>
  <si>
    <t>NHS Wales estate emissions</t>
  </si>
  <si>
    <t>b</t>
  </si>
  <si>
    <t>There are multiple sources of emissions data for the public sector each with slightly different scopes. PS2.1 looks at emissions under the "control" of the public sector, PS2.2 looks at end-use fuel consumption in the public sector, while PS1.1 looks at the emissions from the national inventory allocated to public buildings. PS2.1 presents the most complete picture of public sector emissions.</t>
  </si>
  <si>
    <t>Public Sector Emissions [Note b]</t>
  </si>
  <si>
    <t>Public sector GHG emissions from electricity and non-electricity fuel use (end-user data) [Note b]</t>
  </si>
  <si>
    <t>Public sector GHG emissions [Note a, b]</t>
  </si>
  <si>
    <t>Description:</t>
  </si>
  <si>
    <t xml:space="preserve">Version: </t>
  </si>
  <si>
    <t>The Welsh Government has developed a comprehensive performance monitoring framework to track progress towards meeting the emissions reductions set out in Prosperity for All: A Low Carbon Wales. This workbook contains indicators relating to progress in the public sector. These indicators track the implementation of decarbonisation policies and proposals, and the key drivers of emissions.</t>
  </si>
  <si>
    <t>Contact details:</t>
  </si>
  <si>
    <t xml:space="preserve"> climatechange@gov.wales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</si>
  <si>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</si>
  <si>
    <t>8th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</si>
</sst>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
    <numFmt numFmtId="166" formatCode="&quot;£&quot;#,##0.0"/>
    <numFmt numFmtId="167" formatCode="0.0"/>
    <numFmt numFmtId="168" formatCode="0.0%"/>
  </numFmts>
  <fonts count="55" x14ac:knownFonts="1">
    <font>
      <sz val="12"/>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u/>
      <sz val="12"/>
      <color theme="10"/>
      <name val="Arial"/>
      <family val="2"/>
    </font>
    <font>
      <sz val="12"/>
      <color rgb="FFFF0000"/>
      <name val="Arial"/>
      <family val="2"/>
    </font>
    <font>
      <sz val="8"/>
      <name val="Arial"/>
      <family val="2"/>
    </font>
    <font>
      <sz val="12"/>
      <color theme="1"/>
      <name val="Arial"/>
      <family val="2"/>
    </font>
    <font>
      <sz val="10"/>
      <name val="Arial"/>
      <family val="2"/>
    </font>
    <font>
      <b/>
      <sz val="10"/>
      <name val="Arial"/>
      <family val="2"/>
    </font>
    <font>
      <b/>
      <i/>
      <sz val="9"/>
      <color theme="1"/>
      <name val="Arial"/>
      <family val="2"/>
    </font>
    <font>
      <b/>
      <sz val="9"/>
      <color theme="1"/>
      <name val="Arial"/>
      <family val="2"/>
    </font>
    <font>
      <sz val="9"/>
      <color theme="1"/>
      <name val="Arial"/>
      <family val="2"/>
    </font>
    <font>
      <b/>
      <i/>
      <sz val="11"/>
      <color theme="1"/>
      <name val="Arial"/>
      <family val="2"/>
    </font>
    <font>
      <u/>
      <sz val="10"/>
      <color theme="10"/>
      <name val="Arial"/>
      <family val="2"/>
    </font>
    <font>
      <b/>
      <sz val="10"/>
      <color rgb="FF000000"/>
      <name val="Arial"/>
      <family val="2"/>
    </font>
    <font>
      <sz val="10"/>
      <color rgb="FF000000"/>
      <name val="Arial"/>
      <family val="2"/>
    </font>
    <font>
      <b/>
      <sz val="14"/>
      <color theme="1"/>
      <name val="Arial"/>
      <family val="2"/>
    </font>
    <font>
      <b/>
      <sz val="10"/>
      <color theme="0"/>
      <name val="Arial"/>
      <family val="2"/>
    </font>
    <font>
      <b/>
      <sz val="9"/>
      <color rgb="FF000000"/>
      <name val="Arial"/>
      <family val="2"/>
    </font>
    <font>
      <sz val="9"/>
      <color rgb="FF000000"/>
      <name val="Arial"/>
      <family val="2"/>
    </font>
    <font>
      <b/>
      <sz val="9"/>
      <color rgb="FFFF0000"/>
      <name val="Arial"/>
      <family val="2"/>
    </font>
    <font>
      <sz val="9"/>
      <name val="Arial"/>
      <family val="2"/>
    </font>
    <font>
      <sz val="10"/>
      <color theme="1"/>
      <name val="Calibri"/>
      <family val="2"/>
      <scheme val="minor"/>
    </font>
    <font>
      <sz val="10"/>
      <name val="Calibri"/>
      <family val="2"/>
      <scheme val="minor"/>
    </font>
    <font>
      <i/>
      <sz val="10"/>
      <color theme="7"/>
      <name val="Calibri"/>
      <family val="2"/>
      <scheme val="minor"/>
    </font>
    <font>
      <b/>
      <sz val="9"/>
      <color theme="0"/>
      <name val="Arial"/>
      <family val="2"/>
    </font>
    <font>
      <sz val="12"/>
      <color theme="0"/>
      <name val="Arial"/>
      <family val="2"/>
    </font>
    <font>
      <b/>
      <sz val="20"/>
      <color theme="0"/>
      <name val="Arial"/>
      <family val="2"/>
    </font>
    <font>
      <sz val="14"/>
      <color theme="0"/>
      <name val="Arial"/>
      <family val="2"/>
    </font>
    <font>
      <i/>
      <sz val="14"/>
      <color theme="0"/>
      <name val="Arial"/>
      <family val="2"/>
    </font>
    <font>
      <b/>
      <sz val="12"/>
      <color theme="0"/>
      <name val="Arial"/>
      <family val="2"/>
    </font>
    <font>
      <b/>
      <sz val="12"/>
      <color theme="8"/>
      <name val="Arial"/>
      <family val="2"/>
    </font>
    <font>
      <sz val="18"/>
      <color theme="0"/>
      <name val="Arial"/>
      <family val="2"/>
    </font>
    <font>
      <b/>
      <sz val="12"/>
      <color rgb="FF00B050"/>
      <name val="Arial"/>
      <family val="2"/>
    </font>
    <font>
      <b/>
      <sz val="12"/>
      <color rgb="FFFF0000"/>
      <name val="Arial"/>
      <family val="2"/>
    </font>
    <font>
      <b/>
      <sz val="12"/>
      <color theme="7"/>
      <name val="Arial"/>
      <family val="2"/>
    </font>
    <font>
      <b/>
      <u/>
      <sz val="12"/>
      <color theme="0"/>
      <name val="Arial"/>
      <family val="2"/>
    </font>
    <font>
      <b/>
      <sz val="14"/>
      <color theme="0"/>
      <name val="Arial"/>
      <family val="2"/>
    </font>
    <font>
      <b/>
      <i/>
      <sz val="12"/>
      <color theme="1"/>
      <name val="Arial"/>
      <family val="2"/>
    </font>
    <font>
      <i/>
      <u/>
      <sz val="12"/>
      <color theme="10"/>
      <name val="Arial"/>
      <family val="2"/>
    </font>
    <font>
      <b/>
      <sz val="48"/>
      <color theme="0"/>
      <name val="Arial"/>
      <family val="2"/>
    </font>
    <font>
      <sz val="12"/>
      <name val="Arial"/>
      <family val="2"/>
    </font>
    <font>
      <b/>
      <vertAlign val="subscript"/>
      <sz val="11"/>
      <color theme="1"/>
      <name val="Arial"/>
      <family val="2"/>
    </font>
    <font>
      <b/>
      <i/>
      <sz val="10"/>
      <color theme="1"/>
      <name val="Arial"/>
      <family val="2"/>
    </font>
    <font>
      <vertAlign val="subscript"/>
      <sz val="9"/>
      <color theme="1"/>
      <name val="Arial"/>
      <family val="2"/>
    </font>
    <font>
      <vertAlign val="superscript"/>
      <sz val="9"/>
      <color theme="1"/>
      <name val="Arial"/>
      <family val="2"/>
    </font>
    <font>
      <b/>
      <vertAlign val="subscript"/>
      <sz val="10"/>
      <color theme="1"/>
      <name val="Arial"/>
      <family val="2"/>
    </font>
    <font>
      <b/>
      <vertAlign val="superscript"/>
      <sz val="10"/>
      <color theme="1"/>
      <name val="Arial"/>
      <family val="2"/>
    </font>
    <font>
      <vertAlign val="subscript"/>
      <sz val="10"/>
      <color theme="1"/>
      <name val="Arial"/>
      <family val="2"/>
    </font>
    <font>
      <sz val="8"/>
      <color theme="0"/>
      <name val="Arial"/>
      <family val="2"/>
    </font>
    <font>
      <b/>
      <sz val="8"/>
      <color theme="0"/>
      <name val="Arial"/>
      <family val="2"/>
    </font>
    <font>
      <b/>
      <sz val="9"/>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0F0F0"/>
      </patternFill>
    </fill>
    <fill>
      <patternFill patternType="solid">
        <fgColor rgb="FFFFFFFF"/>
      </patternFill>
    </fill>
    <fill>
      <patternFill patternType="solid">
        <fgColor rgb="FFFFFFFF"/>
        <bgColor indexed="64"/>
      </patternFill>
    </fill>
    <fill>
      <patternFill patternType="solid">
        <fgColor rgb="FFFF00FF"/>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rgb="FF2E74B5"/>
        <bgColor indexed="64"/>
      </patternFill>
    </fill>
    <fill>
      <patternFill patternType="solid">
        <fgColor rgb="FF9CC2E5"/>
        <bgColor indexed="64"/>
      </patternFill>
    </fill>
    <fill>
      <patternFill patternType="solid">
        <fgColor rgb="FFF0F0F0"/>
        <bgColor rgb="FFFFFFFF"/>
      </patternFill>
    </fill>
    <fill>
      <patternFill patternType="solid">
        <fgColor rgb="FFF2F2F2"/>
        <bgColor rgb="FF000000"/>
      </patternFill>
    </fill>
    <fill>
      <patternFill patternType="solid">
        <fgColor rgb="FFFFFFFF"/>
        <bgColor rgb="FFFFFFFF"/>
      </patternFill>
    </fill>
    <fill>
      <patternFill patternType="solid">
        <fgColor theme="0" tint="-4.9989318521683403E-2"/>
        <bgColor theme="4" tint="0.79998168889431442"/>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n">
        <color indexed="64"/>
      </left>
      <right style="thin">
        <color indexed="64"/>
      </right>
      <top style="thin">
        <color indexed="64"/>
      </top>
      <bottom/>
      <diagonal/>
    </border>
    <border>
      <left style="thin">
        <color indexed="64"/>
      </left>
      <right style="medium">
        <color rgb="FFFF0000"/>
      </right>
      <top style="thin">
        <color indexed="64"/>
      </top>
      <bottom/>
      <diagonal/>
    </border>
    <border>
      <left style="thin">
        <color indexed="64"/>
      </left>
      <right style="medium">
        <color rgb="FFFF0000"/>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6" fillId="0" borderId="0" applyNumberFormat="0" applyFill="0" applyBorder="0" applyAlignment="0" applyProtection="0"/>
    <xf numFmtId="9" fontId="9" fillId="0" borderId="0" applyFont="0" applyFill="0" applyBorder="0" applyAlignment="0" applyProtection="0"/>
    <xf numFmtId="0" fontId="25" fillId="0" borderId="0"/>
    <xf numFmtId="0" fontId="26" fillId="8" borderId="0" applyNumberFormat="0" applyFont="0" applyBorder="0" applyAlignment="0" applyProtection="0"/>
    <xf numFmtId="0" fontId="27" fillId="0" borderId="0" applyNumberFormat="0" applyBorder="0" applyAlignment="0" applyProtection="0"/>
  </cellStyleXfs>
  <cellXfs count="313">
    <xf numFmtId="0" fontId="0" fillId="0" borderId="0" xfId="0"/>
    <xf numFmtId="0" fontId="0" fillId="3" borderId="0" xfId="0" applyFill="1" applyBorder="1"/>
    <xf numFmtId="0" fontId="0" fillId="4" borderId="6" xfId="0" applyFill="1" applyBorder="1"/>
    <xf numFmtId="0" fontId="0" fillId="4" borderId="7" xfId="0" applyFill="1" applyBorder="1"/>
    <xf numFmtId="0" fontId="7" fillId="0" borderId="0" xfId="0" applyFont="1"/>
    <xf numFmtId="0" fontId="0" fillId="4" borderId="0" xfId="0" applyFill="1"/>
    <xf numFmtId="0" fontId="0" fillId="3" borderId="0" xfId="0" applyFill="1"/>
    <xf numFmtId="0" fontId="14" fillId="2" borderId="2" xfId="0" applyFont="1" applyFill="1" applyBorder="1" applyAlignment="1">
      <alignment horizontal="center" vertical="center"/>
    </xf>
    <xf numFmtId="0" fontId="5" fillId="4" borderId="0" xfId="0" applyFont="1" applyFill="1"/>
    <xf numFmtId="0" fontId="2" fillId="0" borderId="2" xfId="0" applyFont="1" applyBorder="1" applyAlignment="1">
      <alignment horizontal="center" vertical="center"/>
    </xf>
    <xf numFmtId="0" fontId="5" fillId="0" borderId="0" xfId="0" applyFont="1" applyAlignment="1">
      <alignment horizontal="left"/>
    </xf>
    <xf numFmtId="0" fontId="14" fillId="0" borderId="0" xfId="0" applyFont="1" applyAlignment="1">
      <alignment horizontal="left"/>
    </xf>
    <xf numFmtId="0" fontId="0" fillId="4" borderId="0" xfId="0" applyFill="1" applyAlignment="1">
      <alignment horizontal="center"/>
    </xf>
    <xf numFmtId="0" fontId="14" fillId="3" borderId="0" xfId="0" applyFont="1" applyFill="1" applyBorder="1"/>
    <xf numFmtId="0" fontId="5"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7" fillId="3" borderId="0" xfId="0" applyFont="1" applyFill="1"/>
    <xf numFmtId="0" fontId="4" fillId="3" borderId="0" xfId="0" applyFont="1" applyFill="1" applyBorder="1"/>
    <xf numFmtId="0" fontId="0" fillId="4" borderId="0" xfId="0" applyFill="1" applyAlignment="1"/>
    <xf numFmtId="0" fontId="0" fillId="0" borderId="0" xfId="0" applyAlignment="1">
      <alignment horizontal="center"/>
    </xf>
    <xf numFmtId="0" fontId="2" fillId="3" borderId="2" xfId="0" applyFont="1" applyFill="1" applyBorder="1" applyAlignment="1">
      <alignment horizontal="center" vertical="center"/>
    </xf>
    <xf numFmtId="0" fontId="5" fillId="9" borderId="2" xfId="0" applyFont="1" applyFill="1" applyBorder="1" applyAlignment="1">
      <alignment horizontal="center" vertical="center" wrapText="1"/>
    </xf>
    <xf numFmtId="0" fontId="5" fillId="10" borderId="2" xfId="0" quotePrefix="1" applyFont="1" applyFill="1" applyBorder="1" applyAlignment="1">
      <alignment horizontal="center" vertical="center" wrapText="1"/>
    </xf>
    <xf numFmtId="0" fontId="5" fillId="11" borderId="2" xfId="0" quotePrefix="1" applyFont="1" applyFill="1" applyBorder="1" applyAlignment="1">
      <alignment horizontal="center" vertical="center" wrapText="1"/>
    </xf>
    <xf numFmtId="0" fontId="7" fillId="4" borderId="0" xfId="0" applyFont="1" applyFill="1"/>
    <xf numFmtId="0" fontId="0" fillId="4" borderId="0" xfId="0" applyFill="1" applyAlignment="1">
      <alignment wrapText="1"/>
    </xf>
    <xf numFmtId="0" fontId="2" fillId="3" borderId="2" xfId="0" applyFont="1" applyFill="1" applyBorder="1" applyAlignment="1">
      <alignment horizontal="left" wrapText="1"/>
    </xf>
    <xf numFmtId="0" fontId="33" fillId="12" borderId="2" xfId="0" applyFont="1" applyFill="1" applyBorder="1" applyAlignment="1">
      <alignment wrapText="1"/>
    </xf>
    <xf numFmtId="0" fontId="33" fillId="12" borderId="2" xfId="0" applyFont="1" applyFill="1" applyBorder="1"/>
    <xf numFmtId="0" fontId="34" fillId="4" borderId="0" xfId="0" applyFont="1" applyFill="1"/>
    <xf numFmtId="0" fontId="2" fillId="3" borderId="2" xfId="0" quotePrefix="1" applyFont="1" applyFill="1" applyBorder="1" applyAlignment="1">
      <alignment horizontal="left"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22" fillId="4" borderId="0" xfId="0" applyFont="1" applyFill="1" applyAlignment="1">
      <alignment horizontal="left" vertical="center" wrapText="1"/>
    </xf>
    <xf numFmtId="0" fontId="0" fillId="15" borderId="0" xfId="0" applyFill="1"/>
    <xf numFmtId="0" fontId="7" fillId="15" borderId="0" xfId="0" applyFont="1" applyFill="1"/>
    <xf numFmtId="0" fontId="0" fillId="15" borderId="0" xfId="0" applyFill="1" applyBorder="1"/>
    <xf numFmtId="165" fontId="14" fillId="0" borderId="2" xfId="2" applyNumberFormat="1" applyFont="1" applyBorder="1" applyAlignment="1">
      <alignment horizontal="center" vertical="center"/>
    </xf>
    <xf numFmtId="0" fontId="1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0" fillId="4" borderId="0" xfId="0" applyFill="1" applyBorder="1"/>
    <xf numFmtId="0" fontId="0" fillId="0" borderId="0" xfId="0" applyBorder="1"/>
    <xf numFmtId="0" fontId="14" fillId="0" borderId="2" xfId="0" applyFont="1" applyFill="1" applyBorder="1" applyAlignment="1">
      <alignment horizontal="center" vertical="center"/>
    </xf>
    <xf numFmtId="2" fontId="14" fillId="0" borderId="2" xfId="0" applyNumberFormat="1" applyFont="1" applyFill="1" applyBorder="1" applyAlignment="1">
      <alignment horizontal="center" vertical="center"/>
    </xf>
    <xf numFmtId="0" fontId="0" fillId="4" borderId="0" xfId="0" applyFill="1" applyAlignment="1">
      <alignment horizontal="center" vertical="center"/>
    </xf>
    <xf numFmtId="0" fontId="20" fillId="14" borderId="2" xfId="0" applyFont="1" applyFill="1" applyBorder="1" applyAlignment="1">
      <alignment horizontal="center" vertical="center"/>
    </xf>
    <xf numFmtId="0" fontId="14" fillId="0" borderId="2" xfId="0" quotePrefix="1" applyFont="1" applyBorder="1" applyAlignment="1">
      <alignment horizontal="center" vertical="center"/>
    </xf>
    <xf numFmtId="0" fontId="14" fillId="0" borderId="2" xfId="0" quotePrefix="1" applyFont="1" applyBorder="1" applyAlignment="1">
      <alignment horizontal="center" vertical="center" wrapText="1"/>
    </xf>
    <xf numFmtId="0" fontId="12" fillId="4" borderId="2" xfId="0" applyFont="1" applyFill="1" applyBorder="1"/>
    <xf numFmtId="0" fontId="12" fillId="4" borderId="2" xfId="0" applyFont="1" applyFill="1" applyBorder="1" applyAlignment="1">
      <alignment horizontal="left" vertical="top"/>
    </xf>
    <xf numFmtId="164" fontId="18" fillId="18" borderId="2" xfId="0" applyNumberFormat="1" applyFont="1" applyFill="1" applyBorder="1" applyAlignment="1">
      <alignment horizontal="right" vertical="center" wrapText="1"/>
    </xf>
    <xf numFmtId="0" fontId="1" fillId="15" borderId="0" xfId="0" applyFont="1" applyFill="1" applyBorder="1" applyAlignment="1"/>
    <xf numFmtId="0" fontId="0" fillId="3" borderId="0" xfId="0" quotePrefix="1" applyFill="1"/>
    <xf numFmtId="166" fontId="14" fillId="0" borderId="2" xfId="2" applyNumberFormat="1" applyFont="1" applyBorder="1" applyAlignment="1">
      <alignment horizontal="center" vertical="center"/>
    </xf>
    <xf numFmtId="0" fontId="14" fillId="0" borderId="2" xfId="2" applyNumberFormat="1" applyFont="1" applyBorder="1" applyAlignment="1">
      <alignment horizontal="center" vertical="center"/>
    </xf>
    <xf numFmtId="0" fontId="14" fillId="3" borderId="2" xfId="0" applyFont="1" applyFill="1" applyBorder="1" applyAlignment="1">
      <alignment horizontal="center" vertical="center"/>
    </xf>
    <xf numFmtId="9" fontId="14" fillId="0" borderId="2" xfId="2" applyFont="1" applyBorder="1" applyAlignment="1">
      <alignment horizontal="center" vertical="center"/>
    </xf>
    <xf numFmtId="2" fontId="2" fillId="3" borderId="2" xfId="0" applyNumberFormat="1" applyFont="1" applyFill="1" applyBorder="1" applyAlignment="1">
      <alignment horizontal="center" vertical="center"/>
    </xf>
    <xf numFmtId="0" fontId="0" fillId="3" borderId="0" xfId="0" applyFill="1" applyAlignment="1"/>
    <xf numFmtId="0" fontId="0" fillId="15" borderId="0" xfId="0" applyFill="1" applyBorder="1" applyAlignment="1"/>
    <xf numFmtId="9" fontId="14" fillId="3" borderId="2" xfId="2" applyFont="1" applyFill="1" applyBorder="1" applyAlignment="1">
      <alignment horizontal="center" vertical="center"/>
    </xf>
    <xf numFmtId="0" fontId="15" fillId="3" borderId="0" xfId="0" applyFont="1" applyFill="1" applyAlignment="1">
      <alignment horizontal="right" vertical="center"/>
    </xf>
    <xf numFmtId="2" fontId="2" fillId="3" borderId="0" xfId="0" applyNumberFormat="1" applyFont="1" applyFill="1" applyAlignment="1">
      <alignment horizontal="center"/>
    </xf>
    <xf numFmtId="0" fontId="3" fillId="4" borderId="2" xfId="0" applyFont="1" applyFill="1" applyBorder="1" applyAlignment="1">
      <alignment horizontal="center" vertical="center" wrapText="1"/>
    </xf>
    <xf numFmtId="0" fontId="13" fillId="4" borderId="2" xfId="0" applyFont="1" applyFill="1" applyBorder="1" applyAlignment="1">
      <alignment horizontal="center"/>
    </xf>
    <xf numFmtId="0" fontId="0" fillId="3" borderId="2" xfId="0" applyFill="1" applyBorder="1" applyAlignment="1">
      <alignment horizontal="center"/>
    </xf>
    <xf numFmtId="9" fontId="14" fillId="3" borderId="2" xfId="2" applyFont="1" applyFill="1" applyBorder="1" applyAlignment="1">
      <alignment horizontal="center"/>
    </xf>
    <xf numFmtId="0" fontId="14" fillId="3" borderId="2" xfId="0" applyFont="1" applyFill="1" applyBorder="1" applyAlignment="1">
      <alignment horizontal="center"/>
    </xf>
    <xf numFmtId="0" fontId="12" fillId="4" borderId="2" xfId="0" applyFont="1" applyFill="1" applyBorder="1" applyAlignment="1">
      <alignment horizontal="left" vertical="top"/>
    </xf>
    <xf numFmtId="0" fontId="20" fillId="14" borderId="2" xfId="0" applyFont="1" applyFill="1" applyBorder="1" applyAlignment="1">
      <alignment horizontal="center" vertical="center" wrapText="1"/>
    </xf>
    <xf numFmtId="0" fontId="0" fillId="4" borderId="3" xfId="0" applyFill="1" applyBorder="1"/>
    <xf numFmtId="0" fontId="0" fillId="4" borderId="4" xfId="0" applyFill="1" applyBorder="1"/>
    <xf numFmtId="0" fontId="0" fillId="4" borderId="5" xfId="0" applyFill="1" applyBorder="1"/>
    <xf numFmtId="0" fontId="0" fillId="4" borderId="8" xfId="0" applyFill="1" applyBorder="1"/>
    <xf numFmtId="0" fontId="0" fillId="4" borderId="1" xfId="0" applyFill="1" applyBorder="1"/>
    <xf numFmtId="0" fontId="0" fillId="4" borderId="9" xfId="0" applyFill="1" applyBorder="1"/>
    <xf numFmtId="0" fontId="20" fillId="14" borderId="2" xfId="0" quotePrefix="1" applyFont="1" applyFill="1" applyBorder="1" applyAlignment="1">
      <alignment horizontal="center" vertical="center" wrapText="1"/>
    </xf>
    <xf numFmtId="0" fontId="14" fillId="3" borderId="2" xfId="0" quotePrefix="1" applyFont="1" applyFill="1" applyBorder="1" applyAlignment="1">
      <alignment horizontal="center" vertical="center" wrapText="1"/>
    </xf>
    <xf numFmtId="0" fontId="0" fillId="0" borderId="0" xfId="0" applyFont="1"/>
    <xf numFmtId="2" fontId="14" fillId="3" borderId="2" xfId="0" applyNumberFormat="1" applyFont="1" applyFill="1" applyBorder="1" applyAlignment="1">
      <alignment horizontal="center" vertical="center"/>
    </xf>
    <xf numFmtId="0" fontId="0" fillId="4" borderId="0" xfId="0" applyFill="1" applyBorder="1" applyAlignment="1">
      <alignment horizontal="center" vertical="center"/>
    </xf>
    <xf numFmtId="0" fontId="28" fillId="14" borderId="2" xfId="0" quotePrefix="1" applyFont="1" applyFill="1" applyBorder="1" applyAlignment="1">
      <alignment horizontal="center" vertical="center"/>
    </xf>
    <xf numFmtId="0" fontId="3" fillId="20" borderId="2" xfId="0" quotePrefix="1" applyFont="1" applyFill="1" applyBorder="1" applyAlignment="1">
      <alignment horizontal="center" vertical="center" wrapText="1"/>
    </xf>
    <xf numFmtId="0" fontId="46" fillId="4" borderId="2" xfId="0" applyFont="1" applyFill="1" applyBorder="1"/>
    <xf numFmtId="0" fontId="46" fillId="4" borderId="2" xfId="0" applyFont="1" applyFill="1" applyBorder="1" applyAlignment="1">
      <alignment horizontal="left" vertical="top"/>
    </xf>
    <xf numFmtId="0" fontId="0" fillId="0" borderId="0" xfId="0" applyAlignment="1">
      <alignment horizontal="left"/>
    </xf>
    <xf numFmtId="0" fontId="12" fillId="4" borderId="2" xfId="0" applyFont="1" applyFill="1" applyBorder="1" applyAlignment="1">
      <alignment vertical="top"/>
    </xf>
    <xf numFmtId="0" fontId="0" fillId="0" borderId="0" xfId="0" applyAlignment="1">
      <alignment wrapText="1"/>
    </xf>
    <xf numFmtId="0" fontId="5" fillId="0" borderId="0" xfId="0" applyFont="1" applyAlignment="1">
      <alignment wrapText="1"/>
    </xf>
    <xf numFmtId="0" fontId="12" fillId="4" borderId="2" xfId="0" applyFont="1" applyFill="1" applyBorder="1" applyAlignment="1">
      <alignment wrapText="1"/>
    </xf>
    <xf numFmtId="0" fontId="12" fillId="4" borderId="2" xfId="0" applyFont="1" applyFill="1" applyBorder="1" applyAlignment="1">
      <alignment vertical="top" wrapText="1"/>
    </xf>
    <xf numFmtId="9" fontId="14" fillId="3" borderId="0" xfId="2" applyFont="1" applyFill="1" applyBorder="1" applyAlignment="1">
      <alignment horizontal="center"/>
    </xf>
    <xf numFmtId="0" fontId="4" fillId="4" borderId="2" xfId="0" applyFont="1" applyFill="1" applyBorder="1" applyAlignment="1">
      <alignment horizontal="center" vertical="center"/>
    </xf>
    <xf numFmtId="0" fontId="4" fillId="4" borderId="2" xfId="0" quotePrefix="1" applyFont="1" applyFill="1" applyBorder="1" applyAlignment="1">
      <alignment horizontal="center" vertical="center" wrapText="1"/>
    </xf>
    <xf numFmtId="0" fontId="5" fillId="3" borderId="2" xfId="0" applyFont="1" applyFill="1" applyBorder="1" applyAlignment="1">
      <alignment horizontal="center" vertical="center"/>
    </xf>
    <xf numFmtId="0" fontId="4" fillId="19" borderId="2" xfId="0" applyFont="1" applyFill="1" applyBorder="1" applyAlignment="1">
      <alignment horizontal="center" vertical="center"/>
    </xf>
    <xf numFmtId="0" fontId="4" fillId="4" borderId="2" xfId="0" quotePrefix="1" applyFont="1" applyFill="1" applyBorder="1" applyAlignment="1">
      <alignment horizontal="center" vertical="center"/>
    </xf>
    <xf numFmtId="0" fontId="20" fillId="14" borderId="2" xfId="0" applyFont="1" applyFill="1" applyBorder="1" applyAlignment="1">
      <alignment horizontal="center" vertical="center" wrapText="1"/>
    </xf>
    <xf numFmtId="0" fontId="12" fillId="4" borderId="2" xfId="0" applyFont="1" applyFill="1" applyBorder="1" applyAlignment="1">
      <alignment horizontal="left" vertical="top"/>
    </xf>
    <xf numFmtId="0" fontId="14" fillId="0" borderId="2" xfId="0" quotePrefix="1" applyFont="1" applyBorder="1" applyAlignment="1">
      <alignment horizontal="left" vertical="center" wrapText="1"/>
    </xf>
    <xf numFmtId="49" fontId="17" fillId="16" borderId="10" xfId="0" quotePrefix="1" applyNumberFormat="1" applyFont="1" applyFill="1" applyBorder="1" applyAlignment="1">
      <alignment horizontal="right" vertical="center" wrapText="1"/>
    </xf>
    <xf numFmtId="0" fontId="17" fillId="17" borderId="12" xfId="0" applyFont="1" applyFill="1" applyBorder="1" applyAlignment="1">
      <alignment horizontal="right" vertical="center" wrapText="1"/>
    </xf>
    <xf numFmtId="164" fontId="18" fillId="18" borderId="12" xfId="0" applyNumberFormat="1" applyFont="1" applyFill="1" applyBorder="1" applyAlignment="1">
      <alignment horizontal="right" vertical="center" wrapText="1"/>
    </xf>
    <xf numFmtId="0" fontId="17" fillId="17" borderId="13" xfId="0" applyFont="1" applyFill="1" applyBorder="1" applyAlignment="1">
      <alignment horizontal="right" vertical="center" wrapText="1"/>
    </xf>
    <xf numFmtId="0" fontId="17" fillId="17" borderId="14" xfId="0" applyFont="1" applyFill="1" applyBorder="1" applyAlignment="1">
      <alignment horizontal="right" vertical="center" wrapText="1"/>
    </xf>
    <xf numFmtId="0" fontId="17" fillId="17" borderId="15" xfId="0" applyFont="1" applyFill="1" applyBorder="1" applyAlignment="1">
      <alignment horizontal="right" vertical="center" wrapText="1"/>
    </xf>
    <xf numFmtId="164" fontId="18" fillId="18" borderId="16" xfId="0" applyNumberFormat="1" applyFont="1" applyFill="1" applyBorder="1" applyAlignment="1">
      <alignment horizontal="right" vertical="center" wrapText="1"/>
    </xf>
    <xf numFmtId="164" fontId="18" fillId="18" borderId="17" xfId="0" applyNumberFormat="1" applyFont="1" applyFill="1" applyBorder="1" applyAlignment="1">
      <alignment horizontal="right" vertical="center" wrapText="1"/>
    </xf>
    <xf numFmtId="164" fontId="18" fillId="18" borderId="18" xfId="0" applyNumberFormat="1" applyFont="1" applyFill="1" applyBorder="1" applyAlignment="1">
      <alignment horizontal="right" vertical="center" wrapText="1"/>
    </xf>
    <xf numFmtId="164" fontId="18" fillId="18" borderId="19" xfId="0" applyNumberFormat="1" applyFont="1" applyFill="1" applyBorder="1" applyAlignment="1">
      <alignment horizontal="right" vertical="center" wrapText="1"/>
    </xf>
    <xf numFmtId="164" fontId="18" fillId="18" borderId="20" xfId="0" applyNumberFormat="1" applyFont="1" applyFill="1" applyBorder="1" applyAlignment="1">
      <alignment horizontal="right" vertical="center" wrapText="1"/>
    </xf>
    <xf numFmtId="0" fontId="17" fillId="4" borderId="12" xfId="0" applyFont="1" applyFill="1" applyBorder="1" applyAlignment="1">
      <alignment horizontal="right" vertical="center" wrapText="1"/>
    </xf>
    <xf numFmtId="0" fontId="17" fillId="4" borderId="13" xfId="0" applyFont="1" applyFill="1" applyBorder="1" applyAlignment="1">
      <alignment horizontal="right" vertical="center" wrapText="1"/>
    </xf>
    <xf numFmtId="0" fontId="17" fillId="4" borderId="14" xfId="0" applyFont="1" applyFill="1" applyBorder="1" applyAlignment="1">
      <alignment horizontal="right" vertical="center" wrapText="1"/>
    </xf>
    <xf numFmtId="0" fontId="17" fillId="4" borderId="15" xfId="0" applyFont="1" applyFill="1" applyBorder="1" applyAlignment="1">
      <alignment horizontal="right" vertical="center" wrapText="1"/>
    </xf>
    <xf numFmtId="0" fontId="4" fillId="4" borderId="10" xfId="0" quotePrefix="1"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2" xfId="0" quotePrefix="1" applyFont="1" applyFill="1" applyBorder="1" applyAlignment="1">
      <alignment horizontal="center" vertical="center"/>
    </xf>
    <xf numFmtId="0" fontId="5" fillId="3" borderId="12" xfId="0" applyFont="1" applyFill="1" applyBorder="1" applyAlignment="1">
      <alignment horizontal="center" vertical="center"/>
    </xf>
    <xf numFmtId="0" fontId="4" fillId="4" borderId="21" xfId="0" quotePrefix="1" applyFont="1" applyFill="1" applyBorder="1" applyAlignment="1">
      <alignment horizontal="center" vertical="center"/>
    </xf>
    <xf numFmtId="0" fontId="5" fillId="3" borderId="22" xfId="0" quotePrefix="1" applyFont="1" applyFill="1" applyBorder="1" applyAlignment="1">
      <alignment horizontal="center" vertical="center"/>
    </xf>
    <xf numFmtId="0" fontId="5" fillId="3" borderId="23" xfId="0" applyFont="1" applyFill="1" applyBorder="1" applyAlignment="1">
      <alignment horizontal="center" vertical="center"/>
    </xf>
    <xf numFmtId="2" fontId="10" fillId="3" borderId="2" xfId="0" applyNumberFormat="1" applyFont="1" applyFill="1" applyBorder="1" applyAlignment="1">
      <alignment horizontal="center" vertical="center"/>
    </xf>
    <xf numFmtId="2" fontId="11" fillId="3" borderId="2" xfId="0" applyNumberFormat="1" applyFont="1" applyFill="1" applyBorder="1" applyAlignment="1">
      <alignment horizontal="center" vertical="center"/>
    </xf>
    <xf numFmtId="49" fontId="17" fillId="5" borderId="10" xfId="0" quotePrefix="1" applyNumberFormat="1"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2" xfId="0" applyFont="1" applyFill="1" applyBorder="1" applyAlignment="1">
      <alignment horizontal="center" vertical="center" wrapText="1"/>
    </xf>
    <xf numFmtId="3" fontId="18" fillId="6" borderId="16" xfId="0" applyNumberFormat="1" applyFont="1" applyFill="1" applyBorder="1" applyAlignment="1">
      <alignment horizontal="center" vertical="center" wrapText="1"/>
    </xf>
    <xf numFmtId="3" fontId="18" fillId="6" borderId="2" xfId="0" applyNumberFormat="1" applyFont="1" applyFill="1" applyBorder="1" applyAlignment="1">
      <alignment horizontal="center" vertical="center" wrapText="1"/>
    </xf>
    <xf numFmtId="0" fontId="18" fillId="6" borderId="17" xfId="0" applyFont="1" applyFill="1" applyBorder="1" applyAlignment="1">
      <alignment horizontal="center" vertical="center" wrapText="1"/>
    </xf>
    <xf numFmtId="3" fontId="18" fillId="6" borderId="12" xfId="0" applyNumberFormat="1" applyFont="1" applyFill="1" applyBorder="1" applyAlignment="1">
      <alignment horizontal="center" vertical="center" wrapText="1"/>
    </xf>
    <xf numFmtId="3" fontId="18" fillId="6" borderId="18" xfId="0" applyNumberFormat="1" applyFont="1" applyFill="1" applyBorder="1" applyAlignment="1">
      <alignment horizontal="center" vertical="center" wrapText="1"/>
    </xf>
    <xf numFmtId="3" fontId="18" fillId="6" borderId="19" xfId="0" applyNumberFormat="1" applyFont="1" applyFill="1" applyBorder="1" applyAlignment="1">
      <alignment horizontal="center" vertical="center" wrapText="1"/>
    </xf>
    <xf numFmtId="3" fontId="18" fillId="6" borderId="20" xfId="0" applyNumberFormat="1" applyFont="1" applyFill="1" applyBorder="1" applyAlignment="1">
      <alignment horizontal="center" vertical="center" wrapText="1"/>
    </xf>
    <xf numFmtId="0" fontId="4" fillId="19" borderId="24" xfId="0" applyFont="1" applyFill="1" applyBorder="1" applyAlignment="1">
      <alignment horizontal="center" vertical="center"/>
    </xf>
    <xf numFmtId="2" fontId="10" fillId="3" borderId="24" xfId="0" applyNumberFormat="1" applyFont="1" applyFill="1" applyBorder="1" applyAlignment="1">
      <alignment horizontal="center" vertical="center"/>
    </xf>
    <xf numFmtId="2" fontId="11" fillId="3" borderId="24" xfId="0" applyNumberFormat="1" applyFont="1" applyFill="1" applyBorder="1" applyAlignment="1">
      <alignment horizontal="center" vertical="center"/>
    </xf>
    <xf numFmtId="0" fontId="4" fillId="19" borderId="13" xfId="0" applyFont="1" applyFill="1" applyBorder="1" applyAlignment="1">
      <alignment horizontal="center" vertical="center"/>
    </xf>
    <xf numFmtId="2" fontId="10" fillId="3" borderId="14" xfId="0" applyNumberFormat="1" applyFont="1" applyFill="1" applyBorder="1" applyAlignment="1">
      <alignment horizontal="center" vertical="center"/>
    </xf>
    <xf numFmtId="2" fontId="11" fillId="3" borderId="15" xfId="0" applyNumberFormat="1" applyFont="1" applyFill="1" applyBorder="1" applyAlignment="1">
      <alignment horizontal="center" vertical="center"/>
    </xf>
    <xf numFmtId="0" fontId="4" fillId="19" borderId="16" xfId="0" applyFont="1" applyFill="1" applyBorder="1" applyAlignment="1">
      <alignment horizontal="center" vertical="center"/>
    </xf>
    <xf numFmtId="2" fontId="11" fillId="3" borderId="17" xfId="0" applyNumberFormat="1" applyFont="1" applyFill="1" applyBorder="1" applyAlignment="1">
      <alignment horizontal="center" vertical="center"/>
    </xf>
    <xf numFmtId="0" fontId="4" fillId="19" borderId="18" xfId="0" applyFont="1" applyFill="1" applyBorder="1" applyAlignment="1">
      <alignment horizontal="center" vertical="center"/>
    </xf>
    <xf numFmtId="2" fontId="10" fillId="3" borderId="19" xfId="0" applyNumberFormat="1" applyFont="1" applyFill="1" applyBorder="1" applyAlignment="1">
      <alignment horizontal="center" vertical="center"/>
    </xf>
    <xf numFmtId="2" fontId="11" fillId="3" borderId="20" xfId="0" applyNumberFormat="1"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center" vertical="center"/>
    </xf>
    <xf numFmtId="0" fontId="5" fillId="4" borderId="24" xfId="0" applyFont="1" applyFill="1" applyBorder="1" applyAlignment="1">
      <alignment horizontal="center" vertical="center"/>
    </xf>
    <xf numFmtId="0" fontId="4" fillId="4" borderId="24" xfId="0" applyFont="1" applyFill="1" applyBorder="1" applyAlignment="1">
      <alignment horizontal="center" vertical="center"/>
    </xf>
    <xf numFmtId="0" fontId="5" fillId="3" borderId="24" xfId="0" applyFont="1" applyFill="1" applyBorder="1" applyAlignment="1">
      <alignment horizontal="center" vertical="center"/>
    </xf>
    <xf numFmtId="0" fontId="5"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5" fillId="3" borderId="20" xfId="0" applyFont="1" applyFill="1" applyBorder="1" applyAlignment="1">
      <alignment horizontal="center" vertical="center"/>
    </xf>
    <xf numFmtId="0" fontId="13" fillId="4" borderId="24" xfId="0" applyFont="1" applyFill="1" applyBorder="1" applyAlignment="1">
      <alignment horizontal="center"/>
    </xf>
    <xf numFmtId="0" fontId="13" fillId="4" borderId="13" xfId="0" applyFont="1" applyFill="1" applyBorder="1" applyAlignment="1">
      <alignment horizontal="center"/>
    </xf>
    <xf numFmtId="0" fontId="13" fillId="4" borderId="16" xfId="0" applyFont="1" applyFill="1" applyBorder="1" applyAlignment="1">
      <alignment horizontal="center"/>
    </xf>
    <xf numFmtId="0" fontId="13" fillId="4" borderId="18" xfId="0" applyFont="1" applyFill="1" applyBorder="1" applyAlignment="1">
      <alignment horizontal="center"/>
    </xf>
    <xf numFmtId="0" fontId="0" fillId="4" borderId="0" xfId="0" applyFill="1" applyBorder="1" applyAlignment="1">
      <alignment vertical="center"/>
    </xf>
    <xf numFmtId="0" fontId="0" fillId="4" borderId="0" xfId="0" applyFill="1" applyAlignment="1">
      <alignment vertical="center"/>
    </xf>
    <xf numFmtId="0" fontId="44" fillId="15" borderId="2" xfId="1" applyFont="1" applyFill="1" applyBorder="1" applyAlignment="1">
      <alignment horizontal="center" vertical="center"/>
    </xf>
    <xf numFmtId="0" fontId="44" fillId="15" borderId="2" xfId="1" quotePrefix="1" applyFont="1" applyFill="1" applyBorder="1" applyAlignment="1">
      <alignment horizontal="center" vertical="center"/>
    </xf>
    <xf numFmtId="0" fontId="5" fillId="4" borderId="0" xfId="0" applyFont="1" applyFill="1" applyAlignment="1">
      <alignment horizontal="center" vertical="center"/>
    </xf>
    <xf numFmtId="0" fontId="21" fillId="15" borderId="2"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1" fillId="4" borderId="0" xfId="0" applyFont="1" applyFill="1" applyAlignment="1">
      <alignment horizontal="center" vertical="center" wrapText="1"/>
    </xf>
    <xf numFmtId="0" fontId="0" fillId="0" borderId="0" xfId="0" applyBorder="1" applyAlignment="1">
      <alignment horizontal="center" vertical="center"/>
    </xf>
    <xf numFmtId="0" fontId="0" fillId="4" borderId="7" xfId="0" applyFill="1" applyBorder="1" applyAlignment="1">
      <alignment vertical="center"/>
    </xf>
    <xf numFmtId="0" fontId="0" fillId="0" borderId="0" xfId="0" applyAlignment="1">
      <alignment vertical="center"/>
    </xf>
    <xf numFmtId="0" fontId="24" fillId="0" borderId="2" xfId="0" applyFont="1" applyBorder="1" applyAlignment="1">
      <alignment horizontal="center" vertical="center"/>
    </xf>
    <xf numFmtId="0" fontId="14" fillId="0" borderId="2" xfId="0" quotePrefix="1" applyFont="1" applyBorder="1" applyAlignment="1">
      <alignment horizontal="left" vertical="center"/>
    </xf>
    <xf numFmtId="0" fontId="14" fillId="0" borderId="2" xfId="0" applyFont="1" applyBorder="1" applyAlignment="1">
      <alignment vertical="center"/>
    </xf>
    <xf numFmtId="0" fontId="41" fillId="4" borderId="0" xfId="0" applyFont="1" applyFill="1" applyAlignment="1">
      <alignment horizontal="left" vertical="center"/>
    </xf>
    <xf numFmtId="0" fontId="42" fillId="4" borderId="0" xfId="1" applyFont="1" applyFill="1" applyAlignment="1">
      <alignment horizontal="left" vertical="center"/>
    </xf>
    <xf numFmtId="0" fontId="20" fillId="14" borderId="2" xfId="0" applyFont="1" applyFill="1" applyBorder="1" applyAlignment="1">
      <alignment horizontal="left" vertical="center"/>
    </xf>
    <xf numFmtId="0" fontId="5" fillId="4" borderId="10" xfId="0" quotePrefix="1" applyFont="1" applyFill="1" applyBorder="1" applyAlignment="1">
      <alignment horizontal="center" vertical="center"/>
    </xf>
    <xf numFmtId="3" fontId="10" fillId="3" borderId="16" xfId="0" applyNumberFormat="1" applyFont="1" applyFill="1" applyBorder="1" applyAlignment="1">
      <alignment horizontal="center" vertical="center"/>
    </xf>
    <xf numFmtId="3" fontId="10" fillId="3" borderId="17" xfId="0" applyNumberFormat="1" applyFont="1" applyFill="1" applyBorder="1" applyAlignment="1">
      <alignment horizontal="center" vertical="center"/>
    </xf>
    <xf numFmtId="3" fontId="11" fillId="3" borderId="18" xfId="0" applyNumberFormat="1" applyFont="1" applyFill="1" applyBorder="1" applyAlignment="1">
      <alignment horizontal="center" vertical="center"/>
    </xf>
    <xf numFmtId="3" fontId="11" fillId="3" borderId="20" xfId="0" applyNumberFormat="1" applyFont="1" applyFill="1" applyBorder="1" applyAlignment="1">
      <alignment horizontal="center" vertical="center"/>
    </xf>
    <xf numFmtId="3" fontId="4" fillId="19" borderId="13" xfId="0" applyNumberFormat="1" applyFont="1" applyFill="1" applyBorder="1" applyAlignment="1">
      <alignment horizontal="center"/>
    </xf>
    <xf numFmtId="3" fontId="4" fillId="19" borderId="15" xfId="0" applyNumberFormat="1" applyFont="1" applyFill="1" applyBorder="1" applyAlignment="1">
      <alignment horizontal="center"/>
    </xf>
    <xf numFmtId="3" fontId="10" fillId="3" borderId="16" xfId="0" applyNumberFormat="1" applyFont="1" applyFill="1" applyBorder="1" applyAlignment="1">
      <alignment horizontal="center"/>
    </xf>
    <xf numFmtId="3" fontId="10" fillId="3" borderId="17" xfId="0" applyNumberFormat="1" applyFont="1" applyFill="1" applyBorder="1" applyAlignment="1">
      <alignment horizontal="center"/>
    </xf>
    <xf numFmtId="3" fontId="11" fillId="3" borderId="18" xfId="0" applyNumberFormat="1" applyFont="1" applyFill="1" applyBorder="1" applyAlignment="1">
      <alignment horizontal="center"/>
    </xf>
    <xf numFmtId="3" fontId="11" fillId="3" borderId="20" xfId="0" applyNumberFormat="1" applyFont="1" applyFill="1" applyBorder="1" applyAlignment="1">
      <alignment horizontal="center"/>
    </xf>
    <xf numFmtId="0" fontId="0" fillId="15" borderId="0" xfId="0" applyFill="1" applyAlignment="1">
      <alignment vertical="center"/>
    </xf>
    <xf numFmtId="164" fontId="18" fillId="6" borderId="16" xfId="0" applyNumberFormat="1" applyFont="1" applyFill="1" applyBorder="1" applyAlignment="1">
      <alignment horizontal="right" vertical="center" wrapText="1"/>
    </xf>
    <xf numFmtId="164" fontId="18" fillId="6" borderId="2" xfId="0" applyNumberFormat="1" applyFont="1" applyFill="1" applyBorder="1" applyAlignment="1">
      <alignment horizontal="right" vertical="center" wrapText="1"/>
    </xf>
    <xf numFmtId="164" fontId="18" fillId="6" borderId="17" xfId="0" applyNumberFormat="1" applyFont="1" applyFill="1" applyBorder="1" applyAlignment="1">
      <alignment horizontal="right" vertical="center" wrapText="1"/>
    </xf>
    <xf numFmtId="164" fontId="18" fillId="6" borderId="12" xfId="0" applyNumberFormat="1" applyFont="1" applyFill="1" applyBorder="1" applyAlignment="1">
      <alignment horizontal="right" vertical="center" wrapText="1"/>
    </xf>
    <xf numFmtId="164" fontId="18" fillId="6" borderId="18" xfId="0" applyNumberFormat="1" applyFont="1" applyFill="1" applyBorder="1" applyAlignment="1">
      <alignment horizontal="right" vertical="center" wrapText="1"/>
    </xf>
    <xf numFmtId="164" fontId="18" fillId="6" borderId="19" xfId="0" applyNumberFormat="1" applyFont="1" applyFill="1" applyBorder="1" applyAlignment="1">
      <alignment horizontal="right" vertical="center" wrapText="1"/>
    </xf>
    <xf numFmtId="164" fontId="18" fillId="6" borderId="20" xfId="0" applyNumberFormat="1" applyFont="1" applyFill="1" applyBorder="1" applyAlignment="1">
      <alignment horizontal="right" vertical="center" wrapText="1"/>
    </xf>
    <xf numFmtId="49" fontId="17" fillId="5" borderId="10" xfId="0" quotePrefix="1" applyNumberFormat="1" applyFont="1" applyFill="1" applyBorder="1" applyAlignment="1">
      <alignment horizontal="right" vertical="center" wrapText="1"/>
    </xf>
    <xf numFmtId="0" fontId="12" fillId="4" borderId="2" xfId="0" quotePrefix="1" applyFont="1" applyFill="1" applyBorder="1" applyAlignment="1">
      <alignment horizontal="left" vertical="top"/>
    </xf>
    <xf numFmtId="1" fontId="4" fillId="19" borderId="16" xfId="0" applyNumberFormat="1" applyFont="1" applyFill="1" applyBorder="1" applyAlignment="1">
      <alignment horizontal="center"/>
    </xf>
    <xf numFmtId="1" fontId="4" fillId="19" borderId="17" xfId="0" applyNumberFormat="1" applyFont="1" applyFill="1" applyBorder="1" applyAlignment="1">
      <alignment horizontal="center"/>
    </xf>
    <xf numFmtId="0" fontId="4" fillId="4" borderId="10" xfId="0" quotePrefix="1" applyFont="1" applyFill="1" applyBorder="1" applyAlignment="1">
      <alignment horizontal="left"/>
    </xf>
    <xf numFmtId="0" fontId="5" fillId="4" borderId="10" xfId="0" quotePrefix="1" applyFont="1" applyFill="1" applyBorder="1" applyAlignment="1">
      <alignment horizontal="left"/>
    </xf>
    <xf numFmtId="9" fontId="14" fillId="4" borderId="2" xfId="2" applyFont="1" applyFill="1" applyBorder="1" applyAlignment="1">
      <alignment horizontal="center" vertical="center"/>
    </xf>
    <xf numFmtId="1" fontId="13" fillId="21" borderId="2" xfId="0" applyNumberFormat="1" applyFont="1" applyFill="1" applyBorder="1" applyAlignment="1">
      <alignment horizontal="center"/>
    </xf>
    <xf numFmtId="1" fontId="13" fillId="21" borderId="24" xfId="0" applyNumberFormat="1" applyFont="1" applyFill="1" applyBorder="1" applyAlignment="1">
      <alignment horizontal="center"/>
    </xf>
    <xf numFmtId="1" fontId="13" fillId="21" borderId="14" xfId="0" applyNumberFormat="1" applyFont="1" applyFill="1" applyBorder="1" applyAlignment="1">
      <alignment horizontal="center"/>
    </xf>
    <xf numFmtId="1" fontId="13" fillId="21" borderId="19" xfId="0" applyNumberFormat="1" applyFont="1" applyFill="1" applyBorder="1" applyAlignment="1">
      <alignment horizontal="center"/>
    </xf>
    <xf numFmtId="168" fontId="14" fillId="3" borderId="2" xfId="2" applyNumberFormat="1" applyFont="1" applyFill="1" applyBorder="1" applyAlignment="1">
      <alignment horizontal="center"/>
    </xf>
    <xf numFmtId="168" fontId="14" fillId="3" borderId="24" xfId="2" applyNumberFormat="1" applyFont="1" applyFill="1" applyBorder="1" applyAlignment="1">
      <alignment horizontal="center"/>
    </xf>
    <xf numFmtId="168" fontId="14" fillId="3" borderId="14" xfId="2" applyNumberFormat="1" applyFont="1" applyFill="1" applyBorder="1" applyAlignment="1">
      <alignment horizontal="center"/>
    </xf>
    <xf numFmtId="168" fontId="14" fillId="3" borderId="15" xfId="2" applyNumberFormat="1" applyFont="1" applyFill="1" applyBorder="1" applyAlignment="1">
      <alignment horizontal="center"/>
    </xf>
    <xf numFmtId="168" fontId="14" fillId="3" borderId="17" xfId="2" applyNumberFormat="1" applyFont="1" applyFill="1" applyBorder="1" applyAlignment="1">
      <alignment horizontal="center"/>
    </xf>
    <xf numFmtId="168" fontId="14" fillId="3" borderId="19" xfId="2" applyNumberFormat="1" applyFont="1" applyFill="1" applyBorder="1" applyAlignment="1">
      <alignment horizontal="center"/>
    </xf>
    <xf numFmtId="168" fontId="14" fillId="3" borderId="20" xfId="2" applyNumberFormat="1" applyFont="1" applyFill="1" applyBorder="1" applyAlignment="1">
      <alignment horizontal="center"/>
    </xf>
    <xf numFmtId="167" fontId="14" fillId="0" borderId="2" xfId="0" applyNumberFormat="1" applyFont="1" applyBorder="1" applyAlignment="1">
      <alignment horizontal="center" vertical="center"/>
    </xf>
    <xf numFmtId="1" fontId="14" fillId="0" borderId="2" xfId="0" applyNumberFormat="1" applyFont="1" applyBorder="1" applyAlignment="1">
      <alignment horizontal="center" vertical="center"/>
    </xf>
    <xf numFmtId="0" fontId="0" fillId="21" borderId="0" xfId="0" applyFill="1"/>
    <xf numFmtId="0" fontId="52" fillId="22" borderId="3" xfId="0" quotePrefix="1" applyFont="1" applyFill="1" applyBorder="1" applyAlignment="1">
      <alignment horizontal="left" vertical="center" wrapText="1"/>
    </xf>
    <xf numFmtId="0" fontId="52" fillId="22" borderId="4" xfId="0" applyFont="1" applyFill="1" applyBorder="1" applyAlignment="1">
      <alignment horizontal="left" vertical="center" wrapText="1"/>
    </xf>
    <xf numFmtId="0" fontId="52" fillId="22" borderId="5" xfId="0" applyFont="1" applyFill="1" applyBorder="1" applyAlignment="1">
      <alignment horizontal="left" vertical="center" wrapText="1"/>
    </xf>
    <xf numFmtId="0" fontId="52" fillId="22" borderId="8" xfId="0" applyFont="1" applyFill="1" applyBorder="1" applyAlignment="1">
      <alignment horizontal="left" vertical="center" wrapText="1"/>
    </xf>
    <xf numFmtId="0" fontId="52" fillId="22" borderId="1" xfId="0" applyFont="1" applyFill="1" applyBorder="1" applyAlignment="1">
      <alignment horizontal="left" vertical="center" wrapText="1"/>
    </xf>
    <xf numFmtId="0" fontId="52" fillId="22" borderId="9" xfId="0" applyFont="1" applyFill="1" applyBorder="1" applyAlignment="1">
      <alignment horizontal="left" vertical="center" wrapText="1"/>
    </xf>
    <xf numFmtId="0" fontId="41" fillId="4" borderId="2" xfId="0" applyFont="1" applyFill="1" applyBorder="1" applyAlignment="1">
      <alignment horizontal="center" vertical="center" wrapText="1"/>
    </xf>
    <xf numFmtId="0" fontId="6" fillId="3" borderId="3" xfId="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40" fillId="20" borderId="2" xfId="0" quotePrefix="1" applyFont="1" applyFill="1" applyBorder="1" applyAlignment="1">
      <alignment horizontal="center" vertical="center"/>
    </xf>
    <xf numFmtId="0" fontId="40" fillId="20" borderId="2" xfId="0" applyFont="1" applyFill="1" applyBorder="1" applyAlignment="1">
      <alignment horizontal="center" vertical="center"/>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44" fillId="3" borderId="3"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8" xfId="0" applyFont="1" applyFill="1" applyBorder="1" applyAlignment="1">
      <alignment horizontal="center" vertical="center"/>
    </xf>
    <xf numFmtId="0" fontId="44" fillId="3" borderId="1" xfId="0" applyFont="1" applyFill="1" applyBorder="1" applyAlignment="1">
      <alignment horizontal="center" vertical="center"/>
    </xf>
    <xf numFmtId="0" fontId="44" fillId="3" borderId="9" xfId="0" applyFont="1" applyFill="1" applyBorder="1" applyAlignment="1">
      <alignment horizontal="center" vertical="center"/>
    </xf>
    <xf numFmtId="0" fontId="29" fillId="12" borderId="0" xfId="0" applyFont="1" applyFill="1" applyAlignment="1">
      <alignment horizontal="center" vertical="center" wrapText="1"/>
    </xf>
    <xf numFmtId="0" fontId="29" fillId="12" borderId="0" xfId="0" applyFont="1" applyFill="1" applyAlignment="1">
      <alignment horizontal="center" vertical="center"/>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0" xfId="0" applyFont="1" applyFill="1" applyBorder="1" applyAlignment="1">
      <alignment horizontal="center"/>
    </xf>
    <xf numFmtId="0" fontId="1" fillId="3" borderId="12" xfId="0" applyFont="1" applyFill="1" applyBorder="1" applyAlignment="1">
      <alignment horizontal="center"/>
    </xf>
    <xf numFmtId="0" fontId="19" fillId="2" borderId="10" xfId="0" applyFont="1" applyFill="1" applyBorder="1" applyAlignment="1">
      <alignment horizontal="center"/>
    </xf>
    <xf numFmtId="0" fontId="19" fillId="2" borderId="11" xfId="0" applyFont="1" applyFill="1" applyBorder="1" applyAlignment="1">
      <alignment horizontal="center"/>
    </xf>
    <xf numFmtId="0" fontId="19" fillId="2" borderId="12" xfId="0" applyFont="1" applyFill="1" applyBorder="1" applyAlignment="1">
      <alignment horizontal="center"/>
    </xf>
    <xf numFmtId="0" fontId="22" fillId="0" borderId="2" xfId="0" applyFont="1" applyBorder="1" applyAlignment="1">
      <alignment horizontal="left" vertical="center" wrapText="1"/>
    </xf>
    <xf numFmtId="0" fontId="22" fillId="7" borderId="10" xfId="0" applyFont="1" applyFill="1" applyBorder="1" applyAlignment="1">
      <alignment horizontal="left" vertical="center" wrapText="1"/>
    </xf>
    <xf numFmtId="0" fontId="22" fillId="7" borderId="11"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22" fillId="7" borderId="10" xfId="0" quotePrefix="1" applyFont="1" applyFill="1" applyBorder="1" applyAlignment="1">
      <alignment horizontal="left" vertical="center" wrapText="1"/>
    </xf>
    <xf numFmtId="0" fontId="1" fillId="2" borderId="2" xfId="0" applyFont="1" applyFill="1" applyBorder="1" applyAlignment="1">
      <alignment horizontal="center"/>
    </xf>
    <xf numFmtId="0" fontId="20" fillId="14" borderId="2" xfId="0" applyFont="1" applyFill="1" applyBorder="1" applyAlignment="1">
      <alignment horizontal="left"/>
    </xf>
    <xf numFmtId="0" fontId="22" fillId="7" borderId="2" xfId="0" applyFont="1" applyFill="1" applyBorder="1" applyAlignment="1">
      <alignment horizontal="left" vertical="center" wrapText="1"/>
    </xf>
    <xf numFmtId="0" fontId="35" fillId="12" borderId="0" xfId="0" applyFont="1" applyFill="1" applyAlignment="1">
      <alignment horizontal="center"/>
    </xf>
    <xf numFmtId="0" fontId="4" fillId="0" borderId="0" xfId="0" applyFont="1" applyBorder="1" applyAlignment="1">
      <alignment horizontal="center" vertical="center" wrapText="1"/>
    </xf>
    <xf numFmtId="0" fontId="5" fillId="11" borderId="10" xfId="0" applyFont="1" applyFill="1" applyBorder="1" applyAlignment="1">
      <alignment horizontal="center" vertical="center"/>
    </xf>
    <xf numFmtId="0" fontId="5" fillId="11" borderId="11" xfId="0" applyFont="1" applyFill="1" applyBorder="1" applyAlignment="1">
      <alignment horizontal="center" vertical="center"/>
    </xf>
    <xf numFmtId="0" fontId="5" fillId="11" borderId="12" xfId="0" applyFont="1" applyFill="1" applyBorder="1" applyAlignment="1">
      <alignment horizontal="center" vertical="center"/>
    </xf>
    <xf numFmtId="0" fontId="29" fillId="13" borderId="0" xfId="0" quotePrefix="1" applyFont="1" applyFill="1" applyAlignment="1">
      <alignment horizontal="center" vertical="center" wrapText="1"/>
    </xf>
    <xf numFmtId="0" fontId="29" fillId="13" borderId="0" xfId="0" applyFont="1" applyFill="1" applyAlignment="1">
      <alignment horizontal="center" vertical="center" wrapText="1"/>
    </xf>
    <xf numFmtId="0" fontId="4" fillId="4" borderId="2" xfId="0" applyFont="1" applyFill="1" applyBorder="1" applyAlignment="1">
      <alignment horizontal="left"/>
    </xf>
    <xf numFmtId="0" fontId="14" fillId="0" borderId="2" xfId="0" quotePrefix="1" applyFont="1" applyBorder="1" applyAlignment="1">
      <alignment horizontal="left" wrapText="1"/>
    </xf>
    <xf numFmtId="0" fontId="14" fillId="0" borderId="2" xfId="0" applyFont="1" applyBorder="1" applyAlignment="1">
      <alignment horizontal="left" wrapText="1"/>
    </xf>
    <xf numFmtId="0" fontId="43" fillId="15" borderId="0" xfId="0" applyFont="1" applyFill="1" applyBorder="1" applyAlignment="1">
      <alignment horizontal="center" vertical="center"/>
    </xf>
    <xf numFmtId="0" fontId="20" fillId="14" borderId="2" xfId="0" applyFont="1" applyFill="1" applyBorder="1" applyAlignment="1">
      <alignment horizontal="center" vertical="center" wrapText="1"/>
    </xf>
    <xf numFmtId="0" fontId="14" fillId="0" borderId="2" xfId="0" applyFont="1" applyBorder="1" applyAlignment="1">
      <alignment horizontal="left" vertical="center" wrapText="1"/>
    </xf>
    <xf numFmtId="14" fontId="14" fillId="0" borderId="2" xfId="0" applyNumberFormat="1" applyFont="1" applyBorder="1" applyAlignment="1">
      <alignment horizontal="left"/>
    </xf>
    <xf numFmtId="14" fontId="16" fillId="0" borderId="2" xfId="1" applyNumberFormat="1" applyFont="1" applyBorder="1" applyAlignment="1">
      <alignment horizontal="left"/>
    </xf>
    <xf numFmtId="14" fontId="5" fillId="0" borderId="2" xfId="0" applyNumberFormat="1" applyFont="1" applyBorder="1" applyAlignment="1">
      <alignment horizontal="left"/>
    </xf>
    <xf numFmtId="0" fontId="12" fillId="4" borderId="2" xfId="0" applyFont="1" applyFill="1" applyBorder="1" applyAlignment="1">
      <alignment horizontal="left" vertical="top"/>
    </xf>
    <xf numFmtId="0" fontId="5" fillId="3" borderId="2" xfId="0" applyFont="1" applyFill="1" applyBorder="1" applyAlignment="1">
      <alignment horizontal="left" wrapText="1"/>
    </xf>
    <xf numFmtId="0" fontId="5" fillId="3" borderId="2" xfId="0" applyFont="1" applyFill="1" applyBorder="1" applyAlignment="1">
      <alignment horizontal="left"/>
    </xf>
    <xf numFmtId="0" fontId="14" fillId="0" borderId="2" xfId="0" quotePrefix="1" applyFont="1" applyBorder="1" applyAlignment="1">
      <alignment horizontal="left" vertical="center" wrapText="1"/>
    </xf>
    <xf numFmtId="0" fontId="0" fillId="4" borderId="6" xfId="0" applyFill="1" applyBorder="1" applyAlignment="1">
      <alignment horizontal="center"/>
    </xf>
    <xf numFmtId="0" fontId="0" fillId="4" borderId="0" xfId="0" applyFill="1" applyBorder="1" applyAlignment="1">
      <alignment horizontal="center"/>
    </xf>
    <xf numFmtId="0" fontId="0" fillId="4" borderId="7" xfId="0" applyFill="1" applyBorder="1" applyAlignment="1">
      <alignment horizontal="center"/>
    </xf>
    <xf numFmtId="0" fontId="14" fillId="0" borderId="2" xfId="0" applyFont="1" applyBorder="1" applyAlignment="1">
      <alignment wrapText="1"/>
    </xf>
    <xf numFmtId="14" fontId="14" fillId="0" borderId="2" xfId="0" applyNumberFormat="1" applyFont="1" applyBorder="1" applyAlignment="1">
      <alignment horizontal="left" wrapText="1"/>
    </xf>
    <xf numFmtId="0" fontId="4" fillId="4" borderId="2" xfId="0" applyFont="1" applyFill="1" applyBorder="1" applyAlignment="1">
      <alignment wrapText="1"/>
    </xf>
    <xf numFmtId="14" fontId="14" fillId="0" borderId="2" xfId="0" quotePrefix="1" applyNumberFormat="1" applyFont="1" applyBorder="1" applyAlignment="1">
      <alignment horizontal="left" wrapText="1"/>
    </xf>
    <xf numFmtId="0" fontId="14" fillId="0" borderId="2" xfId="0" applyFont="1" applyBorder="1" applyAlignment="1">
      <alignment vertical="center" wrapText="1"/>
    </xf>
    <xf numFmtId="0" fontId="14" fillId="0" borderId="2" xfId="0" applyFont="1" applyBorder="1" applyAlignment="1">
      <alignment horizontal="left" wrapText="1" indent="1"/>
    </xf>
    <xf numFmtId="0" fontId="4" fillId="19" borderId="25" xfId="0" quotePrefix="1" applyFont="1" applyFill="1" applyBorder="1" applyAlignment="1">
      <alignment horizontal="center" vertical="center"/>
    </xf>
    <xf numFmtId="0" fontId="4" fillId="19" borderId="26" xfId="0" applyFont="1" applyFill="1" applyBorder="1" applyAlignment="1">
      <alignment horizontal="center" vertical="center"/>
    </xf>
    <xf numFmtId="0" fontId="4" fillId="19" borderId="24" xfId="0" applyFont="1" applyFill="1" applyBorder="1" applyAlignment="1">
      <alignment horizontal="center" vertical="center" wrapText="1"/>
    </xf>
    <xf numFmtId="0" fontId="4" fillId="19" borderId="27" xfId="0" applyFont="1" applyFill="1" applyBorder="1" applyAlignment="1">
      <alignment horizontal="center" vertical="center" wrapText="1"/>
    </xf>
    <xf numFmtId="0" fontId="4" fillId="4" borderId="10" xfId="0" quotePrefix="1"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14" fontId="14" fillId="0" borderId="2" xfId="0" quotePrefix="1" applyNumberFormat="1" applyFont="1" applyBorder="1" applyAlignment="1">
      <alignment horizontal="left"/>
    </xf>
    <xf numFmtId="0" fontId="5" fillId="3" borderId="2" xfId="0" quotePrefix="1" applyFont="1" applyFill="1" applyBorder="1" applyAlignment="1">
      <alignment horizontal="left" wrapText="1"/>
    </xf>
    <xf numFmtId="0" fontId="14" fillId="0" borderId="2" xfId="0" applyFont="1" applyBorder="1" applyAlignment="1">
      <alignment horizontal="left"/>
    </xf>
    <xf numFmtId="0" fontId="14" fillId="3" borderId="2" xfId="0" quotePrefix="1" applyFont="1" applyFill="1" applyBorder="1" applyAlignment="1">
      <alignment horizontal="left"/>
    </xf>
    <xf numFmtId="14" fontId="5" fillId="0" borderId="2" xfId="0" applyNumberFormat="1" applyFont="1" applyBorder="1" applyAlignment="1">
      <alignment horizontal="center"/>
    </xf>
    <xf numFmtId="14" fontId="5" fillId="3" borderId="2" xfId="0" quotePrefix="1" applyNumberFormat="1" applyFont="1" applyFill="1" applyBorder="1" applyAlignment="1">
      <alignment horizontal="left"/>
    </xf>
    <xf numFmtId="14" fontId="5" fillId="3" borderId="2" xfId="0" applyNumberFormat="1" applyFont="1" applyFill="1" applyBorder="1" applyAlignment="1">
      <alignment horizontal="left"/>
    </xf>
    <xf numFmtId="14" fontId="16" fillId="3" borderId="2" xfId="1" quotePrefix="1" applyNumberFormat="1" applyFont="1" applyFill="1" applyBorder="1" applyAlignment="1">
      <alignment horizontal="left"/>
    </xf>
    <xf numFmtId="14" fontId="5" fillId="3" borderId="2" xfId="0" quotePrefix="1" applyNumberFormat="1" applyFont="1" applyFill="1" applyBorder="1" applyAlignment="1">
      <alignment horizontal="left" wrapText="1"/>
    </xf>
    <xf numFmtId="14" fontId="16" fillId="3" borderId="2" xfId="1" applyNumberFormat="1" applyFont="1" applyFill="1" applyBorder="1" applyAlignment="1">
      <alignment horizontal="left"/>
    </xf>
    <xf numFmtId="0" fontId="46" fillId="4" borderId="2" xfId="0" applyFont="1" applyFill="1" applyBorder="1" applyAlignment="1">
      <alignment horizontal="left" vertical="top"/>
    </xf>
  </cellXfs>
  <cellStyles count="6">
    <cellStyle name="Check Cell 4 5" xfId="4" xr:uid="{52461E97-7D80-4997-9C84-04085BA796D0}"/>
    <cellStyle name="Hyperlink" xfId="1" builtinId="8"/>
    <cellStyle name="Normal" xfId="0" builtinId="0"/>
    <cellStyle name="Normal 3 2 2 13" xfId="3" xr:uid="{A6CB94A2-E406-437E-B68C-0F5BB53007D0}"/>
    <cellStyle name="Note 2 24" xfId="5" xr:uid="{1250CACC-A763-4DED-A608-C640C8CE8DB4}"/>
    <cellStyle name="Per cent" xfId="2" builtinId="5"/>
  </cellStyles>
  <dxfs count="0"/>
  <tableStyles count="0" defaultTableStyle="TableStyleMedium2" defaultPivotStyle="PivotStyleLight16"/>
  <colors>
    <mruColors>
      <color rgb="FF9CC2E5"/>
      <color rgb="FF2E74B5"/>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sharedStrings" Target="sharedStrings.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styles" Target="styles.xml" Id="rId17" /><Relationship Type="http://schemas.openxmlformats.org/officeDocument/2006/relationships/worksheet" Target="worksheets/sheet2.xml" Id="rId2" /><Relationship Type="http://schemas.openxmlformats.org/officeDocument/2006/relationships/theme" Target="theme/theme1.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externalLink" Target="externalLinks/externalLink1.xml" Id="rId15" /><Relationship Type="http://schemas.openxmlformats.org/officeDocument/2006/relationships/worksheet" Target="worksheets/sheet10.xml" Id="rId10" /><Relationship Type="http://schemas.openxmlformats.org/officeDocument/2006/relationships/calcChain" Target="calcChain.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2.xml" Id="R7cf6aa2eb2464096"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8469112408859"/>
          <c:y val="5.5555519177566411E-2"/>
          <c:w val="0.79772951359818245"/>
          <c:h val="0.74421789381590464"/>
        </c:manualLayout>
      </c:layout>
      <c:barChart>
        <c:barDir val="col"/>
        <c:grouping val="stacked"/>
        <c:varyColors val="0"/>
        <c:ser>
          <c:idx val="1"/>
          <c:order val="0"/>
          <c:tx>
            <c:strRef>
              <c:f>'PS3.1'!$G$12</c:f>
              <c:strCache>
                <c:ptCount val="1"/>
                <c:pt idx="0">
                  <c:v>Renewable energy (RE)</c:v>
                </c:pt>
              </c:strCache>
            </c:strRef>
          </c:tx>
          <c:spPr>
            <a:solidFill>
              <a:schemeClr val="accent5">
                <a:lumMod val="75000"/>
              </a:schemeClr>
            </a:solidFill>
            <a:ln>
              <a:solidFill>
                <a:sysClr val="windowText" lastClr="000000"/>
              </a:solidFill>
            </a:ln>
            <a:effectLst/>
          </c:spPr>
          <c:invertIfNegative val="0"/>
          <c:cat>
            <c:numRef>
              <c:f>'PS3.1'!$H$11:$K$11</c:f>
              <c:numCache>
                <c:formatCode>General</c:formatCode>
                <c:ptCount val="4"/>
                <c:pt idx="0">
                  <c:v>2018</c:v>
                </c:pt>
                <c:pt idx="1">
                  <c:v>2019</c:v>
                </c:pt>
                <c:pt idx="2">
                  <c:v>2020</c:v>
                </c:pt>
                <c:pt idx="3">
                  <c:v>2021</c:v>
                </c:pt>
              </c:numCache>
            </c:numRef>
          </c:cat>
          <c:val>
            <c:numRef>
              <c:f>'PS3.1'!$H$12:$K$12</c:f>
              <c:numCache>
                <c:formatCode>#,##0.0</c:formatCode>
                <c:ptCount val="4"/>
                <c:pt idx="0">
                  <c:v>2.7</c:v>
                </c:pt>
                <c:pt idx="1">
                  <c:v>16.537027999999999</c:v>
                </c:pt>
                <c:pt idx="2">
                  <c:v>13.395308</c:v>
                </c:pt>
                <c:pt idx="3">
                  <c:v>7.2086499999999996</c:v>
                </c:pt>
              </c:numCache>
            </c:numRef>
          </c:val>
          <c:extLst>
            <c:ext xmlns:c16="http://schemas.microsoft.com/office/drawing/2014/chart" uri="{C3380CC4-5D6E-409C-BE32-E72D297353CC}">
              <c16:uniqueId val="{00000000-AB25-425C-960C-2E2A9B0C87C4}"/>
            </c:ext>
          </c:extLst>
        </c:ser>
        <c:ser>
          <c:idx val="0"/>
          <c:order val="1"/>
          <c:tx>
            <c:strRef>
              <c:f>'PS3.1'!$G$13</c:f>
              <c:strCache>
                <c:ptCount val="1"/>
                <c:pt idx="0">
                  <c:v>Energy efficiency (EE)</c:v>
                </c:pt>
              </c:strCache>
            </c:strRef>
          </c:tx>
          <c:spPr>
            <a:solidFill>
              <a:schemeClr val="accent1"/>
            </a:solidFill>
            <a:ln>
              <a:solidFill>
                <a:sysClr val="windowText" lastClr="000000"/>
              </a:solidFill>
            </a:ln>
            <a:effectLst/>
          </c:spPr>
          <c:invertIfNegative val="0"/>
          <c:cat>
            <c:numRef>
              <c:f>'PS3.1'!$H$11:$K$11</c:f>
              <c:numCache>
                <c:formatCode>General</c:formatCode>
                <c:ptCount val="4"/>
                <c:pt idx="0">
                  <c:v>2018</c:v>
                </c:pt>
                <c:pt idx="1">
                  <c:v>2019</c:v>
                </c:pt>
                <c:pt idx="2">
                  <c:v>2020</c:v>
                </c:pt>
                <c:pt idx="3">
                  <c:v>2021</c:v>
                </c:pt>
              </c:numCache>
            </c:numRef>
          </c:cat>
          <c:val>
            <c:numRef>
              <c:f>'PS3.1'!$H$13:$K$13</c:f>
              <c:numCache>
                <c:formatCode>#,##0.0</c:formatCode>
                <c:ptCount val="4"/>
                <c:pt idx="0">
                  <c:v>18.943878999999999</c:v>
                </c:pt>
                <c:pt idx="1">
                  <c:v>14.668138000000001</c:v>
                </c:pt>
                <c:pt idx="2">
                  <c:v>17.740622999999999</c:v>
                </c:pt>
                <c:pt idx="3">
                  <c:v>27.634951999999998</c:v>
                </c:pt>
              </c:numCache>
            </c:numRef>
          </c:val>
          <c:extLst>
            <c:ext xmlns:c16="http://schemas.microsoft.com/office/drawing/2014/chart" uri="{C3380CC4-5D6E-409C-BE32-E72D297353CC}">
              <c16:uniqueId val="{00000002-AB25-425C-960C-2E2A9B0C87C4}"/>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sz="1000">
                    <a:solidFill>
                      <a:schemeClr val="tx1"/>
                    </a:solidFill>
                    <a:latin typeface="Arial" panose="020B0604020202020204" pitchFamily="34" charset="0"/>
                    <a:cs typeface="Arial" panose="020B0604020202020204" pitchFamily="34" charset="0"/>
                  </a:rPr>
                  <a:t>Investment in renewable energy</a:t>
                </a:r>
                <a:r>
                  <a:rPr lang="en-GB" sz="1000" baseline="0">
                    <a:solidFill>
                      <a:schemeClr val="tx1"/>
                    </a:solidFill>
                    <a:latin typeface="Arial" panose="020B0604020202020204" pitchFamily="34" charset="0"/>
                    <a:cs typeface="Arial" panose="020B0604020202020204" pitchFamily="34" charset="0"/>
                  </a:rPr>
                  <a:t> and energy efficiency projects </a:t>
                </a:r>
                <a:r>
                  <a:rPr lang="en-GB" sz="1000">
                    <a:solidFill>
                      <a:schemeClr val="tx1"/>
                    </a:solidFill>
                    <a:latin typeface="Arial" panose="020B0604020202020204" pitchFamily="34" charset="0"/>
                    <a:cs typeface="Arial" panose="020B0604020202020204" pitchFamily="34" charset="0"/>
                  </a:rPr>
                  <a:t>per year </a:t>
                </a:r>
                <a:r>
                  <a:rPr lang="en-GB" sz="1000" baseline="0">
                    <a:solidFill>
                      <a:schemeClr val="tx1"/>
                    </a:solidFill>
                    <a:latin typeface="Arial" panose="020B0604020202020204" pitchFamily="34" charset="0"/>
                    <a:cs typeface="Arial" panose="020B0604020202020204" pitchFamily="34" charset="0"/>
                  </a:rPr>
                  <a:t>(£million)</a:t>
                </a:r>
                <a:endParaRPr lang="en-GB" sz="1000">
                  <a:solidFill>
                    <a:schemeClr val="tx1"/>
                  </a:solidFill>
                  <a:latin typeface="Arial" panose="020B0604020202020204" pitchFamily="34" charset="0"/>
                  <a:cs typeface="Arial" panose="020B0604020202020204" pitchFamily="34" charset="0"/>
                </a:endParaRPr>
              </a:p>
            </c:rich>
          </c:tx>
          <c:layout>
            <c:manualLayout>
              <c:xMode val="edge"/>
              <c:yMode val="edge"/>
              <c:x val="3.077139080067956E-2"/>
              <c:y val="5.341759203176525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r"/>
      <c:layout>
        <c:manualLayout>
          <c:xMode val="edge"/>
          <c:yMode val="edge"/>
          <c:x val="0.10051275925031487"/>
          <c:y val="0.87018318863988153"/>
          <c:w val="0.35281986692357836"/>
          <c:h val="0.1276001369394043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68128306970478236"/>
        </c:manualLayout>
      </c:layout>
      <c:barChart>
        <c:barDir val="col"/>
        <c:grouping val="stacked"/>
        <c:varyColors val="0"/>
        <c:ser>
          <c:idx val="0"/>
          <c:order val="0"/>
          <c:tx>
            <c:strRef>
              <c:f>'PS3.2'!$G$12</c:f>
              <c:strCache>
                <c:ptCount val="1"/>
                <c:pt idx="0">
                  <c:v>Renewable energy projects</c:v>
                </c:pt>
              </c:strCache>
            </c:strRef>
          </c:tx>
          <c:spPr>
            <a:solidFill>
              <a:schemeClr val="accent5">
                <a:lumMod val="75000"/>
              </a:schemeClr>
            </a:solidFill>
            <a:ln>
              <a:solidFill>
                <a:sysClr val="windowText" lastClr="000000"/>
              </a:solidFill>
            </a:ln>
            <a:effectLst/>
          </c:spPr>
          <c:invertIfNegative val="0"/>
          <c:cat>
            <c:numRef>
              <c:f>'PS3.2'!$H$11:$K$11</c:f>
              <c:numCache>
                <c:formatCode>General</c:formatCode>
                <c:ptCount val="4"/>
                <c:pt idx="0">
                  <c:v>2018</c:v>
                </c:pt>
                <c:pt idx="1">
                  <c:v>2019</c:v>
                </c:pt>
                <c:pt idx="2">
                  <c:v>2020</c:v>
                </c:pt>
                <c:pt idx="3">
                  <c:v>2021</c:v>
                </c:pt>
              </c:numCache>
            </c:numRef>
          </c:cat>
          <c:val>
            <c:numRef>
              <c:f>'PS3.2'!$H$12:$K$12</c:f>
              <c:numCache>
                <c:formatCode>#,##0</c:formatCode>
                <c:ptCount val="4"/>
                <c:pt idx="0">
                  <c:v>15</c:v>
                </c:pt>
                <c:pt idx="1">
                  <c:v>19</c:v>
                </c:pt>
                <c:pt idx="2" formatCode="General">
                  <c:v>39</c:v>
                </c:pt>
                <c:pt idx="3">
                  <c:v>30</c:v>
                </c:pt>
              </c:numCache>
            </c:numRef>
          </c:val>
          <c:extLst>
            <c:ext xmlns:c16="http://schemas.microsoft.com/office/drawing/2014/chart" uri="{C3380CC4-5D6E-409C-BE32-E72D297353CC}">
              <c16:uniqueId val="{00000000-5367-40B8-8838-A540C0B07CCE}"/>
            </c:ext>
          </c:extLst>
        </c:ser>
        <c:ser>
          <c:idx val="1"/>
          <c:order val="1"/>
          <c:tx>
            <c:strRef>
              <c:f>'PS3.2'!$G$13</c:f>
              <c:strCache>
                <c:ptCount val="1"/>
                <c:pt idx="0">
                  <c:v>Energy efficiency projects</c:v>
                </c:pt>
              </c:strCache>
            </c:strRef>
          </c:tx>
          <c:spPr>
            <a:solidFill>
              <a:schemeClr val="accent1"/>
            </a:solidFill>
            <a:ln>
              <a:solidFill>
                <a:sysClr val="windowText" lastClr="000000"/>
              </a:solidFill>
            </a:ln>
            <a:effectLst/>
          </c:spPr>
          <c:invertIfNegative val="0"/>
          <c:cat>
            <c:numRef>
              <c:f>'PS3.2'!$H$11:$K$11</c:f>
              <c:numCache>
                <c:formatCode>General</c:formatCode>
                <c:ptCount val="4"/>
                <c:pt idx="0">
                  <c:v>2018</c:v>
                </c:pt>
                <c:pt idx="1">
                  <c:v>2019</c:v>
                </c:pt>
                <c:pt idx="2">
                  <c:v>2020</c:v>
                </c:pt>
                <c:pt idx="3">
                  <c:v>2021</c:v>
                </c:pt>
              </c:numCache>
            </c:numRef>
          </c:cat>
          <c:val>
            <c:numRef>
              <c:f>'PS3.2'!$H$13:$K$13</c:f>
              <c:numCache>
                <c:formatCode>#,##0</c:formatCode>
                <c:ptCount val="4"/>
                <c:pt idx="0">
                  <c:v>73</c:v>
                </c:pt>
                <c:pt idx="1">
                  <c:v>70</c:v>
                </c:pt>
                <c:pt idx="2" formatCode="General">
                  <c:v>62</c:v>
                </c:pt>
                <c:pt idx="3">
                  <c:v>62</c:v>
                </c:pt>
              </c:numCache>
            </c:numRef>
          </c:val>
          <c:extLst>
            <c:ext xmlns:c16="http://schemas.microsoft.com/office/drawing/2014/chart" uri="{C3380CC4-5D6E-409C-BE32-E72D297353CC}">
              <c16:uniqueId val="{00000002-5367-40B8-8838-A540C0B07CCE}"/>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3641839801982916"/>
              <c:y val="0.7892093466192833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a:solidFill>
                      <a:schemeClr val="tx1"/>
                    </a:solidFill>
                    <a:latin typeface="Arial" panose="020B0604020202020204" pitchFamily="34" charset="0"/>
                    <a:cs typeface="Arial" panose="020B0604020202020204" pitchFamily="34" charset="0"/>
                  </a:rPr>
                  <a:t>Number of renewable energy and energy efficiency projects</a:t>
                </a:r>
                <a:r>
                  <a:rPr lang="en-GB" sz="1000" baseline="0">
                    <a:solidFill>
                      <a:schemeClr val="tx1"/>
                    </a:solidFill>
                    <a:latin typeface="Arial" panose="020B0604020202020204" pitchFamily="34" charset="0"/>
                    <a:cs typeface="Arial" panose="020B0604020202020204" pitchFamily="34" charset="0"/>
                  </a:rPr>
                  <a:t> supported by WGES</a:t>
                </a:r>
                <a:endParaRPr lang="en-GB"/>
              </a:p>
            </c:rich>
          </c:tx>
          <c:layout>
            <c:manualLayout>
              <c:xMode val="edge"/>
              <c:yMode val="edge"/>
              <c:x val="2.8116882996665721E-2"/>
              <c:y val="8.381480828134772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r"/>
      <c:layout>
        <c:manualLayout>
          <c:xMode val="edge"/>
          <c:yMode val="edge"/>
          <c:x val="0.20361719747262852"/>
          <c:y val="0.86532334526717691"/>
          <c:w val="0.66731482794749442"/>
          <c:h val="0.1259337172405688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8860926581433"/>
          <c:y val="4.6026408681562485E-2"/>
          <c:w val="0.8508905914108843"/>
          <c:h val="0.76818043142921721"/>
        </c:manualLayout>
      </c:layout>
      <c:barChart>
        <c:barDir val="col"/>
        <c:grouping val="clustered"/>
        <c:varyColors val="0"/>
        <c:ser>
          <c:idx val="0"/>
          <c:order val="0"/>
          <c:tx>
            <c:strRef>
              <c:f>'PS3.4'!$G$11</c:f>
              <c:strCache>
                <c:ptCount val="1"/>
                <c:pt idx="0">
                  <c:v>Number of schools with Green Flag Award</c:v>
                </c:pt>
              </c:strCache>
            </c:strRef>
          </c:tx>
          <c:spPr>
            <a:solidFill>
              <a:schemeClr val="accent5"/>
            </a:solidFill>
            <a:ln>
              <a:solidFill>
                <a:sysClr val="windowText" lastClr="000000"/>
              </a:solidFill>
            </a:ln>
            <a:effectLst/>
          </c:spPr>
          <c:invertIfNegative val="0"/>
          <c:cat>
            <c:strRef>
              <c:f>'PS3.4'!$H$10:$K$10</c:f>
              <c:strCache>
                <c:ptCount val="4"/>
                <c:pt idx="0">
                  <c:v>01.04.2020</c:v>
                </c:pt>
                <c:pt idx="1">
                  <c:v>01.04.2021</c:v>
                </c:pt>
                <c:pt idx="2">
                  <c:v>01.04.2022</c:v>
                </c:pt>
                <c:pt idx="3">
                  <c:v>22.09.2022</c:v>
                </c:pt>
              </c:strCache>
            </c:strRef>
          </c:cat>
          <c:val>
            <c:numRef>
              <c:f>'PS3.4'!$H$11:$K$11</c:f>
              <c:numCache>
                <c:formatCode>General</c:formatCode>
                <c:ptCount val="4"/>
                <c:pt idx="0">
                  <c:v>795</c:v>
                </c:pt>
                <c:pt idx="1">
                  <c:v>799</c:v>
                </c:pt>
                <c:pt idx="2">
                  <c:v>805</c:v>
                </c:pt>
                <c:pt idx="3">
                  <c:v>817</c:v>
                </c:pt>
              </c:numCache>
            </c:numRef>
          </c:val>
          <c:extLst>
            <c:ext xmlns:c16="http://schemas.microsoft.com/office/drawing/2014/chart" uri="{C3380CC4-5D6E-409C-BE32-E72D297353CC}">
              <c16:uniqueId val="{00000000-8E17-4542-8E35-79B52AF4F74F}"/>
            </c:ext>
          </c:extLst>
        </c:ser>
        <c:dLbls>
          <c:showLegendKey val="0"/>
          <c:showVal val="0"/>
          <c:showCatName val="0"/>
          <c:showSerName val="0"/>
          <c:showPercent val="0"/>
          <c:showBubbleSize val="0"/>
        </c:dLbls>
        <c:gapWidth val="219"/>
        <c:overlap val="-27"/>
        <c:axId val="699186840"/>
        <c:axId val="699190776"/>
      </c:barChart>
      <c:catAx>
        <c:axId val="69918684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Date (as of)</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9190776"/>
        <c:crosses val="autoZero"/>
        <c:auto val="1"/>
        <c:lblAlgn val="ctr"/>
        <c:lblOffset val="100"/>
        <c:noMultiLvlLbl val="0"/>
      </c:catAx>
      <c:valAx>
        <c:axId val="699190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schools with Green Flag award</a:t>
                </a:r>
              </a:p>
            </c:rich>
          </c:tx>
          <c:layout>
            <c:manualLayout>
              <c:xMode val="edge"/>
              <c:yMode val="edge"/>
              <c:x val="2.3520794910866161E-2"/>
              <c:y val="0.141008909246382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9186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2798213771804"/>
          <c:y val="3.6413236276549799E-2"/>
          <c:w val="0.85460948703511741"/>
          <c:h val="0.77446107170161405"/>
        </c:manualLayout>
      </c:layout>
      <c:barChart>
        <c:barDir val="col"/>
        <c:grouping val="stacked"/>
        <c:varyColors val="0"/>
        <c:ser>
          <c:idx val="0"/>
          <c:order val="0"/>
          <c:tx>
            <c:strRef>
              <c:f>'PS2.1'!$G$12</c:f>
              <c:strCache>
                <c:ptCount val="1"/>
                <c:pt idx="0">
                  <c:v>Agriculture</c:v>
                </c:pt>
              </c:strCache>
            </c:strRef>
          </c:tx>
          <c:spPr>
            <a:solidFill>
              <a:schemeClr val="accent1"/>
            </a:solidFill>
            <a:ln>
              <a:noFill/>
            </a:ln>
            <a:effectLst/>
          </c:spPr>
          <c:invertIfNegative val="0"/>
          <c:cat>
            <c:numRef>
              <c:f>'PS2.1'!$H$11:$I$11</c:f>
              <c:numCache>
                <c:formatCode>0</c:formatCode>
                <c:ptCount val="2"/>
                <c:pt idx="0">
                  <c:v>2019</c:v>
                </c:pt>
                <c:pt idx="1">
                  <c:v>2020</c:v>
                </c:pt>
              </c:numCache>
            </c:numRef>
          </c:cat>
          <c:val>
            <c:numRef>
              <c:f>'PS2.1'!$H$12:$I$12</c:f>
              <c:numCache>
                <c:formatCode>#,##0</c:formatCode>
                <c:ptCount val="2"/>
                <c:pt idx="0">
                  <c:v>2.1</c:v>
                </c:pt>
                <c:pt idx="1">
                  <c:v>2.1</c:v>
                </c:pt>
              </c:numCache>
            </c:numRef>
          </c:val>
          <c:extLst>
            <c:ext xmlns:c16="http://schemas.microsoft.com/office/drawing/2014/chart" uri="{C3380CC4-5D6E-409C-BE32-E72D297353CC}">
              <c16:uniqueId val="{00000000-3714-4523-81F4-40B012F4BF7C}"/>
            </c:ext>
          </c:extLst>
        </c:ser>
        <c:ser>
          <c:idx val="1"/>
          <c:order val="1"/>
          <c:tx>
            <c:strRef>
              <c:f>'PS2.1'!$G$13</c:f>
              <c:strCache>
                <c:ptCount val="1"/>
                <c:pt idx="0">
                  <c:v>Buildings</c:v>
                </c:pt>
              </c:strCache>
            </c:strRef>
          </c:tx>
          <c:spPr>
            <a:solidFill>
              <a:schemeClr val="accent1">
                <a:lumMod val="60000"/>
                <a:lumOff val="40000"/>
              </a:schemeClr>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'PS2.1'!$H$13:$I$13</c:f>
              <c:numCache>
                <c:formatCode>#,##0</c:formatCode>
                <c:ptCount val="2"/>
                <c:pt idx="0">
                  <c:v>581.4</c:v>
                </c:pt>
                <c:pt idx="1">
                  <c:v>520.9</c:v>
                </c:pt>
              </c:numCache>
            </c:numRef>
          </c:val>
          <c:extLst>
            <c:ext xmlns:c16="http://schemas.microsoft.com/office/drawing/2014/chart" uri="{C3380CC4-5D6E-409C-BE32-E72D297353CC}">
              <c16:uniqueId val="{00000001-3714-4523-81F4-40B012F4BF7C}"/>
            </c:ext>
          </c:extLst>
        </c:ser>
        <c:ser>
          <c:idx val="2"/>
          <c:order val="2"/>
          <c:tx>
            <c:strRef>
              <c:f>'PS2.1'!$G$14</c:f>
              <c:strCache>
                <c:ptCount val="1"/>
                <c:pt idx="0">
                  <c:v>Transport</c:v>
                </c:pt>
              </c:strCache>
            </c:strRef>
          </c:tx>
          <c:spPr>
            <a:solidFill>
              <a:srgbClr val="002060"/>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'PS2.1'!$H$14:$I$14</c:f>
              <c:numCache>
                <c:formatCode>#,##0</c:formatCode>
                <c:ptCount val="2"/>
                <c:pt idx="0">
                  <c:v>301.10000000000002</c:v>
                </c:pt>
                <c:pt idx="1">
                  <c:v>268.10000000000002</c:v>
                </c:pt>
              </c:numCache>
            </c:numRef>
          </c:val>
          <c:extLst>
            <c:ext xmlns:c16="http://schemas.microsoft.com/office/drawing/2014/chart" uri="{C3380CC4-5D6E-409C-BE32-E72D297353CC}">
              <c16:uniqueId val="{00000003-3714-4523-81F4-40B012F4BF7C}"/>
            </c:ext>
          </c:extLst>
        </c:ser>
        <c:ser>
          <c:idx val="3"/>
          <c:order val="3"/>
          <c:tx>
            <c:strRef>
              <c:f>'PS2.1'!$G$15</c:f>
              <c:strCache>
                <c:ptCount val="1"/>
                <c:pt idx="0">
                  <c:v>Waste</c:v>
                </c:pt>
              </c:strCache>
            </c:strRef>
          </c:tx>
          <c:spPr>
            <a:solidFill>
              <a:schemeClr val="accent1">
                <a:lumMod val="20000"/>
                <a:lumOff val="80000"/>
              </a:schemeClr>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'PS2.1'!$H$15:$I$15</c:f>
              <c:numCache>
                <c:formatCode>#,##0</c:formatCode>
                <c:ptCount val="2"/>
                <c:pt idx="0">
                  <c:v>66.8</c:v>
                </c:pt>
                <c:pt idx="1">
                  <c:v>61.9</c:v>
                </c:pt>
              </c:numCache>
            </c:numRef>
          </c:val>
          <c:extLst>
            <c:ext xmlns:c16="http://schemas.microsoft.com/office/drawing/2014/chart" uri="{C3380CC4-5D6E-409C-BE32-E72D297353CC}">
              <c16:uniqueId val="{00000004-3714-4523-81F4-40B012F4BF7C}"/>
            </c:ext>
          </c:extLst>
        </c:ser>
        <c:ser>
          <c:idx val="5"/>
          <c:order val="4"/>
          <c:tx>
            <c:strRef>
              <c:f>'PS2.1'!$G$17</c:f>
              <c:strCache>
                <c:ptCount val="1"/>
                <c:pt idx="0">
                  <c:v>Land use</c:v>
                </c:pt>
              </c:strCache>
            </c:strRef>
          </c:tx>
          <c:spPr>
            <a:solidFill>
              <a:schemeClr val="tx1"/>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'PS2.1'!$H$17:$I$17</c:f>
              <c:numCache>
                <c:formatCode>#,##0</c:formatCode>
                <c:ptCount val="2"/>
                <c:pt idx="0">
                  <c:v>-408.4</c:v>
                </c:pt>
                <c:pt idx="1">
                  <c:v>-413.2</c:v>
                </c:pt>
              </c:numCache>
            </c:numRef>
          </c:val>
          <c:extLst>
            <c:ext xmlns:c16="http://schemas.microsoft.com/office/drawing/2014/chart" uri="{C3380CC4-5D6E-409C-BE32-E72D297353CC}">
              <c16:uniqueId val="{00000006-3714-4523-81F4-40B012F4BF7C}"/>
            </c:ext>
          </c:extLst>
        </c:ser>
        <c:ser>
          <c:idx val="4"/>
          <c:order val="5"/>
          <c:tx>
            <c:strRef>
              <c:f>'PS2.1'!$G$16</c:f>
              <c:strCache>
                <c:ptCount val="1"/>
                <c:pt idx="0">
                  <c:v>Supply chain</c:v>
                </c:pt>
              </c:strCache>
            </c:strRef>
          </c:tx>
          <c:spPr>
            <a:solidFill>
              <a:schemeClr val="accent5"/>
            </a:solidFill>
            <a:ln>
              <a:solidFill>
                <a:sysClr val="windowText" lastClr="000000"/>
              </a:solidFill>
            </a:ln>
            <a:effectLst/>
          </c:spPr>
          <c:invertIfNegative val="0"/>
          <c:cat>
            <c:numRef>
              <c:f>'PS2.1'!$H$11:$I$11</c:f>
              <c:numCache>
                <c:formatCode>0</c:formatCode>
                <c:ptCount val="2"/>
                <c:pt idx="0">
                  <c:v>2019</c:v>
                </c:pt>
                <c:pt idx="1">
                  <c:v>2020</c:v>
                </c:pt>
              </c:numCache>
            </c:numRef>
          </c:cat>
          <c:val>
            <c:numRef>
              <c:f>'PS2.1'!$H$16:$I$16</c:f>
              <c:numCache>
                <c:formatCode>#,##0</c:formatCode>
                <c:ptCount val="2"/>
                <c:pt idx="0">
                  <c:v>2809.7</c:v>
                </c:pt>
                <c:pt idx="1">
                  <c:v>2839.3</c:v>
                </c:pt>
              </c:numCache>
            </c:numRef>
          </c:val>
          <c:extLst>
            <c:ext xmlns:c16="http://schemas.microsoft.com/office/drawing/2014/chart" uri="{C3380CC4-5D6E-409C-BE32-E72D297353CC}">
              <c16:uniqueId val="{00000007-3714-4523-81F4-40B012F4BF7C}"/>
            </c:ext>
          </c:extLst>
        </c:ser>
        <c:dLbls>
          <c:showLegendKey val="0"/>
          <c:showVal val="0"/>
          <c:showCatName val="0"/>
          <c:showSerName val="0"/>
          <c:showPercent val="0"/>
          <c:showBubbleSize val="0"/>
        </c:dLbls>
        <c:gapWidth val="150"/>
        <c:overlap val="100"/>
        <c:axId val="696920824"/>
        <c:axId val="696929024"/>
      </c:barChart>
      <c:catAx>
        <c:axId val="69692082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layout>
            <c:manualLayout>
              <c:xMode val="edge"/>
              <c:yMode val="edge"/>
              <c:x val="0.52468181013000792"/>
              <c:y val="0.837603352647805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9024"/>
        <c:crosses val="autoZero"/>
        <c:auto val="1"/>
        <c:lblAlgn val="ctr"/>
        <c:lblOffset val="100"/>
        <c:noMultiLvlLbl val="0"/>
      </c:catAx>
      <c:valAx>
        <c:axId val="696929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Emissions (ktCO</a:t>
                </a:r>
                <a:r>
                  <a:rPr lang="en-GB" baseline="-25000"/>
                  <a:t>2</a:t>
                </a:r>
                <a:r>
                  <a:rPr lang="en-GB"/>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0824"/>
        <c:crosses val="autoZero"/>
        <c:crossBetween val="between"/>
      </c:valAx>
      <c:spPr>
        <a:noFill/>
        <a:ln>
          <a:noFill/>
        </a:ln>
        <a:effectLst/>
      </c:spPr>
    </c:plotArea>
    <c:legend>
      <c:legendPos val="b"/>
      <c:layout>
        <c:manualLayout>
          <c:xMode val="edge"/>
          <c:yMode val="edge"/>
          <c:x val="0.13695646550530913"/>
          <c:y val="0.89071823991264953"/>
          <c:w val="0.77795832963346578"/>
          <c:h val="0.109281760087350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55969014725455"/>
          <c:y val="5.5555555555555552E-2"/>
          <c:w val="0.80716207263860107"/>
          <c:h val="0.72682962175740307"/>
        </c:manualLayout>
      </c:layout>
      <c:barChart>
        <c:barDir val="col"/>
        <c:grouping val="stacked"/>
        <c:varyColors val="0"/>
        <c:ser>
          <c:idx val="2"/>
          <c:order val="0"/>
          <c:tx>
            <c:strRef>
              <c:f>'PS2.2'!$H$11</c:f>
              <c:strCache>
                <c:ptCount val="1"/>
                <c:pt idx="0">
                  <c:v>Electricity</c:v>
                </c:pt>
              </c:strCache>
            </c:strRef>
          </c:tx>
          <c:spPr>
            <a:solidFill>
              <a:schemeClr val="accent1">
                <a:lumMod val="40000"/>
                <a:lumOff val="60000"/>
              </a:schemeClr>
            </a:solidFill>
            <a:ln>
              <a:solidFill>
                <a:sysClr val="windowText" lastClr="000000"/>
              </a:solidFill>
            </a:ln>
            <a:effectLst/>
          </c:spPr>
          <c:invertIfNegative val="0"/>
          <c:cat>
            <c:numRef>
              <c:f>'PS2.2'!$G$12:$G$22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'PS2.2'!$H$12:$H$22</c:f>
              <c:numCache>
                <c:formatCode>0.00</c:formatCode>
                <c:ptCount val="11"/>
                <c:pt idx="0">
                  <c:v>0.45417853592580626</c:v>
                </c:pt>
                <c:pt idx="1">
                  <c:v>0.42010159412735204</c:v>
                </c:pt>
                <c:pt idx="2">
                  <c:v>0.45818425508216498</c:v>
                </c:pt>
                <c:pt idx="3">
                  <c:v>0.40707635259934538</c:v>
                </c:pt>
                <c:pt idx="4">
                  <c:v>0.34775626679337157</c:v>
                </c:pt>
                <c:pt idx="5">
                  <c:v>0.30045918122398785</c:v>
                </c:pt>
                <c:pt idx="6">
                  <c:v>0.23443225004028836</c:v>
                </c:pt>
                <c:pt idx="7">
                  <c:v>0.20147764428547402</c:v>
                </c:pt>
                <c:pt idx="8">
                  <c:v>0.18320288267824059</c:v>
                </c:pt>
                <c:pt idx="9">
                  <c:v>0.16230291700258065</c:v>
                </c:pt>
                <c:pt idx="10">
                  <c:v>0.14301241533859607</c:v>
                </c:pt>
              </c:numCache>
            </c:numRef>
          </c:val>
          <c:extLst>
            <c:ext xmlns:c16="http://schemas.microsoft.com/office/drawing/2014/chart" uri="{C3380CC4-5D6E-409C-BE32-E72D297353CC}">
              <c16:uniqueId val="{00000002-7E3C-493B-92F9-9D7A7CD92009}"/>
            </c:ext>
          </c:extLst>
        </c:ser>
        <c:ser>
          <c:idx val="3"/>
          <c:order val="1"/>
          <c:tx>
            <c:strRef>
              <c:f>'PS2.2'!$I$11</c:f>
              <c:strCache>
                <c:ptCount val="1"/>
                <c:pt idx="0">
                  <c:v>Non-electricity</c:v>
                </c:pt>
              </c:strCache>
            </c:strRef>
          </c:tx>
          <c:spPr>
            <a:solidFill>
              <a:schemeClr val="accent5"/>
            </a:solidFill>
            <a:ln>
              <a:solidFill>
                <a:sysClr val="windowText" lastClr="000000"/>
              </a:solidFill>
            </a:ln>
            <a:effectLst/>
          </c:spPr>
          <c:invertIfNegative val="0"/>
          <c:cat>
            <c:numRef>
              <c:f>'PS2.2'!$G$12:$G$22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'PS2.2'!$I$12:$I$22</c:f>
              <c:numCache>
                <c:formatCode>0.00</c:formatCode>
                <c:ptCount val="11"/>
                <c:pt idx="0">
                  <c:v>0.47273317020641631</c:v>
                </c:pt>
                <c:pt idx="1">
                  <c:v>0.40066404764958474</c:v>
                </c:pt>
                <c:pt idx="2">
                  <c:v>0.45970153934070956</c:v>
                </c:pt>
                <c:pt idx="3">
                  <c:v>0.45960082395946911</c:v>
                </c:pt>
                <c:pt idx="4">
                  <c:v>0.38652930583772643</c:v>
                </c:pt>
                <c:pt idx="5">
                  <c:v>0.35791836874125332</c:v>
                </c:pt>
                <c:pt idx="6">
                  <c:v>0.37949103374223569</c:v>
                </c:pt>
                <c:pt idx="7">
                  <c:v>0.38422341006200622</c:v>
                </c:pt>
                <c:pt idx="8">
                  <c:v>0.37975834017601695</c:v>
                </c:pt>
                <c:pt idx="9">
                  <c:v>0.35844158292403605</c:v>
                </c:pt>
                <c:pt idx="10">
                  <c:v>0.35345548326914911</c:v>
                </c:pt>
              </c:numCache>
            </c:numRef>
          </c:val>
          <c:extLst>
            <c:ext xmlns:c16="http://schemas.microsoft.com/office/drawing/2014/chart" uri="{C3380CC4-5D6E-409C-BE32-E72D297353CC}">
              <c16:uniqueId val="{00000003-7E3C-493B-92F9-9D7A7CD92009}"/>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150712866166427"/>
              <c:y val="0.8404556945719208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Public Sector GHG emissions from elec and non-elec fuel consumption  </a:t>
                </a:r>
                <a:br>
                  <a:rPr lang="en-US"/>
                </a:br>
                <a:r>
                  <a:rPr lang="en-US"/>
                  <a:t>(MtCO</a:t>
                </a:r>
                <a:r>
                  <a:rPr lang="en-US" baseline="-25000"/>
                  <a:t>2</a:t>
                </a:r>
                <a:r>
                  <a:rPr lang="en-US"/>
                  <a:t>e)</a:t>
                </a:r>
              </a:p>
            </c:rich>
          </c:tx>
          <c:layout>
            <c:manualLayout>
              <c:xMode val="edge"/>
              <c:yMode val="edge"/>
              <c:x val="1.4879107253564786E-2"/>
              <c:y val="7.57575757575757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0.17015644441071734"/>
          <c:y val="0.91756635150335941"/>
          <c:w val="0.56151279072186888"/>
          <c:h val="5.945375730472715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2798213771804"/>
          <c:y val="3.6413236276549799E-2"/>
          <c:w val="0.85460948703511741"/>
          <c:h val="0.80111700273972464"/>
        </c:manualLayout>
      </c:layout>
      <c:barChart>
        <c:barDir val="col"/>
        <c:grouping val="stacked"/>
        <c:varyColors val="0"/>
        <c:ser>
          <c:idx val="0"/>
          <c:order val="0"/>
          <c:tx>
            <c:strRef>
              <c:f>'PS2.3'!$G$12</c:f>
              <c:strCache>
                <c:ptCount val="1"/>
                <c:pt idx="0">
                  <c:v>Buildings</c:v>
                </c:pt>
              </c:strCache>
            </c:strRef>
          </c:tx>
          <c:spPr>
            <a:solidFill>
              <a:schemeClr val="accent1">
                <a:lumMod val="20000"/>
                <a:lumOff val="80000"/>
              </a:schemeClr>
            </a:solidFill>
            <a:ln>
              <a:solidFill>
                <a:sysClr val="windowText" lastClr="000000"/>
              </a:solidFill>
            </a:ln>
            <a:effectLst/>
          </c:spPr>
          <c:invertIfNegative val="0"/>
          <c:cat>
            <c:numRef>
              <c:f>'PS2.3'!$H$11:$I$11</c:f>
              <c:numCache>
                <c:formatCode>General</c:formatCode>
                <c:ptCount val="2"/>
                <c:pt idx="0">
                  <c:v>2016</c:v>
                </c:pt>
                <c:pt idx="1">
                  <c:v>2018</c:v>
                </c:pt>
              </c:numCache>
            </c:numRef>
          </c:cat>
          <c:val>
            <c:numRef>
              <c:f>'PS2.3'!$H$12:$I$12</c:f>
              <c:numCache>
                <c:formatCode>#,##0</c:formatCode>
                <c:ptCount val="2"/>
                <c:pt idx="0">
                  <c:v>235.63399999999999</c:v>
                </c:pt>
                <c:pt idx="1">
                  <c:v>210.43600000000001</c:v>
                </c:pt>
              </c:numCache>
            </c:numRef>
          </c:val>
          <c:extLst>
            <c:ext xmlns:c16="http://schemas.microsoft.com/office/drawing/2014/chart" uri="{C3380CC4-5D6E-409C-BE32-E72D297353CC}">
              <c16:uniqueId val="{00000007-3417-4995-975D-160837D7316F}"/>
            </c:ext>
          </c:extLst>
        </c:ser>
        <c:ser>
          <c:idx val="1"/>
          <c:order val="1"/>
          <c:tx>
            <c:strRef>
              <c:f>'PS2.3'!$G$13</c:f>
              <c:strCache>
                <c:ptCount val="1"/>
                <c:pt idx="0">
                  <c:v>Transport</c:v>
                </c:pt>
              </c:strCache>
            </c:strRef>
          </c:tx>
          <c:spPr>
            <a:solidFill>
              <a:schemeClr val="accent1"/>
            </a:solidFill>
            <a:ln>
              <a:solidFill>
                <a:sysClr val="windowText" lastClr="000000"/>
              </a:solidFill>
            </a:ln>
            <a:effectLst/>
          </c:spPr>
          <c:invertIfNegative val="0"/>
          <c:cat>
            <c:numRef>
              <c:f>'PS2.3'!$H$11:$I$11</c:f>
              <c:numCache>
                <c:formatCode>General</c:formatCode>
                <c:ptCount val="2"/>
                <c:pt idx="0">
                  <c:v>2016</c:v>
                </c:pt>
                <c:pt idx="1">
                  <c:v>2018</c:v>
                </c:pt>
              </c:numCache>
            </c:numRef>
          </c:cat>
          <c:val>
            <c:numRef>
              <c:f>'PS2.3'!$H$13:$I$13</c:f>
              <c:numCache>
                <c:formatCode>#,##0</c:formatCode>
                <c:ptCount val="2"/>
                <c:pt idx="0">
                  <c:v>179.40600000000001</c:v>
                </c:pt>
                <c:pt idx="1">
                  <c:v>167.191</c:v>
                </c:pt>
              </c:numCache>
            </c:numRef>
          </c:val>
          <c:extLst>
            <c:ext xmlns:c16="http://schemas.microsoft.com/office/drawing/2014/chart" uri="{C3380CC4-5D6E-409C-BE32-E72D297353CC}">
              <c16:uniqueId val="{00000008-3417-4995-975D-160837D7316F}"/>
            </c:ext>
          </c:extLst>
        </c:ser>
        <c:ser>
          <c:idx val="2"/>
          <c:order val="2"/>
          <c:tx>
            <c:strRef>
              <c:f>'PS2.3'!$G$14</c:f>
              <c:strCache>
                <c:ptCount val="1"/>
                <c:pt idx="0">
                  <c:v>Procurement</c:v>
                </c:pt>
              </c:strCache>
            </c:strRef>
          </c:tx>
          <c:spPr>
            <a:solidFill>
              <a:schemeClr val="accent5">
                <a:lumMod val="50000"/>
              </a:schemeClr>
            </a:solidFill>
            <a:ln>
              <a:solidFill>
                <a:sysClr val="windowText" lastClr="000000"/>
              </a:solidFill>
            </a:ln>
            <a:effectLst/>
          </c:spPr>
          <c:invertIfNegative val="0"/>
          <c:cat>
            <c:numRef>
              <c:f>'PS2.3'!$H$11:$I$11</c:f>
              <c:numCache>
                <c:formatCode>General</c:formatCode>
                <c:ptCount val="2"/>
                <c:pt idx="0">
                  <c:v>2016</c:v>
                </c:pt>
                <c:pt idx="1">
                  <c:v>2018</c:v>
                </c:pt>
              </c:numCache>
            </c:numRef>
          </c:cat>
          <c:val>
            <c:numRef>
              <c:f>'PS2.3'!$H$14:$I$14</c:f>
              <c:numCache>
                <c:formatCode>#,##0</c:formatCode>
                <c:ptCount val="2"/>
                <c:pt idx="0">
                  <c:v>637.28300000000002</c:v>
                </c:pt>
                <c:pt idx="1">
                  <c:v>623.75</c:v>
                </c:pt>
              </c:numCache>
            </c:numRef>
          </c:val>
          <c:extLst>
            <c:ext xmlns:c16="http://schemas.microsoft.com/office/drawing/2014/chart" uri="{C3380CC4-5D6E-409C-BE32-E72D297353CC}">
              <c16:uniqueId val="{00000009-3417-4995-975D-160837D7316F}"/>
            </c:ext>
          </c:extLst>
        </c:ser>
        <c:dLbls>
          <c:showLegendKey val="0"/>
          <c:showVal val="0"/>
          <c:showCatName val="0"/>
          <c:showSerName val="0"/>
          <c:showPercent val="0"/>
          <c:showBubbleSize val="0"/>
        </c:dLbls>
        <c:gapWidth val="150"/>
        <c:overlap val="100"/>
        <c:axId val="696920824"/>
        <c:axId val="696929024"/>
      </c:barChart>
      <c:catAx>
        <c:axId val="69692082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layout>
            <c:manualLayout>
              <c:xMode val="edge"/>
              <c:yMode val="edge"/>
              <c:x val="0.52184197870818172"/>
              <c:y val="0.8856449995159704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9024"/>
        <c:crosses val="autoZero"/>
        <c:auto val="1"/>
        <c:lblAlgn val="ctr"/>
        <c:lblOffset val="100"/>
        <c:noMultiLvlLbl val="0"/>
      </c:catAx>
      <c:valAx>
        <c:axId val="696929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Emissions (ktCO</a:t>
                </a:r>
                <a:r>
                  <a:rPr lang="en-GB" baseline="-25000"/>
                  <a:t>2</a:t>
                </a:r>
                <a:r>
                  <a:rPr lang="en-GB"/>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6920824"/>
        <c:crosses val="autoZero"/>
        <c:crossBetween val="between"/>
      </c:valAx>
      <c:spPr>
        <a:noFill/>
        <a:ln>
          <a:noFill/>
        </a:ln>
        <a:effectLst/>
      </c:spPr>
    </c:plotArea>
    <c:legend>
      <c:legendPos val="b"/>
      <c:layout>
        <c:manualLayout>
          <c:xMode val="edge"/>
          <c:yMode val="edge"/>
          <c:x val="5.3767240385341759E-2"/>
          <c:y val="0.92763208542206699"/>
          <c:w val="0.90486428352755477"/>
          <c:h val="7.0533432242632324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'PS2.4'!$I$11</c:f>
              <c:strCache>
                <c:ptCount val="1"/>
                <c:pt idx="0">
                  <c:v>NHS Wales Estate Emissions (kgCO2/m2 floor space)</c:v>
                </c:pt>
              </c:strCache>
            </c:strRef>
          </c:tx>
          <c:spPr>
            <a:ln w="28575" cap="rnd">
              <a:solidFill>
                <a:schemeClr val="accent1"/>
              </a:solidFill>
              <a:round/>
            </a:ln>
            <a:effectLst/>
          </c:spPr>
          <c:marker>
            <c:symbol val="none"/>
          </c:marker>
          <c:cat>
            <c:numRef>
              <c:f>'PS2.4'!$H$12:$H$18</c:f>
              <c:numCache>
                <c:formatCode>General</c:formatCode>
                <c:ptCount val="7"/>
                <c:pt idx="0">
                  <c:v>2012</c:v>
                </c:pt>
                <c:pt idx="1">
                  <c:v>2013</c:v>
                </c:pt>
                <c:pt idx="2">
                  <c:v>2014</c:v>
                </c:pt>
                <c:pt idx="3">
                  <c:v>2015</c:v>
                </c:pt>
                <c:pt idx="4">
                  <c:v>2016</c:v>
                </c:pt>
                <c:pt idx="5">
                  <c:v>2017</c:v>
                </c:pt>
                <c:pt idx="6">
                  <c:v>2018</c:v>
                </c:pt>
              </c:numCache>
            </c:numRef>
          </c:cat>
          <c:val>
            <c:numRef>
              <c:f>'PS2.4'!$I$12:$I$18</c:f>
              <c:numCache>
                <c:formatCode>General</c:formatCode>
                <c:ptCount val="7"/>
                <c:pt idx="0">
                  <c:v>117</c:v>
                </c:pt>
                <c:pt idx="1">
                  <c:v>110</c:v>
                </c:pt>
                <c:pt idx="2">
                  <c:v>111</c:v>
                </c:pt>
                <c:pt idx="3">
                  <c:v>104</c:v>
                </c:pt>
                <c:pt idx="4">
                  <c:v>105</c:v>
                </c:pt>
                <c:pt idx="5">
                  <c:v>98</c:v>
                </c:pt>
                <c:pt idx="6">
                  <c:v>74</c:v>
                </c:pt>
              </c:numCache>
            </c:numRef>
          </c:val>
          <c:smooth val="0"/>
          <c:extLst>
            <c:ext xmlns:c16="http://schemas.microsoft.com/office/drawing/2014/chart" uri="{C3380CC4-5D6E-409C-BE32-E72D297353CC}">
              <c16:uniqueId val="{00000000-BEA9-46C0-A330-D39CF50DCC7E}"/>
            </c:ext>
          </c:extLst>
        </c:ser>
        <c:dLbls>
          <c:showLegendKey val="0"/>
          <c:showVal val="0"/>
          <c:showCatName val="0"/>
          <c:showSerName val="0"/>
          <c:showPercent val="0"/>
          <c:showBubbleSize val="0"/>
        </c:dLbls>
        <c:smooth val="0"/>
        <c:axId val="904235608"/>
        <c:axId val="904237576"/>
      </c:lineChart>
      <c:catAx>
        <c:axId val="904235608"/>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9488445647764062"/>
              <c:y val="0.936248475716886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4237576"/>
        <c:crosses val="autoZero"/>
        <c:auto val="1"/>
        <c:lblAlgn val="ctr"/>
        <c:lblOffset val="100"/>
        <c:noMultiLvlLbl val="0"/>
      </c:catAx>
      <c:valAx>
        <c:axId val="904237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NHS Wales Estate Emissions (kgCO</a:t>
                </a:r>
                <a:r>
                  <a:rPr lang="en-GB" baseline="-25000"/>
                  <a:t>2</a:t>
                </a:r>
                <a:r>
                  <a:rPr lang="en-GB"/>
                  <a:t>/m</a:t>
                </a:r>
                <a:r>
                  <a:rPr lang="en-GB" baseline="30000"/>
                  <a:t>2</a:t>
                </a:r>
                <a:r>
                  <a:rPr lang="en-GB"/>
                  <a:t> floor space)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4235608"/>
        <c:crosses val="autoZero"/>
        <c:crossBetween val="midCat"/>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87357767472615"/>
          <c:y val="3.9438948008075139E-2"/>
          <c:w val="0.81941763208843243"/>
          <c:h val="0.81416454983475728"/>
        </c:manualLayout>
      </c:layout>
      <c:lineChart>
        <c:grouping val="standard"/>
        <c:varyColors val="0"/>
        <c:ser>
          <c:idx val="2"/>
          <c:order val="0"/>
          <c:tx>
            <c:strRef>
              <c:f>'PS1.1'!$H$10</c:f>
              <c:strCache>
                <c:ptCount val="1"/>
                <c:pt idx="0">
                  <c:v>Public Sector Total (ktCO2e)</c:v>
                </c:pt>
              </c:strCache>
            </c:strRef>
          </c:tx>
          <c:spPr>
            <a:ln w="28575" cap="rnd">
              <a:solidFill>
                <a:schemeClr val="accent1"/>
              </a:solidFill>
              <a:round/>
            </a:ln>
            <a:effectLst/>
          </c:spPr>
          <c:marker>
            <c:symbol val="none"/>
          </c:marker>
          <c:cat>
            <c:strRef>
              <c:f>'PS1.1'!$G$12:$G$36</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'PS1.1'!$H$12:$H$36</c:f>
              <c:numCache>
                <c:formatCode>0</c:formatCode>
                <c:ptCount val="25"/>
                <c:pt idx="0">
                  <c:v>791.77371660549136</c:v>
                </c:pt>
                <c:pt idx="1">
                  <c:v>718.20201310070877</c:v>
                </c:pt>
                <c:pt idx="2">
                  <c:v>581.71569078317293</c:v>
                </c:pt>
                <c:pt idx="3">
                  <c:v>594.95837688396898</c:v>
                </c:pt>
                <c:pt idx="4">
                  <c:v>572.51708886094923</c:v>
                </c:pt>
                <c:pt idx="5">
                  <c:v>563.27406437200841</c:v>
                </c:pt>
                <c:pt idx="6">
                  <c:v>464.00589201664161</c:v>
                </c:pt>
                <c:pt idx="7">
                  <c:v>462.24580539637356</c:v>
                </c:pt>
                <c:pt idx="8">
                  <c:v>516.94829144677658</c:v>
                </c:pt>
                <c:pt idx="9">
                  <c:v>527.11483843511724</c:v>
                </c:pt>
                <c:pt idx="10">
                  <c:v>470.12471092903274</c:v>
                </c:pt>
                <c:pt idx="11">
                  <c:v>432.86110257581072</c:v>
                </c:pt>
                <c:pt idx="12">
                  <c:v>451.36231944116071</c:v>
                </c:pt>
                <c:pt idx="13">
                  <c:v>413.09671047117467</c:v>
                </c:pt>
                <c:pt idx="14">
                  <c:v>441.40000117439661</c:v>
                </c:pt>
                <c:pt idx="15">
                  <c:v>372.19650010625611</c:v>
                </c:pt>
                <c:pt idx="16">
                  <c:v>427.07950317562791</c:v>
                </c:pt>
                <c:pt idx="17">
                  <c:v>427.64129382160564</c:v>
                </c:pt>
                <c:pt idx="18">
                  <c:v>358.68990606408278</c:v>
                </c:pt>
                <c:pt idx="19">
                  <c:v>330.69508147650811</c:v>
                </c:pt>
                <c:pt idx="20">
                  <c:v>354.30958539098737</c:v>
                </c:pt>
                <c:pt idx="21">
                  <c:v>359.73536425784806</c:v>
                </c:pt>
                <c:pt idx="22">
                  <c:v>356.70671196172594</c:v>
                </c:pt>
                <c:pt idx="23">
                  <c:v>335.73822170337235</c:v>
                </c:pt>
                <c:pt idx="24">
                  <c:v>330.69277482317057</c:v>
                </c:pt>
              </c:numCache>
            </c:numRef>
          </c:val>
          <c:smooth val="0"/>
          <c:extLst>
            <c:ext xmlns:c16="http://schemas.microsoft.com/office/drawing/2014/chart" uri="{C3380CC4-5D6E-409C-BE32-E72D297353CC}">
              <c16:uniqueId val="{00000000-3F47-43F4-8AA0-EAF0B9C4B1D4}"/>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sz="1000">
                    <a:solidFill>
                      <a:schemeClr val="tx1"/>
                    </a:solidFill>
                    <a:latin typeface="Arial" panose="020B0604020202020204" pitchFamily="34" charset="0"/>
                    <a:cs typeface="Arial" panose="020B0604020202020204" pitchFamily="34" charset="0"/>
                  </a:rPr>
                  <a:t>Year</a:t>
                </a:r>
              </a:p>
            </c:rich>
          </c:tx>
          <c:layout>
            <c:manualLayout>
              <c:xMode val="edge"/>
              <c:yMode val="edge"/>
              <c:x val="0.53189767016574385"/>
              <c:y val="0.9187904710132281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tickLblSkip val="2"/>
        <c:tickMarkSkip val="1"/>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sz="1000">
                    <a:solidFill>
                      <a:schemeClr val="tx1"/>
                    </a:solidFill>
                    <a:latin typeface="Arial" panose="020B0604020202020204" pitchFamily="34" charset="0"/>
                    <a:cs typeface="Arial" panose="020B0604020202020204" pitchFamily="34" charset="0"/>
                  </a:rPr>
                  <a:t>Public sector Greenhouse</a:t>
                </a:r>
                <a:r>
                  <a:rPr lang="en-GB" sz="1000" baseline="0">
                    <a:solidFill>
                      <a:schemeClr val="tx1"/>
                    </a:solidFill>
                    <a:latin typeface="Arial" panose="020B0604020202020204" pitchFamily="34" charset="0"/>
                    <a:cs typeface="Arial" panose="020B0604020202020204" pitchFamily="34" charset="0"/>
                  </a:rPr>
                  <a:t> Gas Emissions (ktCO</a:t>
                </a:r>
                <a:r>
                  <a:rPr lang="en-GB" sz="1000" baseline="-25000">
                    <a:solidFill>
                      <a:schemeClr val="tx1"/>
                    </a:solidFill>
                    <a:latin typeface="Arial" panose="020B0604020202020204" pitchFamily="34" charset="0"/>
                    <a:cs typeface="Arial" panose="020B0604020202020204" pitchFamily="34" charset="0"/>
                  </a:rPr>
                  <a:t>2</a:t>
                </a:r>
                <a:r>
                  <a:rPr lang="en-GB" sz="1000" baseline="0">
                    <a:solidFill>
                      <a:schemeClr val="tx1"/>
                    </a:solidFill>
                    <a:latin typeface="Arial" panose="020B0604020202020204" pitchFamily="34" charset="0"/>
                    <a:cs typeface="Arial" panose="020B0604020202020204" pitchFamily="34" charset="0"/>
                  </a:rPr>
                  <a:t>e)</a:t>
                </a:r>
                <a:endParaRPr lang="en-GB" sz="1000">
                  <a:solidFill>
                    <a:schemeClr val="tx1"/>
                  </a:solidFill>
                  <a:latin typeface="Arial" panose="020B0604020202020204" pitchFamily="34" charset="0"/>
                  <a:cs typeface="Arial" panose="020B0604020202020204" pitchFamily="34" charset="0"/>
                </a:endParaRPr>
              </a:p>
            </c:rich>
          </c:tx>
          <c:layout>
            <c:manualLayout>
              <c:xMode val="edge"/>
              <c:yMode val="edge"/>
              <c:x val="3.6893928913096272E-2"/>
              <c:y val="0.133824592434199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448354</xdr:colOff>
      <xdr:row>7</xdr:row>
      <xdr:rowOff>514350</xdr:rowOff>
    </xdr:to>
    <xdr:pic>
      <xdr:nvPicPr>
        <xdr:cNvPr id="8" name="Picture 7">
          <a:extLst>
            <a:ext uri="{FF2B5EF4-FFF2-40B4-BE49-F238E27FC236}">
              <a16:creationId xmlns:a16="http://schemas.microsoft.com/office/drawing/2014/main" id="{75A72EE9-F1F5-4389-9A3F-BD111C796A1E}"/>
            </a:ext>
          </a:extLst>
        </xdr:cNvPr>
        <xdr:cNvPicPr>
          <a:picLocks noChangeAspect="1"/>
        </xdr:cNvPicPr>
      </xdr:nvPicPr>
      <xdr:blipFill>
        <a:blip xmlns:r="http://schemas.openxmlformats.org/officeDocument/2006/relationships" r:embed="rId1"/>
        <a:stretch>
          <a:fillRect/>
        </a:stretch>
      </xdr:blipFill>
      <xdr:spPr>
        <a:xfrm>
          <a:off x="7365206"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363604</xdr:rowOff>
    </xdr:to>
    <xdr:pic>
      <xdr:nvPicPr>
        <xdr:cNvPr id="9" name="Picture 8" descr="Ricardo pushes boundaries of lightweight and thermally-efficient engine  design">
          <a:extLst>
            <a:ext uri="{FF2B5EF4-FFF2-40B4-BE49-F238E27FC236}">
              <a16:creationId xmlns:a16="http://schemas.microsoft.com/office/drawing/2014/main" id="{A4C63F54-4F97-453D-9C81-5BCF6887FC5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11819</xdr:colOff>
      <xdr:row>4</xdr:row>
      <xdr:rowOff>145143</xdr:rowOff>
    </xdr:from>
    <xdr:to>
      <xdr:col>5</xdr:col>
      <xdr:colOff>1076325</xdr:colOff>
      <xdr:row>35</xdr:row>
      <xdr:rowOff>179457</xdr:rowOff>
    </xdr:to>
    <xdr:graphicFrame macro="">
      <xdr:nvGraphicFramePr>
        <xdr:cNvPr id="2" name="Chart 1">
          <a:extLst>
            <a:ext uri="{FF2B5EF4-FFF2-40B4-BE49-F238E27FC236}">
              <a16:creationId xmlns:a16="http://schemas.microsoft.com/office/drawing/2014/main" id="{2C09FB57-2498-4DCD-ACD1-3DEE0F285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773043</xdr:colOff>
      <xdr:row>6</xdr:row>
      <xdr:rowOff>13804</xdr:rowOff>
    </xdr:from>
    <xdr:to>
      <xdr:col>5</xdr:col>
      <xdr:colOff>909335</xdr:colOff>
      <xdr:row>30</xdr:row>
      <xdr:rowOff>137215</xdr:rowOff>
    </xdr:to>
    <xdr:sp macro="" textlink="">
      <xdr:nvSpPr>
        <xdr:cNvPr id="3" name="Rectangle 2">
          <a:extLst>
            <a:ext uri="{FF2B5EF4-FFF2-40B4-BE49-F238E27FC236}">
              <a16:creationId xmlns:a16="http://schemas.microsoft.com/office/drawing/2014/main" id="{0C8ABEEB-7F6C-4F72-A633-6694A0CC3EA0}"/>
            </a:ext>
          </a:extLst>
        </xdr:cNvPr>
        <xdr:cNvSpPr/>
      </xdr:nvSpPr>
      <xdr:spPr>
        <a:xfrm>
          <a:off x="5259456" y="2084456"/>
          <a:ext cx="950749" cy="547949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77044762-34C4-4D31-A86E-94D338CC1566}"/>
            </a:ext>
          </a:extLst>
        </xdr:cNvPr>
        <xdr:cNvSpPr/>
      </xdr:nvSpPr>
      <xdr:spPr>
        <a:xfrm>
          <a:off x="666749" y="1127123"/>
          <a:ext cx="13100050" cy="5972176"/>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B8589B54-6284-427A-8990-218EF60E39FC}"/>
            </a:ext>
          </a:extLst>
        </xdr:cNvPr>
        <xdr:cNvSpPr/>
      </xdr:nvSpPr>
      <xdr:spPr>
        <a:xfrm>
          <a:off x="676275" y="7464425"/>
          <a:ext cx="13020675" cy="60261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17</xdr:col>
      <xdr:colOff>82550</xdr:colOff>
      <xdr:row>64</xdr:row>
      <xdr:rowOff>173982</xdr:rowOff>
    </xdr:to>
    <xdr:pic>
      <xdr:nvPicPr>
        <xdr:cNvPr id="4" name="Picture 3">
          <a:extLst>
            <a:ext uri="{FF2B5EF4-FFF2-40B4-BE49-F238E27FC236}">
              <a16:creationId xmlns:a16="http://schemas.microsoft.com/office/drawing/2014/main" id="{9B9BF2B3-D5CA-41A8-B756-1EAC12F38F37}"/>
            </a:ext>
          </a:extLst>
        </xdr:cNvPr>
        <xdr:cNvPicPr>
          <a:picLocks noChangeAspect="1"/>
        </xdr:cNvPicPr>
      </xdr:nvPicPr>
      <xdr:blipFill>
        <a:blip xmlns:r="http://schemas.openxmlformats.org/officeDocument/2006/relationships" r:embed="rId1"/>
        <a:stretch>
          <a:fillRect/>
        </a:stretch>
      </xdr:blipFill>
      <xdr:spPr>
        <a:xfrm>
          <a:off x="2847975" y="8417254"/>
          <a:ext cx="9658350" cy="485042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F2448DA7-139C-4B61-A0CC-37746487850A}"/>
            </a:ext>
          </a:extLst>
        </xdr:cNvPr>
        <xdr:cNvSpPr/>
      </xdr:nvSpPr>
      <xdr:spPr>
        <a:xfrm>
          <a:off x="673100" y="14144625"/>
          <a:ext cx="13081000" cy="4600575"/>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F08ED88F-5488-4647-8417-7E54A13FEFE0}"/>
            </a:ext>
          </a:extLst>
        </xdr:cNvPr>
        <xdr:cNvSpPr/>
      </xdr:nvSpPr>
      <xdr:spPr>
        <a:xfrm>
          <a:off x="6654800" y="4181475"/>
          <a:ext cx="1422400" cy="72072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539750</xdr:colOff>
      <xdr:row>74</xdr:row>
      <xdr:rowOff>114300</xdr:rowOff>
    </xdr:from>
    <xdr:to>
      <xdr:col>12</xdr:col>
      <xdr:colOff>180631</xdr:colOff>
      <xdr:row>86</xdr:row>
      <xdr:rowOff>66675</xdr:rowOff>
    </xdr:to>
    <xdr:pic>
      <xdr:nvPicPr>
        <xdr:cNvPr id="8" name="Picture 7">
          <a:extLst>
            <a:ext uri="{FF2B5EF4-FFF2-40B4-BE49-F238E27FC236}">
              <a16:creationId xmlns:a16="http://schemas.microsoft.com/office/drawing/2014/main" id="{E2E5304A-0A19-4591-923A-2C67907CE96E}"/>
            </a:ext>
          </a:extLst>
        </xdr:cNvPr>
        <xdr:cNvPicPr>
          <a:picLocks noChangeAspect="1"/>
        </xdr:cNvPicPr>
      </xdr:nvPicPr>
      <xdr:blipFill rotWithShape="1">
        <a:blip xmlns:r="http://schemas.openxmlformats.org/officeDocument/2006/relationships" r:embed="rId3"/>
        <a:srcRect l="282" t="1200" r="551" b="788"/>
        <a:stretch/>
      </xdr:blipFill>
      <xdr:spPr>
        <a:xfrm>
          <a:off x="5673725" y="15287625"/>
          <a:ext cx="3308006" cy="2352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323849</xdr:colOff>
      <xdr:row>5</xdr:row>
      <xdr:rowOff>6350</xdr:rowOff>
    </xdr:from>
    <xdr:to>
      <xdr:col>5</xdr:col>
      <xdr:colOff>771525</xdr:colOff>
      <xdr:row>22</xdr:row>
      <xdr:rowOff>25400</xdr:rowOff>
    </xdr:to>
    <xdr:graphicFrame macro="">
      <xdr:nvGraphicFramePr>
        <xdr:cNvPr id="3" name="Chart 2">
          <a:extLst>
            <a:ext uri="{FF2B5EF4-FFF2-40B4-BE49-F238E27FC236}">
              <a16:creationId xmlns:a16="http://schemas.microsoft.com/office/drawing/2014/main" id="{2B9A5964-A88B-412B-BFB0-0CC1BA6473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1131701</xdr:colOff>
      <xdr:row>6</xdr:row>
      <xdr:rowOff>31091</xdr:rowOff>
    </xdr:from>
    <xdr:to>
      <xdr:col>4</xdr:col>
      <xdr:colOff>238206</xdr:colOff>
      <xdr:row>18</xdr:row>
      <xdr:rowOff>74221</xdr:rowOff>
    </xdr:to>
    <xdr:sp macro="" textlink="">
      <xdr:nvSpPr>
        <xdr:cNvPr id="4" name="Rectangle 3">
          <a:extLst>
            <a:ext uri="{FF2B5EF4-FFF2-40B4-BE49-F238E27FC236}">
              <a16:creationId xmlns:a16="http://schemas.microsoft.com/office/drawing/2014/main" id="{9C5B4C7D-A58D-427C-8400-667198ADA338}"/>
            </a:ext>
          </a:extLst>
        </xdr:cNvPr>
        <xdr:cNvSpPr/>
      </xdr:nvSpPr>
      <xdr:spPr>
        <a:xfrm>
          <a:off x="1490435" y="1416546"/>
          <a:ext cx="3485531" cy="257900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4</xdr:row>
      <xdr:rowOff>192617</xdr:rowOff>
    </xdr:from>
    <xdr:to>
      <xdr:col>5</xdr:col>
      <xdr:colOff>1323975</xdr:colOff>
      <xdr:row>21</xdr:row>
      <xdr:rowOff>103717</xdr:rowOff>
    </xdr:to>
    <xdr:graphicFrame macro="">
      <xdr:nvGraphicFramePr>
        <xdr:cNvPr id="2" name="Chart 1">
          <a:extLst>
            <a:ext uri="{FF2B5EF4-FFF2-40B4-BE49-F238E27FC236}">
              <a16:creationId xmlns:a16="http://schemas.microsoft.com/office/drawing/2014/main" id="{087D76A1-DC44-4F10-86B5-B854C1EE8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1212849</xdr:colOff>
      <xdr:row>6</xdr:row>
      <xdr:rowOff>6351</xdr:rowOff>
    </xdr:from>
    <xdr:to>
      <xdr:col>5</xdr:col>
      <xdr:colOff>38099</xdr:colOff>
      <xdr:row>15</xdr:row>
      <xdr:rowOff>177800</xdr:rowOff>
    </xdr:to>
    <xdr:sp macro="" textlink="">
      <xdr:nvSpPr>
        <xdr:cNvPr id="3" name="Rectangle 2">
          <a:extLst>
            <a:ext uri="{FF2B5EF4-FFF2-40B4-BE49-F238E27FC236}">
              <a16:creationId xmlns:a16="http://schemas.microsoft.com/office/drawing/2014/main" id="{92EC2730-B9D0-4E34-AC44-5B286B0CF5AB}"/>
            </a:ext>
          </a:extLst>
        </xdr:cNvPr>
        <xdr:cNvSpPr/>
      </xdr:nvSpPr>
      <xdr:spPr>
        <a:xfrm>
          <a:off x="1581149" y="1466851"/>
          <a:ext cx="3321050" cy="28511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783</xdr:colOff>
      <xdr:row>4</xdr:row>
      <xdr:rowOff>117084</xdr:rowOff>
    </xdr:from>
    <xdr:to>
      <xdr:col>5</xdr:col>
      <xdr:colOff>1285874</xdr:colOff>
      <xdr:row>19</xdr:row>
      <xdr:rowOff>92076</xdr:rowOff>
    </xdr:to>
    <xdr:graphicFrame macro="">
      <xdr:nvGraphicFramePr>
        <xdr:cNvPr id="2" name="Chart 1">
          <a:extLst>
            <a:ext uri="{FF2B5EF4-FFF2-40B4-BE49-F238E27FC236}">
              <a16:creationId xmlns:a16="http://schemas.microsoft.com/office/drawing/2014/main" id="{F49849D5-7013-42B3-96B7-0CA76A6EF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1102726</xdr:colOff>
      <xdr:row>6</xdr:row>
      <xdr:rowOff>74083</xdr:rowOff>
    </xdr:from>
    <xdr:to>
      <xdr:col>2</xdr:col>
      <xdr:colOff>445399</xdr:colOff>
      <xdr:row>15</xdr:row>
      <xdr:rowOff>159752</xdr:rowOff>
    </xdr:to>
    <xdr:sp macro="" textlink="">
      <xdr:nvSpPr>
        <xdr:cNvPr id="3" name="Rectangle 2">
          <a:extLst>
            <a:ext uri="{FF2B5EF4-FFF2-40B4-BE49-F238E27FC236}">
              <a16:creationId xmlns:a16="http://schemas.microsoft.com/office/drawing/2014/main" id="{8F3C7984-396C-4CE9-9BDF-CC0A6F15E92D}"/>
            </a:ext>
          </a:extLst>
        </xdr:cNvPr>
        <xdr:cNvSpPr/>
      </xdr:nvSpPr>
      <xdr:spPr>
        <a:xfrm>
          <a:off x="1462559" y="1809750"/>
          <a:ext cx="1014840" cy="247750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323849</xdr:colOff>
      <xdr:row>5</xdr:row>
      <xdr:rowOff>7978</xdr:rowOff>
    </xdr:from>
    <xdr:to>
      <xdr:col>5</xdr:col>
      <xdr:colOff>1466849</xdr:colOff>
      <xdr:row>21</xdr:row>
      <xdr:rowOff>79374</xdr:rowOff>
    </xdr:to>
    <xdr:graphicFrame macro="">
      <xdr:nvGraphicFramePr>
        <xdr:cNvPr id="4" name="Chart 3">
          <a:extLst>
            <a:ext uri="{FF2B5EF4-FFF2-40B4-BE49-F238E27FC236}">
              <a16:creationId xmlns:a16="http://schemas.microsoft.com/office/drawing/2014/main" id="{00128A50-54D5-429B-9C1A-1446DA5551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1274123</xdr:colOff>
      <xdr:row>5</xdr:row>
      <xdr:rowOff>160812</xdr:rowOff>
    </xdr:from>
    <xdr:to>
      <xdr:col>5</xdr:col>
      <xdr:colOff>952500</xdr:colOff>
      <xdr:row>17</xdr:row>
      <xdr:rowOff>173181</xdr:rowOff>
    </xdr:to>
    <xdr:sp macro="" textlink="">
      <xdr:nvSpPr>
        <xdr:cNvPr id="3" name="Rectangle 2">
          <a:extLst>
            <a:ext uri="{FF2B5EF4-FFF2-40B4-BE49-F238E27FC236}">
              <a16:creationId xmlns:a16="http://schemas.microsoft.com/office/drawing/2014/main" id="{D335737E-6BF3-4F00-B96E-A802A90721E2}"/>
            </a:ext>
          </a:extLst>
        </xdr:cNvPr>
        <xdr:cNvSpPr/>
      </xdr:nvSpPr>
      <xdr:spPr>
        <a:xfrm>
          <a:off x="1620487" y="1571007"/>
          <a:ext cx="4799610" cy="294409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12699</xdr:colOff>
      <xdr:row>4</xdr:row>
      <xdr:rowOff>180974</xdr:rowOff>
    </xdr:from>
    <xdr:to>
      <xdr:col>5</xdr:col>
      <xdr:colOff>1428750</xdr:colOff>
      <xdr:row>22</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162959</xdr:colOff>
      <xdr:row>5</xdr:row>
      <xdr:rowOff>199361</xdr:rowOff>
    </xdr:from>
    <xdr:to>
      <xdr:col>5</xdr:col>
      <xdr:colOff>1230413</xdr:colOff>
      <xdr:row>17</xdr:row>
      <xdr:rowOff>121831</xdr:rowOff>
    </xdr:to>
    <xdr:sp macro="" textlink="">
      <xdr:nvSpPr>
        <xdr:cNvPr id="3" name="Rectangle 2">
          <a:extLst>
            <a:ext uri="{FF2B5EF4-FFF2-40B4-BE49-F238E27FC236}">
              <a16:creationId xmlns:a16="http://schemas.microsoft.com/office/drawing/2014/main" id="{1193ACB5-F670-4A86-8150-BFF555B6EBB8}"/>
            </a:ext>
          </a:extLst>
        </xdr:cNvPr>
        <xdr:cNvSpPr/>
      </xdr:nvSpPr>
      <xdr:spPr>
        <a:xfrm>
          <a:off x="4061564" y="1572733"/>
          <a:ext cx="2152861" cy="289072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4</xdr:row>
      <xdr:rowOff>190501</xdr:rowOff>
    </xdr:from>
    <xdr:to>
      <xdr:col>5</xdr:col>
      <xdr:colOff>1390650</xdr:colOff>
      <xdr:row>20</xdr:row>
      <xdr:rowOff>9525</xdr:rowOff>
    </xdr:to>
    <xdr:graphicFrame macro="">
      <xdr:nvGraphicFramePr>
        <xdr:cNvPr id="4" name="Chart 3">
          <a:extLst>
            <a:ext uri="{FF2B5EF4-FFF2-40B4-BE49-F238E27FC236}">
              <a16:creationId xmlns:a16="http://schemas.microsoft.com/office/drawing/2014/main" id="{F6B7F1FC-8042-4DD7-B93E-092A6CD70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1025769</xdr:colOff>
      <xdr:row>5</xdr:row>
      <xdr:rowOff>143365</xdr:rowOff>
    </xdr:from>
    <xdr:to>
      <xdr:col>5</xdr:col>
      <xdr:colOff>989134</xdr:colOff>
      <xdr:row>17</xdr:row>
      <xdr:rowOff>36635</xdr:rowOff>
    </xdr:to>
    <xdr:sp macro="" textlink="">
      <xdr:nvSpPr>
        <xdr:cNvPr id="3" name="Rectangle 2">
          <a:extLst>
            <a:ext uri="{FF2B5EF4-FFF2-40B4-BE49-F238E27FC236}">
              <a16:creationId xmlns:a16="http://schemas.microsoft.com/office/drawing/2014/main" id="{D14D65FC-485B-4EF0-9516-B546305806E6}"/>
            </a:ext>
          </a:extLst>
        </xdr:cNvPr>
        <xdr:cNvSpPr/>
      </xdr:nvSpPr>
      <xdr:spPr>
        <a:xfrm>
          <a:off x="1379904" y="1376730"/>
          <a:ext cx="4432788" cy="27874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342900</xdr:colOff>
      <xdr:row>5</xdr:row>
      <xdr:rowOff>17463</xdr:rowOff>
    </xdr:from>
    <xdr:to>
      <xdr:col>5</xdr:col>
      <xdr:colOff>863600</xdr:colOff>
      <xdr:row>18</xdr:row>
      <xdr:rowOff>50801</xdr:rowOff>
    </xdr:to>
    <xdr:graphicFrame macro="">
      <xdr:nvGraphicFramePr>
        <xdr:cNvPr id="4" name="Chart 3">
          <a:extLst>
            <a:ext uri="{FF2B5EF4-FFF2-40B4-BE49-F238E27FC236}">
              <a16:creationId xmlns:a16="http://schemas.microsoft.com/office/drawing/2014/main" id="{E783D94A-8ADF-4E4A-A4C8-2A7479969A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495300</xdr:colOff>
      <xdr:row>5</xdr:row>
      <xdr:rowOff>158751</xdr:rowOff>
    </xdr:from>
    <xdr:to>
      <xdr:col>5</xdr:col>
      <xdr:colOff>590317</xdr:colOff>
      <xdr:row>15</xdr:row>
      <xdr:rowOff>114301</xdr:rowOff>
    </xdr:to>
    <xdr:sp macro="" textlink="">
      <xdr:nvSpPr>
        <xdr:cNvPr id="3" name="Rectangle 2">
          <a:extLst>
            <a:ext uri="{FF2B5EF4-FFF2-40B4-BE49-F238E27FC236}">
              <a16:creationId xmlns:a16="http://schemas.microsoft.com/office/drawing/2014/main" id="{2E7F5C58-AE49-44F9-A7AA-B8B9445A9A45}"/>
            </a:ext>
          </a:extLst>
        </xdr:cNvPr>
        <xdr:cNvSpPr/>
      </xdr:nvSpPr>
      <xdr:spPr>
        <a:xfrm>
          <a:off x="4483100" y="1504951"/>
          <a:ext cx="1809517" cy="2914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aether-uk.com/News/2022/Welsh-Public-Sector-Net-Zero"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naei.beis.gov.uk/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gov.wales/sites/default/files/publications/2020-09/nhswales-carbon-footprint-2018-19.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naei.beis.gov.uk/reports/reports?section_id=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ov.wales/sites/default/files/publications/2019-06/low-carbon-delivery-plan_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gov.wales/sites/default/files/publications/2021-07/energy-service-annual-report-2020-2021_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gov.wales/sites/default/files/publications/2021-07/energy-service-annual-report-2020-2021_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D4154-E20F-410A-8EA6-F4301706D21D}">
  <dimension ref="A1:R84"/>
  <sheetViews>
    <sheetView tabSelected="1" topLeftCell="A9" workbookViewId="0">
      <selection activeCell="M15" sqref="M15"/>
    </sheetView>
  </sheetViews>
  <sheetFormatPr defaultColWidth="0" defaultRowHeight="15.65" customHeight="1" zeroHeight="1" x14ac:dyDescent="0.35"/>
  <cols>
    <col min="1" max="18" width="8.84375" style="221" customWidth="1"/>
    <col min="19" max="20" width="8.84375" style="221" hidden="1" customWidth="1"/>
    <col min="21" max="16384" width="8.84375" style="221" hidden="1"/>
  </cols>
  <sheetData>
    <row r="1" spans="2:9" ht="15.5" x14ac:dyDescent="0.35"/>
    <row r="2" spans="2:9" ht="15.5" x14ac:dyDescent="0.35"/>
    <row r="3" spans="2:9" ht="15.5" x14ac:dyDescent="0.35">
      <c r="B3" s="235" t="s">
        <v>124</v>
      </c>
      <c r="C3" s="236"/>
      <c r="D3" s="236"/>
      <c r="E3" s="236"/>
      <c r="F3" s="236"/>
      <c r="G3" s="236"/>
      <c r="H3" s="236"/>
      <c r="I3" s="236"/>
    </row>
    <row r="4" spans="2:9" ht="15.5" x14ac:dyDescent="0.35">
      <c r="B4" s="236"/>
      <c r="C4" s="236"/>
      <c r="D4" s="236"/>
      <c r="E4" s="236"/>
      <c r="F4" s="236"/>
      <c r="G4" s="236"/>
      <c r="H4" s="236"/>
      <c r="I4" s="236"/>
    </row>
    <row r="5" spans="2:9" ht="15.5" x14ac:dyDescent="0.35">
      <c r="B5" s="236"/>
      <c r="C5" s="236"/>
      <c r="D5" s="236"/>
      <c r="E5" s="236"/>
      <c r="F5" s="236"/>
      <c r="G5" s="236"/>
      <c r="H5" s="236"/>
      <c r="I5" s="236"/>
    </row>
    <row r="6" spans="2:9" ht="15.5" x14ac:dyDescent="0.35"/>
    <row r="7" spans="2:9" ht="44" customHeight="1" x14ac:dyDescent="0.35">
      <c r="B7" s="228" t="s">
        <v>236</v>
      </c>
      <c r="C7" s="228"/>
      <c r="D7" s="228"/>
      <c r="E7" s="237" t="s">
        <v>238</v>
      </c>
      <c r="F7" s="238"/>
      <c r="G7" s="238"/>
      <c r="H7" s="238"/>
      <c r="I7" s="239"/>
    </row>
    <row r="8" spans="2:9" ht="44" customHeight="1" x14ac:dyDescent="0.35">
      <c r="B8" s="228"/>
      <c r="C8" s="228"/>
      <c r="D8" s="228"/>
      <c r="E8" s="240"/>
      <c r="F8" s="241"/>
      <c r="G8" s="241"/>
      <c r="H8" s="241"/>
      <c r="I8" s="242"/>
    </row>
    <row r="9" spans="2:9" ht="15.5" x14ac:dyDescent="0.35">
      <c r="B9" s="228" t="s">
        <v>237</v>
      </c>
      <c r="C9" s="228"/>
      <c r="D9" s="228"/>
      <c r="E9" s="243">
        <v>1.1000000000000001</v>
      </c>
      <c r="F9" s="244"/>
      <c r="G9" s="244"/>
      <c r="H9" s="244"/>
      <c r="I9" s="245"/>
    </row>
    <row r="10" spans="2:9" ht="15.5" x14ac:dyDescent="0.35">
      <c r="B10" s="228"/>
      <c r="C10" s="228"/>
      <c r="D10" s="228"/>
      <c r="E10" s="246"/>
      <c r="F10" s="247"/>
      <c r="G10" s="247"/>
      <c r="H10" s="247"/>
      <c r="I10" s="248"/>
    </row>
    <row r="11" spans="2:9" ht="15.5" customHeight="1" x14ac:dyDescent="0.35">
      <c r="B11" s="228" t="s">
        <v>122</v>
      </c>
      <c r="C11" s="228"/>
      <c r="D11" s="228"/>
      <c r="E11" s="243" t="s">
        <v>242</v>
      </c>
      <c r="F11" s="244"/>
      <c r="G11" s="244"/>
      <c r="H11" s="244"/>
      <c r="I11" s="245"/>
    </row>
    <row r="12" spans="2:9" ht="26" customHeight="1" x14ac:dyDescent="0.35">
      <c r="B12" s="228"/>
      <c r="C12" s="228"/>
      <c r="D12" s="228"/>
      <c r="E12" s="246"/>
      <c r="F12" s="247"/>
      <c r="G12" s="247"/>
      <c r="H12" s="247"/>
      <c r="I12" s="248"/>
    </row>
    <row r="13" spans="2:9" ht="15.5" customHeight="1" x14ac:dyDescent="0.35">
      <c r="B13" s="228" t="s">
        <v>239</v>
      </c>
      <c r="C13" s="228"/>
      <c r="D13" s="228"/>
      <c r="E13" s="229" t="s">
        <v>240</v>
      </c>
      <c r="F13" s="230"/>
      <c r="G13" s="230"/>
      <c r="H13" s="230"/>
      <c r="I13" s="231"/>
    </row>
    <row r="14" spans="2:9" ht="28.5" customHeight="1" x14ac:dyDescent="0.35">
      <c r="B14" s="228"/>
      <c r="C14" s="228"/>
      <c r="D14" s="228"/>
      <c r="E14" s="232"/>
      <c r="F14" s="233"/>
      <c r="G14" s="233"/>
      <c r="H14" s="233"/>
      <c r="I14" s="234"/>
    </row>
    <row r="15" spans="2:9" ht="15.5" x14ac:dyDescent="0.35"/>
    <row r="16" spans="2:9" ht="15.5" x14ac:dyDescent="0.35"/>
    <row r="17" spans="2:9" ht="15.5" x14ac:dyDescent="0.35"/>
    <row r="18" spans="2:9" ht="44.25" customHeight="1" x14ac:dyDescent="0.35">
      <c r="B18" s="222" t="s">
        <v>241</v>
      </c>
      <c r="C18" s="223"/>
      <c r="D18" s="223"/>
      <c r="E18" s="223"/>
      <c r="F18" s="223"/>
      <c r="G18" s="223"/>
      <c r="H18" s="223"/>
      <c r="I18" s="224"/>
    </row>
    <row r="19" spans="2:9" ht="28.5" customHeight="1" x14ac:dyDescent="0.35">
      <c r="B19" s="225"/>
      <c r="C19" s="226"/>
      <c r="D19" s="226"/>
      <c r="E19" s="226"/>
      <c r="F19" s="226"/>
      <c r="G19" s="226"/>
      <c r="H19" s="226"/>
      <c r="I19" s="227"/>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221" customFormat="1" ht="15.65" customHeight="1" x14ac:dyDescent="0.35"/>
    <row r="34" s="221" customFormat="1" ht="15.65" customHeight="1" x14ac:dyDescent="0.35"/>
    <row r="35" s="221" customFormat="1" ht="15.65" hidden="1" customHeight="1" x14ac:dyDescent="0.35"/>
    <row r="36" s="221" customFormat="1" ht="15.65" hidden="1" customHeight="1" x14ac:dyDescent="0.35"/>
    <row r="37" s="221" customFormat="1" ht="15.65" hidden="1" customHeight="1" x14ac:dyDescent="0.35"/>
    <row r="38" s="221" customFormat="1" ht="15.65" hidden="1" customHeight="1" x14ac:dyDescent="0.35"/>
    <row r="39" s="221" customFormat="1" ht="15.65" hidden="1" customHeight="1" x14ac:dyDescent="0.35"/>
    <row r="40" s="221" customFormat="1" ht="15.65" hidden="1" customHeight="1" x14ac:dyDescent="0.35"/>
    <row r="41" s="221" customFormat="1" ht="15.65" hidden="1" customHeight="1" x14ac:dyDescent="0.35"/>
    <row r="42" s="221" customFormat="1" ht="15.65" hidden="1" customHeight="1" x14ac:dyDescent="0.35"/>
    <row r="43" s="221" customFormat="1" ht="15.65" hidden="1" customHeight="1" x14ac:dyDescent="0.35"/>
    <row r="44" s="221" customFormat="1" ht="15.65" hidden="1" customHeight="1" x14ac:dyDescent="0.35"/>
    <row r="45" s="221" customFormat="1" ht="15.65" hidden="1" customHeight="1" x14ac:dyDescent="0.35"/>
    <row r="46" s="221" customFormat="1" ht="15.65" hidden="1" customHeight="1" x14ac:dyDescent="0.35"/>
    <row r="47" s="221" customFormat="1" ht="15.65" hidden="1" customHeight="1" x14ac:dyDescent="0.35"/>
    <row r="48" s="221" customFormat="1" ht="15.65" hidden="1" customHeight="1" x14ac:dyDescent="0.35"/>
    <row r="49" s="221" customFormat="1" ht="15.65" hidden="1" customHeight="1" x14ac:dyDescent="0.35"/>
    <row r="50" s="221" customFormat="1" ht="15.65" hidden="1" customHeight="1" x14ac:dyDescent="0.35"/>
    <row r="51" s="221" customFormat="1" ht="15.65" hidden="1" customHeight="1" x14ac:dyDescent="0.35"/>
    <row r="52" s="221" customFormat="1" ht="15.65" hidden="1" customHeight="1" x14ac:dyDescent="0.35"/>
    <row r="53" s="221" customFormat="1" ht="15.65" hidden="1" customHeight="1" x14ac:dyDescent="0.35"/>
    <row r="54" s="221" customFormat="1" ht="15.65" hidden="1" customHeight="1" x14ac:dyDescent="0.35"/>
    <row r="55" s="221" customFormat="1" ht="15.65" hidden="1" customHeight="1" x14ac:dyDescent="0.35"/>
    <row r="56" s="221" customFormat="1" ht="15.65" hidden="1" customHeight="1" x14ac:dyDescent="0.35"/>
    <row r="57" s="221" customFormat="1" ht="15.65" hidden="1" customHeight="1" x14ac:dyDescent="0.35"/>
    <row r="58" s="221" customFormat="1" ht="15.65" hidden="1" customHeight="1" x14ac:dyDescent="0.35"/>
    <row r="59" s="221" customFormat="1" ht="15.65" hidden="1" customHeight="1" x14ac:dyDescent="0.35"/>
    <row r="60" s="221" customFormat="1" ht="15.65" hidden="1" customHeight="1" x14ac:dyDescent="0.35"/>
    <row r="61" s="221" customFormat="1" ht="15.65" hidden="1" customHeight="1" x14ac:dyDescent="0.35"/>
    <row r="62" s="221" customFormat="1" ht="15.65" hidden="1" customHeight="1" x14ac:dyDescent="0.35"/>
    <row r="63" s="221" customFormat="1" ht="15.65" hidden="1" customHeight="1" x14ac:dyDescent="0.35"/>
    <row r="64" s="221" customFormat="1" ht="15.65" hidden="1" customHeight="1" x14ac:dyDescent="0.35"/>
    <row r="66" spans="6:6" ht="15.5" hidden="1" x14ac:dyDescent="0.35">
      <c r="F66" s="221" t="s">
        <v>123</v>
      </c>
    </row>
    <row r="70" spans="6:6" ht="15.65" customHeight="1" x14ac:dyDescent="0.35"/>
    <row r="77" spans="6:6" ht="15.65" customHeight="1" x14ac:dyDescent="0.35"/>
    <row r="78" spans="6:6" ht="15.65" customHeight="1" x14ac:dyDescent="0.35"/>
    <row r="81" s="221" customFormat="1" ht="15.65" hidden="1" customHeight="1" x14ac:dyDescent="0.35"/>
    <row r="82" s="221" customFormat="1" ht="15.65" hidden="1" customHeight="1" x14ac:dyDescent="0.35"/>
    <row r="83" s="221" customFormat="1" ht="15.65" hidden="1" customHeight="1" x14ac:dyDescent="0.35"/>
    <row r="84" s="221"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3EF3D7C0-1599-48D0-BEF5-1869A2E6405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D0FF7-1C3B-467A-B569-B31416FA9866}">
  <dimension ref="A1:X40"/>
  <sheetViews>
    <sheetView showGridLines="0" zoomScale="77" zoomScaleNormal="77" workbookViewId="0">
      <selection activeCell="K20" sqref="K20"/>
    </sheetView>
  </sheetViews>
  <sheetFormatPr defaultColWidth="0" defaultRowHeight="15.5" zeroHeight="1" x14ac:dyDescent="0.35"/>
  <cols>
    <col min="1" max="1" width="4.23046875" style="6" customWidth="1"/>
    <col min="2" max="2" width="17.84375" style="6" bestFit="1" customWidth="1"/>
    <col min="3" max="3" width="18.07421875" style="6" customWidth="1"/>
    <col min="4" max="4" width="13.84375" style="6" customWidth="1"/>
    <col min="5" max="5" width="12.07421875" style="6" customWidth="1"/>
    <col min="6" max="6" width="19.69140625" style="6" customWidth="1"/>
    <col min="7" max="7" width="20.3046875" style="6" customWidth="1"/>
    <col min="8" max="8" width="15.53515625" style="6" customWidth="1"/>
    <col min="9" max="9" width="22.69140625" style="6" customWidth="1"/>
    <col min="10" max="11" width="9.07421875" style="6" customWidth="1"/>
    <col min="12" max="22" width="9.07421875" style="6" hidden="1" customWidth="1"/>
    <col min="23" max="23" width="10.69140625" style="6" hidden="1" customWidth="1"/>
    <col min="24" max="24" width="11.69140625" style="6" hidden="1" customWidth="1"/>
    <col min="25" max="16384" width="8.84375" style="6" hidden="1"/>
  </cols>
  <sheetData>
    <row r="1" spans="2:9" s="34" customFormat="1" x14ac:dyDescent="0.35"/>
    <row r="2" spans="2:9" s="193" customFormat="1" ht="28.5" customHeight="1" x14ac:dyDescent="0.35">
      <c r="B2" s="276" t="s">
        <v>144</v>
      </c>
      <c r="C2" s="277" t="s">
        <v>11</v>
      </c>
      <c r="D2" s="277"/>
      <c r="E2" s="98" t="s">
        <v>12</v>
      </c>
      <c r="F2" s="98" t="s">
        <v>52</v>
      </c>
      <c r="G2" s="98" t="s">
        <v>125</v>
      </c>
      <c r="H2" s="98" t="s">
        <v>50</v>
      </c>
      <c r="I2" s="98" t="s">
        <v>51</v>
      </c>
    </row>
    <row r="3" spans="2:9" s="34" customFormat="1" ht="38.25" customHeight="1" x14ac:dyDescent="0.35">
      <c r="B3" s="276"/>
      <c r="C3" s="285" t="s">
        <v>233</v>
      </c>
      <c r="D3" s="278"/>
      <c r="E3" s="31">
        <v>2</v>
      </c>
      <c r="F3" s="56" t="s">
        <v>54</v>
      </c>
      <c r="G3" s="9">
        <f>I7</f>
        <v>2</v>
      </c>
      <c r="H3" s="20">
        <f>I8</f>
        <v>0</v>
      </c>
      <c r="I3" s="48" t="s">
        <v>192</v>
      </c>
    </row>
    <row r="4" spans="2:9" s="34" customFormat="1" x14ac:dyDescent="0.35"/>
    <row r="5" spans="2:9" x14ac:dyDescent="0.35"/>
    <row r="6" spans="2:9" ht="30" customHeight="1" x14ac:dyDescent="0.35">
      <c r="G6" s="38"/>
      <c r="H6" s="38" t="s">
        <v>182</v>
      </c>
      <c r="I6" s="38" t="s">
        <v>132</v>
      </c>
    </row>
    <row r="7" spans="2:9" ht="30" customHeight="1" x14ac:dyDescent="0.35">
      <c r="G7" s="38" t="s">
        <v>125</v>
      </c>
      <c r="H7" s="57">
        <f>(I18-H18)/H18</f>
        <v>-2.1952456229307561E-2</v>
      </c>
      <c r="I7" s="9">
        <f>IF(H7="No data",0,IF(H7&gt;0.05,1,IF(H7&lt;-0.05,3,2)))</f>
        <v>2</v>
      </c>
    </row>
    <row r="8" spans="2:9" ht="30" customHeight="1" x14ac:dyDescent="0.35">
      <c r="G8" s="38" t="s">
        <v>50</v>
      </c>
      <c r="H8" s="55" t="s">
        <v>90</v>
      </c>
      <c r="I8" s="20">
        <v>0</v>
      </c>
    </row>
    <row r="9" spans="2:9" ht="16" thickBot="1" x14ac:dyDescent="0.4"/>
    <row r="10" spans="2:9" x14ac:dyDescent="0.35">
      <c r="B10" s="1"/>
      <c r="C10" s="1"/>
      <c r="D10" s="1"/>
      <c r="E10" s="1"/>
      <c r="F10" s="1"/>
      <c r="G10" s="295" t="s">
        <v>207</v>
      </c>
      <c r="H10" s="187" t="s">
        <v>70</v>
      </c>
      <c r="I10" s="188" t="s">
        <v>71</v>
      </c>
    </row>
    <row r="11" spans="2:9" x14ac:dyDescent="0.35">
      <c r="B11" s="1"/>
      <c r="C11" s="1"/>
      <c r="D11" s="1"/>
      <c r="E11" s="1"/>
      <c r="F11" s="1"/>
      <c r="G11" s="296"/>
      <c r="H11" s="203">
        <v>2019</v>
      </c>
      <c r="I11" s="204">
        <v>2020</v>
      </c>
    </row>
    <row r="12" spans="2:9" x14ac:dyDescent="0.35">
      <c r="B12" s="1"/>
      <c r="C12" s="1"/>
      <c r="D12" s="1"/>
      <c r="E12" s="1"/>
      <c r="F12" s="1"/>
      <c r="G12" s="206" t="s">
        <v>209</v>
      </c>
      <c r="H12" s="189">
        <v>2.1</v>
      </c>
      <c r="I12" s="190">
        <v>2.1</v>
      </c>
    </row>
    <row r="13" spans="2:9" x14ac:dyDescent="0.35">
      <c r="B13" s="1"/>
      <c r="C13" s="1"/>
      <c r="D13" s="1"/>
      <c r="E13" s="1"/>
      <c r="F13" s="1"/>
      <c r="G13" s="206" t="s">
        <v>210</v>
      </c>
      <c r="H13" s="189">
        <v>581.4</v>
      </c>
      <c r="I13" s="190">
        <v>520.9</v>
      </c>
    </row>
    <row r="14" spans="2:9" x14ac:dyDescent="0.35">
      <c r="B14" s="1"/>
      <c r="C14" s="1"/>
      <c r="D14" s="1"/>
      <c r="E14" s="1"/>
      <c r="F14" s="1"/>
      <c r="G14" s="206" t="s">
        <v>211</v>
      </c>
      <c r="H14" s="189">
        <v>301.10000000000002</v>
      </c>
      <c r="I14" s="190">
        <v>268.10000000000002</v>
      </c>
    </row>
    <row r="15" spans="2:9" x14ac:dyDescent="0.35">
      <c r="B15" s="1"/>
      <c r="C15" s="1"/>
      <c r="D15" s="1"/>
      <c r="E15" s="1"/>
      <c r="F15" s="1"/>
      <c r="G15" s="206" t="s">
        <v>212</v>
      </c>
      <c r="H15" s="189">
        <v>66.8</v>
      </c>
      <c r="I15" s="190">
        <v>61.9</v>
      </c>
    </row>
    <row r="16" spans="2:9" x14ac:dyDescent="0.35">
      <c r="B16" s="1"/>
      <c r="C16" s="1"/>
      <c r="D16" s="1"/>
      <c r="E16" s="1"/>
      <c r="F16" s="1"/>
      <c r="G16" s="206" t="s">
        <v>213</v>
      </c>
      <c r="H16" s="189">
        <v>2809.7</v>
      </c>
      <c r="I16" s="190">
        <v>2839.3</v>
      </c>
    </row>
    <row r="17" spans="2:10" x14ac:dyDescent="0.35">
      <c r="B17" s="1"/>
      <c r="C17" s="1"/>
      <c r="D17" s="1"/>
      <c r="E17" s="1"/>
      <c r="F17" s="1"/>
      <c r="G17" s="206" t="s">
        <v>214</v>
      </c>
      <c r="H17" s="189">
        <v>-408.4</v>
      </c>
      <c r="I17" s="190">
        <v>-413.2</v>
      </c>
    </row>
    <row r="18" spans="2:10" ht="16" thickBot="1" x14ac:dyDescent="0.4">
      <c r="B18" s="1"/>
      <c r="C18" s="1"/>
      <c r="D18" s="1"/>
      <c r="E18" s="1"/>
      <c r="F18" s="1"/>
      <c r="G18" s="205" t="s">
        <v>208</v>
      </c>
      <c r="H18" s="191">
        <f>SUM(H12:H17)</f>
        <v>3352.7</v>
      </c>
      <c r="I18" s="192">
        <f>SUM(I12:I17)</f>
        <v>3279.1000000000004</v>
      </c>
    </row>
    <row r="19" spans="2:10" x14ac:dyDescent="0.35">
      <c r="B19" s="1"/>
      <c r="C19" s="1"/>
      <c r="D19" s="1"/>
      <c r="E19" s="1"/>
      <c r="F19" s="1"/>
    </row>
    <row r="20" spans="2:10" x14ac:dyDescent="0.35">
      <c r="B20" s="1"/>
      <c r="C20" s="1"/>
      <c r="D20" s="1"/>
      <c r="E20" s="1"/>
      <c r="F20" s="1"/>
      <c r="G20" s="1"/>
      <c r="H20" s="1"/>
      <c r="I20" s="1"/>
    </row>
    <row r="21" spans="2:10" x14ac:dyDescent="0.35">
      <c r="B21" s="1"/>
      <c r="C21" s="1"/>
      <c r="D21" s="1"/>
      <c r="E21" s="1"/>
      <c r="F21" s="1"/>
      <c r="G21" s="1"/>
      <c r="H21" s="1"/>
      <c r="I21" s="1"/>
    </row>
    <row r="22" spans="2:10" x14ac:dyDescent="0.35">
      <c r="B22" s="1"/>
      <c r="C22" s="1"/>
      <c r="D22" s="1"/>
      <c r="E22" s="1"/>
      <c r="F22" s="1"/>
      <c r="G22" s="1"/>
      <c r="H22" s="1"/>
      <c r="I22" s="1"/>
    </row>
    <row r="23" spans="2:10" x14ac:dyDescent="0.35">
      <c r="B23" s="1"/>
      <c r="C23" s="1"/>
      <c r="D23" s="1"/>
      <c r="E23" s="1"/>
      <c r="F23" s="1"/>
      <c r="G23" s="1"/>
      <c r="H23" s="1"/>
      <c r="I23" s="1"/>
    </row>
    <row r="24" spans="2:10" customFormat="1" x14ac:dyDescent="0.35">
      <c r="B24" s="273" t="s">
        <v>133</v>
      </c>
      <c r="C24" s="273"/>
      <c r="D24" s="273"/>
      <c r="E24" s="273"/>
      <c r="F24" s="273"/>
      <c r="G24" s="273"/>
      <c r="H24" s="273"/>
      <c r="I24" s="273"/>
      <c r="J24" s="6"/>
    </row>
    <row r="25" spans="2:10" customFormat="1" ht="46" customHeight="1" x14ac:dyDescent="0.35">
      <c r="B25" s="283" t="s">
        <v>159</v>
      </c>
      <c r="C25" s="283"/>
      <c r="D25" s="283"/>
      <c r="E25" s="283"/>
      <c r="F25" s="283"/>
      <c r="G25" s="283"/>
      <c r="H25" s="283"/>
      <c r="I25" s="283"/>
      <c r="J25" s="6"/>
    </row>
    <row r="26" spans="2:10" customFormat="1" x14ac:dyDescent="0.35">
      <c r="B26" s="86"/>
      <c r="C26" s="86"/>
      <c r="D26" s="86"/>
      <c r="E26" s="86"/>
      <c r="F26" s="86"/>
      <c r="G26" s="86"/>
      <c r="H26" s="86"/>
      <c r="I26" s="86"/>
      <c r="J26" s="6"/>
    </row>
    <row r="27" spans="2:10" customFormat="1" x14ac:dyDescent="0.35">
      <c r="B27" s="273" t="s">
        <v>57</v>
      </c>
      <c r="C27" s="273"/>
      <c r="D27" s="273"/>
      <c r="E27" s="273"/>
      <c r="F27" s="273"/>
      <c r="G27" s="273"/>
      <c r="H27" s="273"/>
      <c r="I27" s="273"/>
      <c r="J27" s="6"/>
    </row>
    <row r="28" spans="2:10" customFormat="1" x14ac:dyDescent="0.35">
      <c r="B28" s="284" t="s">
        <v>156</v>
      </c>
      <c r="C28" s="284"/>
      <c r="D28" s="284"/>
      <c r="E28" s="284"/>
      <c r="F28" s="284"/>
      <c r="G28" s="284"/>
      <c r="H28" s="284"/>
      <c r="I28" s="284"/>
      <c r="J28" s="6"/>
    </row>
    <row r="29" spans="2:10" customFormat="1" x14ac:dyDescent="0.35">
      <c r="B29" s="284" t="s">
        <v>215</v>
      </c>
      <c r="C29" s="284"/>
      <c r="D29" s="284"/>
      <c r="E29" s="284"/>
      <c r="F29" s="284"/>
      <c r="G29" s="284"/>
      <c r="H29" s="284"/>
      <c r="I29" s="284"/>
      <c r="J29" s="6"/>
    </row>
    <row r="30" spans="2:10" customFormat="1" x14ac:dyDescent="0.35">
      <c r="B30" s="86"/>
      <c r="C30" s="86"/>
      <c r="D30" s="10"/>
      <c r="E30" s="86"/>
      <c r="F30" s="86"/>
      <c r="G30" s="86"/>
      <c r="H30" s="86"/>
      <c r="I30" s="86"/>
      <c r="J30" s="6"/>
    </row>
    <row r="31" spans="2:10" customFormat="1" x14ac:dyDescent="0.35">
      <c r="B31" s="273" t="s">
        <v>49</v>
      </c>
      <c r="C31" s="273"/>
      <c r="D31" s="273"/>
      <c r="E31" s="273"/>
      <c r="F31" s="273"/>
      <c r="G31" s="273"/>
      <c r="H31" s="273"/>
      <c r="I31" s="273"/>
      <c r="J31" s="6"/>
    </row>
    <row r="32" spans="2:10" customFormat="1" ht="85.5" customHeight="1" x14ac:dyDescent="0.35">
      <c r="B32" s="283" t="s">
        <v>216</v>
      </c>
      <c r="C32" s="283"/>
      <c r="D32" s="283"/>
      <c r="E32" s="283"/>
      <c r="F32" s="283"/>
      <c r="G32" s="283"/>
      <c r="H32" s="283"/>
      <c r="I32" s="283"/>
      <c r="J32" s="6"/>
    </row>
    <row r="33" spans="2:9" x14ac:dyDescent="0.35"/>
    <row r="34" spans="2:9" customFormat="1" x14ac:dyDescent="0.35">
      <c r="B34" s="49" t="s">
        <v>134</v>
      </c>
      <c r="C34" s="279" t="s">
        <v>111</v>
      </c>
      <c r="D34" s="279"/>
      <c r="E34" s="279"/>
      <c r="F34" s="279"/>
      <c r="G34" s="279"/>
      <c r="H34" s="279"/>
      <c r="I34" s="279"/>
    </row>
    <row r="35" spans="2:9" customFormat="1" x14ac:dyDescent="0.35">
      <c r="B35" s="49" t="s">
        <v>135</v>
      </c>
      <c r="C35" s="279">
        <v>44713</v>
      </c>
      <c r="D35" s="279"/>
      <c r="E35" s="279"/>
      <c r="F35" s="279"/>
      <c r="G35" s="279"/>
      <c r="H35" s="279"/>
      <c r="I35" s="279"/>
    </row>
    <row r="36" spans="2:9" customFormat="1" x14ac:dyDescent="0.35">
      <c r="B36" s="69" t="s">
        <v>136</v>
      </c>
      <c r="C36" s="280" t="s">
        <v>72</v>
      </c>
      <c r="D36" s="281"/>
      <c r="E36" s="281"/>
      <c r="F36" s="281"/>
      <c r="G36" s="281"/>
      <c r="H36" s="281"/>
      <c r="I36" s="281"/>
    </row>
    <row r="37" spans="2:9" customFormat="1" x14ac:dyDescent="0.35">
      <c r="B37" s="282" t="s">
        <v>48</v>
      </c>
      <c r="C37" s="279"/>
      <c r="D37" s="279"/>
      <c r="E37" s="279"/>
      <c r="F37" s="279"/>
      <c r="G37" s="279"/>
      <c r="H37" s="279"/>
      <c r="I37" s="279"/>
    </row>
    <row r="38" spans="2:9" customFormat="1" x14ac:dyDescent="0.35">
      <c r="B38" s="282"/>
      <c r="C38" s="279"/>
      <c r="D38" s="279"/>
      <c r="E38" s="279"/>
      <c r="F38" s="279"/>
      <c r="G38" s="279"/>
      <c r="H38" s="279"/>
      <c r="I38" s="279"/>
    </row>
    <row r="39" spans="2:9" customFormat="1" x14ac:dyDescent="0.35">
      <c r="B39" s="282"/>
      <c r="C39" s="279"/>
      <c r="D39" s="279"/>
      <c r="E39" s="279"/>
      <c r="F39" s="279"/>
      <c r="G39" s="279"/>
      <c r="H39" s="279"/>
      <c r="I39" s="279"/>
    </row>
    <row r="40" spans="2:9" x14ac:dyDescent="0.35"/>
  </sheetData>
  <mergeCells count="18">
    <mergeCell ref="B37:B39"/>
    <mergeCell ref="C35:I35"/>
    <mergeCell ref="C36:I36"/>
    <mergeCell ref="C37:I37"/>
    <mergeCell ref="C38:I38"/>
    <mergeCell ref="C39:I39"/>
    <mergeCell ref="B27:I27"/>
    <mergeCell ref="B28:I28"/>
    <mergeCell ref="B31:I31"/>
    <mergeCell ref="B32:I32"/>
    <mergeCell ref="C34:I34"/>
    <mergeCell ref="B29:I29"/>
    <mergeCell ref="C2:D2"/>
    <mergeCell ref="C3:D3"/>
    <mergeCell ref="B2:B3"/>
    <mergeCell ref="B24:I24"/>
    <mergeCell ref="B25:I25"/>
    <mergeCell ref="G10:G11"/>
  </mergeCells>
  <conditionalFormatting sqref="I7">
    <cfRule type="iconSet" priority="5">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6" r:id="rId1" xr:uid="{84A74E29-7B6E-4882-8231-B52827DC3B6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9"/>
  <sheetViews>
    <sheetView showGridLines="0" topLeftCell="A2" zoomScale="86" zoomScaleNormal="86" workbookViewId="0">
      <selection activeCell="J25" sqref="J25"/>
    </sheetView>
  </sheetViews>
  <sheetFormatPr defaultColWidth="0" defaultRowHeight="15.5" zeroHeight="1" x14ac:dyDescent="0.35"/>
  <cols>
    <col min="1" max="1" width="4.23046875" style="6" customWidth="1"/>
    <col min="2" max="2" width="18" style="6" customWidth="1"/>
    <col min="3" max="3" width="18.84375" style="6" customWidth="1"/>
    <col min="4" max="4" width="4.3046875" style="6" customWidth="1"/>
    <col min="5" max="5" width="12.69140625" style="6" customWidth="1"/>
    <col min="6" max="6" width="19.69140625" style="6" customWidth="1"/>
    <col min="7" max="7" width="20.4609375" style="6" customWidth="1"/>
    <col min="8" max="8" width="13.69140625" style="6" customWidth="1"/>
    <col min="9" max="9" width="12.4609375" style="6" customWidth="1"/>
    <col min="10" max="10" width="12" style="6" customWidth="1"/>
    <col min="11" max="11" width="9.07421875" style="6" customWidth="1"/>
    <col min="12" max="22" width="9.07421875" style="6" hidden="1" customWidth="1"/>
    <col min="23" max="23" width="10.69140625" style="6" hidden="1" customWidth="1"/>
    <col min="24" max="24" width="11.69140625" style="6" hidden="1" customWidth="1"/>
    <col min="25" max="25" width="0" style="6" hidden="1" customWidth="1"/>
    <col min="26" max="16384" width="8.84375" style="6" hidden="1"/>
  </cols>
  <sheetData>
    <row r="1" spans="2:10" s="34" customFormat="1" x14ac:dyDescent="0.35"/>
    <row r="2" spans="2:10" s="34" customFormat="1" ht="26" x14ac:dyDescent="0.35">
      <c r="B2" s="276" t="s">
        <v>145</v>
      </c>
      <c r="C2" s="277" t="s">
        <v>11</v>
      </c>
      <c r="D2" s="277"/>
      <c r="E2" s="40" t="s">
        <v>12</v>
      </c>
      <c r="F2" s="40" t="s">
        <v>52</v>
      </c>
      <c r="G2" s="40" t="s">
        <v>125</v>
      </c>
      <c r="H2" s="40" t="s">
        <v>50</v>
      </c>
      <c r="I2" s="40" t="s">
        <v>51</v>
      </c>
    </row>
    <row r="3" spans="2:10" s="34" customFormat="1" ht="38.25" customHeight="1" x14ac:dyDescent="0.35">
      <c r="B3" s="276"/>
      <c r="C3" s="285" t="s">
        <v>234</v>
      </c>
      <c r="D3" s="278"/>
      <c r="E3" s="31">
        <v>2</v>
      </c>
      <c r="F3" s="56" t="s">
        <v>54</v>
      </c>
      <c r="G3" s="9">
        <f>I7</f>
        <v>3</v>
      </c>
      <c r="H3" s="58">
        <f>I8</f>
        <v>0</v>
      </c>
      <c r="I3" s="48" t="s">
        <v>196</v>
      </c>
    </row>
    <row r="4" spans="2:10" s="34" customFormat="1" x14ac:dyDescent="0.35"/>
    <row r="5" spans="2:10" x14ac:dyDescent="0.35"/>
    <row r="6" spans="2:10" ht="30" customHeight="1" x14ac:dyDescent="0.35">
      <c r="G6" s="38"/>
      <c r="H6" s="38" t="s">
        <v>182</v>
      </c>
      <c r="I6" s="38" t="s">
        <v>132</v>
      </c>
    </row>
    <row r="7" spans="2:10" ht="30" customHeight="1" x14ac:dyDescent="0.35">
      <c r="G7" s="38" t="s">
        <v>125</v>
      </c>
      <c r="H7" s="57">
        <f>(J22-J18)/J18</f>
        <v>-0.19131931998263499</v>
      </c>
      <c r="I7" s="9">
        <f>IF(H7="No data",0,IF(H7&gt;0.05,1,IF(H7&lt;-0.05,3,2)))</f>
        <v>3</v>
      </c>
    </row>
    <row r="8" spans="2:10" ht="30" customHeight="1" x14ac:dyDescent="0.35">
      <c r="G8" s="38" t="s">
        <v>50</v>
      </c>
      <c r="H8" s="57" t="s">
        <v>146</v>
      </c>
      <c r="I8" s="58">
        <f>IF(H8="No data",0,IF(H8&gt;0.02,1,IF(H8&lt;0,3,2)))</f>
        <v>0</v>
      </c>
    </row>
    <row r="9" spans="2:10" x14ac:dyDescent="0.35"/>
    <row r="10" spans="2:10" ht="25.5" customHeight="1" x14ac:dyDescent="0.35">
      <c r="G10" s="297" t="s">
        <v>43</v>
      </c>
      <c r="H10" s="299" t="s">
        <v>217</v>
      </c>
      <c r="I10" s="300"/>
      <c r="J10" s="301"/>
    </row>
    <row r="11" spans="2:10" x14ac:dyDescent="0.35">
      <c r="B11" s="1"/>
      <c r="C11" s="1"/>
      <c r="D11" s="1"/>
      <c r="E11" s="1"/>
      <c r="F11" s="1"/>
      <c r="G11" s="298"/>
      <c r="H11" s="94" t="s">
        <v>218</v>
      </c>
      <c r="I11" s="94" t="s">
        <v>219</v>
      </c>
      <c r="J11" s="94" t="s">
        <v>220</v>
      </c>
    </row>
    <row r="12" spans="2:10" x14ac:dyDescent="0.35">
      <c r="B12" s="1"/>
      <c r="C12" s="1"/>
      <c r="D12" s="1"/>
      <c r="E12" s="1"/>
      <c r="F12" s="1"/>
      <c r="G12" s="96">
        <v>2010</v>
      </c>
      <c r="H12" s="123">
        <v>0.45417853592580626</v>
      </c>
      <c r="I12" s="123">
        <v>0.47273317020641631</v>
      </c>
      <c r="J12" s="124">
        <v>0.92691170613222251</v>
      </c>
    </row>
    <row r="13" spans="2:10" x14ac:dyDescent="0.35">
      <c r="B13" s="1"/>
      <c r="C13" s="1"/>
      <c r="D13" s="1"/>
      <c r="E13" s="1"/>
      <c r="F13" s="1"/>
      <c r="G13" s="96">
        <v>2011</v>
      </c>
      <c r="H13" s="123">
        <v>0.42010159412735204</v>
      </c>
      <c r="I13" s="123">
        <v>0.40066404764958474</v>
      </c>
      <c r="J13" s="124">
        <v>0.82076564177693678</v>
      </c>
    </row>
    <row r="14" spans="2:10" x14ac:dyDescent="0.35">
      <c r="B14" s="1"/>
      <c r="C14" s="1"/>
      <c r="D14" s="1"/>
      <c r="E14" s="1"/>
      <c r="F14" s="1"/>
      <c r="G14" s="96">
        <v>2012</v>
      </c>
      <c r="H14" s="123">
        <v>0.45818425508216498</v>
      </c>
      <c r="I14" s="123">
        <v>0.45970153934070956</v>
      </c>
      <c r="J14" s="124">
        <v>0.91788579442287455</v>
      </c>
    </row>
    <row r="15" spans="2:10" x14ac:dyDescent="0.35">
      <c r="B15" s="1"/>
      <c r="C15" s="1"/>
      <c r="D15" s="1"/>
      <c r="E15" s="1"/>
      <c r="F15" s="1"/>
      <c r="G15" s="96">
        <v>2013</v>
      </c>
      <c r="H15" s="123">
        <v>0.40707635259934538</v>
      </c>
      <c r="I15" s="123">
        <v>0.45960082395946911</v>
      </c>
      <c r="J15" s="124">
        <v>0.8666771765588146</v>
      </c>
    </row>
    <row r="16" spans="2:10" x14ac:dyDescent="0.35">
      <c r="B16" s="1"/>
      <c r="C16" s="1"/>
      <c r="D16" s="1"/>
      <c r="E16" s="1"/>
      <c r="F16" s="1"/>
      <c r="G16" s="96">
        <v>2014</v>
      </c>
      <c r="H16" s="123">
        <v>0.34775626679337157</v>
      </c>
      <c r="I16" s="123">
        <v>0.38652930583772643</v>
      </c>
      <c r="J16" s="124">
        <v>0.73428557263109806</v>
      </c>
    </row>
    <row r="17" spans="2:16" ht="16" thickBot="1" x14ac:dyDescent="0.4">
      <c r="B17" s="1"/>
      <c r="C17" s="1"/>
      <c r="D17" s="1"/>
      <c r="E17" s="1"/>
      <c r="F17" s="1"/>
      <c r="G17" s="137">
        <v>2015</v>
      </c>
      <c r="H17" s="138">
        <v>0.30045918122398785</v>
      </c>
      <c r="I17" s="138">
        <v>0.35791836874125332</v>
      </c>
      <c r="J17" s="139">
        <v>0.65837754996524123</v>
      </c>
    </row>
    <row r="18" spans="2:16" x14ac:dyDescent="0.35">
      <c r="B18" s="1"/>
      <c r="C18" s="1"/>
      <c r="D18" s="1"/>
      <c r="E18" s="1"/>
      <c r="F18" s="1"/>
      <c r="G18" s="140">
        <v>2016</v>
      </c>
      <c r="H18" s="141">
        <v>0.23443225004028836</v>
      </c>
      <c r="I18" s="141">
        <v>0.37949103374223569</v>
      </c>
      <c r="J18" s="142">
        <v>0.61392328378252392</v>
      </c>
    </row>
    <row r="19" spans="2:16" x14ac:dyDescent="0.35">
      <c r="B19" s="1"/>
      <c r="C19" s="1"/>
      <c r="D19" s="1"/>
      <c r="E19" s="1"/>
      <c r="F19" s="1"/>
      <c r="G19" s="143">
        <v>2017</v>
      </c>
      <c r="H19" s="123">
        <v>0.20147764428547402</v>
      </c>
      <c r="I19" s="123">
        <v>0.38422341006200622</v>
      </c>
      <c r="J19" s="144">
        <v>0.58570105434748021</v>
      </c>
    </row>
    <row r="20" spans="2:16" x14ac:dyDescent="0.35">
      <c r="B20" s="1"/>
      <c r="C20" s="1"/>
      <c r="D20" s="1"/>
      <c r="E20" s="1"/>
      <c r="F20" s="1"/>
      <c r="G20" s="143">
        <v>2018</v>
      </c>
      <c r="H20" s="123">
        <v>0.18320288267824059</v>
      </c>
      <c r="I20" s="123">
        <v>0.37975834017601695</v>
      </c>
      <c r="J20" s="144">
        <v>0.56296122285425754</v>
      </c>
    </row>
    <row r="21" spans="2:16" x14ac:dyDescent="0.35">
      <c r="B21" s="1"/>
      <c r="C21" s="1"/>
      <c r="D21" s="1"/>
      <c r="E21" s="1"/>
      <c r="F21" s="1"/>
      <c r="G21" s="143">
        <v>2019</v>
      </c>
      <c r="H21" s="123">
        <v>0.16230291700258065</v>
      </c>
      <c r="I21" s="123">
        <v>0.35844158292403605</v>
      </c>
      <c r="J21" s="144">
        <v>0.52074449992661664</v>
      </c>
    </row>
    <row r="22" spans="2:16" ht="16" thickBot="1" x14ac:dyDescent="0.4">
      <c r="B22" s="1"/>
      <c r="C22" s="1"/>
      <c r="D22" s="1"/>
      <c r="E22" s="1"/>
      <c r="F22" s="1"/>
      <c r="G22" s="145">
        <v>2020</v>
      </c>
      <c r="H22" s="146">
        <v>0.14301241533859607</v>
      </c>
      <c r="I22" s="146">
        <v>0.35345548326914911</v>
      </c>
      <c r="J22" s="147">
        <v>0.49646789860774521</v>
      </c>
    </row>
    <row r="23" spans="2:16" x14ac:dyDescent="0.35">
      <c r="B23" s="1"/>
      <c r="C23" s="1"/>
      <c r="D23" s="1"/>
      <c r="E23" s="1"/>
      <c r="F23" s="1"/>
    </row>
    <row r="24" spans="2:16" customFormat="1" x14ac:dyDescent="0.35">
      <c r="B24" s="273" t="s">
        <v>133</v>
      </c>
      <c r="C24" s="273"/>
      <c r="D24" s="273"/>
      <c r="E24" s="273"/>
      <c r="F24" s="273"/>
      <c r="G24" s="273"/>
      <c r="H24" s="273"/>
      <c r="I24" s="273"/>
    </row>
    <row r="25" spans="2:16" customFormat="1" ht="61" customHeight="1" x14ac:dyDescent="0.35">
      <c r="B25" s="283" t="s">
        <v>160</v>
      </c>
      <c r="C25" s="283"/>
      <c r="D25" s="283"/>
      <c r="E25" s="283"/>
      <c r="F25" s="283"/>
      <c r="G25" s="283"/>
      <c r="H25" s="283"/>
      <c r="I25" s="283"/>
    </row>
    <row r="26" spans="2:16" customFormat="1" x14ac:dyDescent="0.35">
      <c r="B26" s="86"/>
      <c r="C26" s="86"/>
      <c r="D26" s="86"/>
      <c r="E26" s="86"/>
      <c r="F26" s="86"/>
      <c r="G26" s="86"/>
      <c r="H26" s="86"/>
      <c r="I26" s="86"/>
    </row>
    <row r="27" spans="2:16" customFormat="1" x14ac:dyDescent="0.35">
      <c r="B27" s="273" t="s">
        <v>57</v>
      </c>
      <c r="C27" s="273"/>
      <c r="D27" s="273"/>
      <c r="E27" s="273"/>
      <c r="F27" s="273"/>
      <c r="G27" s="273"/>
      <c r="H27" s="273"/>
      <c r="I27" s="273"/>
    </row>
    <row r="28" spans="2:16" customFormat="1" x14ac:dyDescent="0.35">
      <c r="B28" s="284"/>
      <c r="C28" s="284"/>
      <c r="D28" s="284"/>
      <c r="E28" s="284"/>
      <c r="F28" s="284"/>
      <c r="G28" s="284"/>
      <c r="H28" s="284"/>
      <c r="I28" s="284"/>
    </row>
    <row r="29" spans="2:16" x14ac:dyDescent="0.35">
      <c r="B29" s="86"/>
      <c r="C29" s="86"/>
      <c r="D29" s="10"/>
      <c r="E29" s="86"/>
      <c r="F29" s="86"/>
      <c r="G29" s="86"/>
      <c r="H29" s="86"/>
      <c r="I29" s="86"/>
      <c r="J29"/>
      <c r="N29" s="17"/>
      <c r="O29" s="17"/>
      <c r="P29" s="17"/>
    </row>
    <row r="30" spans="2:16" x14ac:dyDescent="0.35">
      <c r="B30" s="273" t="s">
        <v>49</v>
      </c>
      <c r="C30" s="273"/>
      <c r="D30" s="273"/>
      <c r="E30" s="273"/>
      <c r="F30" s="273"/>
      <c r="G30" s="273"/>
      <c r="H30" s="273"/>
      <c r="I30" s="273"/>
      <c r="J30"/>
      <c r="L30" s="17"/>
      <c r="M30" s="17"/>
      <c r="N30" s="17"/>
    </row>
    <row r="31" spans="2:16" ht="33.75" customHeight="1" x14ac:dyDescent="0.35">
      <c r="B31" s="283" t="s">
        <v>221</v>
      </c>
      <c r="C31" s="283"/>
      <c r="D31" s="283"/>
      <c r="E31" s="283"/>
      <c r="F31" s="283"/>
      <c r="G31" s="283"/>
      <c r="H31" s="283"/>
      <c r="I31" s="283"/>
      <c r="J31"/>
    </row>
    <row r="32" spans="2:16" x14ac:dyDescent="0.35">
      <c r="J32"/>
    </row>
    <row r="33" spans="2:9" customFormat="1" x14ac:dyDescent="0.35">
      <c r="B33" s="49" t="s">
        <v>134</v>
      </c>
      <c r="C33" s="279" t="s">
        <v>171</v>
      </c>
      <c r="D33" s="279"/>
      <c r="E33" s="279"/>
      <c r="F33" s="279"/>
      <c r="G33" s="279"/>
      <c r="H33" s="279"/>
      <c r="I33" s="279"/>
    </row>
    <row r="34" spans="2:9" customFormat="1" x14ac:dyDescent="0.35">
      <c r="B34" s="49" t="s">
        <v>135</v>
      </c>
      <c r="C34" s="279">
        <v>2020</v>
      </c>
      <c r="D34" s="279"/>
      <c r="E34" s="279"/>
      <c r="F34" s="279"/>
      <c r="G34" s="279"/>
      <c r="H34" s="279"/>
      <c r="I34" s="279"/>
    </row>
    <row r="35" spans="2:9" customFormat="1" x14ac:dyDescent="0.35">
      <c r="B35" s="69" t="s">
        <v>136</v>
      </c>
      <c r="C35" s="280" t="s">
        <v>148</v>
      </c>
      <c r="D35" s="281"/>
      <c r="E35" s="281"/>
      <c r="F35" s="281"/>
      <c r="G35" s="281"/>
      <c r="H35" s="281"/>
      <c r="I35" s="281"/>
    </row>
    <row r="36" spans="2:9" customFormat="1" ht="18" customHeight="1" x14ac:dyDescent="0.35">
      <c r="B36" s="282" t="s">
        <v>48</v>
      </c>
      <c r="C36" s="302"/>
      <c r="D36" s="279"/>
      <c r="E36" s="279"/>
      <c r="F36" s="279"/>
      <c r="G36" s="279"/>
      <c r="H36" s="279"/>
      <c r="I36" s="279"/>
    </row>
    <row r="37" spans="2:9" customFormat="1" x14ac:dyDescent="0.35">
      <c r="B37" s="282"/>
      <c r="C37" s="279"/>
      <c r="D37" s="279"/>
      <c r="E37" s="279"/>
      <c r="F37" s="279"/>
      <c r="G37" s="279"/>
      <c r="H37" s="279"/>
      <c r="I37" s="279"/>
    </row>
    <row r="38" spans="2:9" customFormat="1" x14ac:dyDescent="0.35">
      <c r="B38" s="282"/>
      <c r="C38" s="279"/>
      <c r="D38" s="279"/>
      <c r="E38" s="279"/>
      <c r="F38" s="279"/>
      <c r="G38" s="279"/>
      <c r="H38" s="279"/>
      <c r="I38" s="279"/>
    </row>
    <row r="39" spans="2:9" x14ac:dyDescent="0.35"/>
  </sheetData>
  <mergeCells count="18">
    <mergeCell ref="B36:B38"/>
    <mergeCell ref="C33:I33"/>
    <mergeCell ref="C34:I34"/>
    <mergeCell ref="C35:I35"/>
    <mergeCell ref="C36:I36"/>
    <mergeCell ref="C37:I37"/>
    <mergeCell ref="C38:I38"/>
    <mergeCell ref="B27:I27"/>
    <mergeCell ref="B28:I28"/>
    <mergeCell ref="B30:I30"/>
    <mergeCell ref="B31:I31"/>
    <mergeCell ref="B2:B3"/>
    <mergeCell ref="C2:D2"/>
    <mergeCell ref="C3:D3"/>
    <mergeCell ref="B24:I24"/>
    <mergeCell ref="B25:I25"/>
    <mergeCell ref="G10:G11"/>
    <mergeCell ref="H10:J10"/>
  </mergeCells>
  <conditionalFormatting sqref="I7">
    <cfRule type="iconSet" priority="6">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5" r:id="rId1" xr:uid="{832B9F07-A7E5-4CEA-A6B1-0508D7354EA5}"/>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D364-B155-4EC3-AB61-468CF4982776}">
  <dimension ref="A1:Y39"/>
  <sheetViews>
    <sheetView showGridLines="0" zoomScale="78" zoomScaleNormal="78" workbookViewId="0">
      <selection activeCell="J20" sqref="J20"/>
    </sheetView>
  </sheetViews>
  <sheetFormatPr defaultColWidth="0" defaultRowHeight="15.5" zeroHeight="1" x14ac:dyDescent="0.35"/>
  <cols>
    <col min="1" max="1" width="4.23046875" style="6" customWidth="1"/>
    <col min="2" max="2" width="17.23046875" style="6" customWidth="1"/>
    <col min="3" max="3" width="20.69140625" style="6" customWidth="1"/>
    <col min="4" max="4" width="6.07421875" style="6" customWidth="1"/>
    <col min="5" max="5" width="10.3046875" style="6" customWidth="1"/>
    <col min="6" max="6" width="19.4609375" style="6" customWidth="1"/>
    <col min="7" max="7" width="18.23046875" style="6" customWidth="1"/>
    <col min="8" max="8" width="14.07421875" style="6" customWidth="1"/>
    <col min="9" max="9" width="12" style="6" customWidth="1"/>
    <col min="10" max="10" width="10.23046875" style="6" customWidth="1"/>
    <col min="11" max="11" width="12.3046875" style="6" customWidth="1"/>
    <col min="12" max="12" width="11.84375" style="6" hidden="1" customWidth="1"/>
    <col min="13" max="13" width="9.53515625" style="6" hidden="1" customWidth="1"/>
    <col min="14" max="14" width="10.84375" style="6" hidden="1" customWidth="1"/>
    <col min="15" max="19" width="4.07421875" style="6" hidden="1" customWidth="1"/>
    <col min="20" max="25" width="0" style="6" hidden="1" customWidth="1"/>
    <col min="26" max="16384" width="8.84375" style="6" hidden="1"/>
  </cols>
  <sheetData>
    <row r="1" spans="1:11" s="34" customFormat="1" x14ac:dyDescent="0.35"/>
    <row r="2" spans="1:11" s="34" customFormat="1" ht="26" x14ac:dyDescent="0.35">
      <c r="B2" s="276" t="s">
        <v>147</v>
      </c>
      <c r="C2" s="277" t="s">
        <v>11</v>
      </c>
      <c r="D2" s="277"/>
      <c r="E2" s="40" t="s">
        <v>12</v>
      </c>
      <c r="F2" s="40" t="s">
        <v>52</v>
      </c>
      <c r="G2" s="40" t="s">
        <v>125</v>
      </c>
      <c r="H2" s="40" t="s">
        <v>50</v>
      </c>
      <c r="I2" s="40" t="s">
        <v>51</v>
      </c>
    </row>
    <row r="3" spans="1:11" s="34" customFormat="1" ht="24.75" customHeight="1" x14ac:dyDescent="0.35">
      <c r="B3" s="276"/>
      <c r="C3" s="285" t="s">
        <v>74</v>
      </c>
      <c r="D3" s="278"/>
      <c r="E3" s="31">
        <v>2</v>
      </c>
      <c r="F3" s="56" t="s">
        <v>54</v>
      </c>
      <c r="G3" s="9">
        <f>I7</f>
        <v>3</v>
      </c>
      <c r="H3" s="58">
        <f>I8</f>
        <v>0</v>
      </c>
      <c r="I3" s="48" t="s">
        <v>192</v>
      </c>
    </row>
    <row r="4" spans="1:11" s="34" customFormat="1" x14ac:dyDescent="0.35">
      <c r="F4" s="35"/>
    </row>
    <row r="5" spans="1:11" x14ac:dyDescent="0.35"/>
    <row r="6" spans="1:11" ht="30" customHeight="1" x14ac:dyDescent="0.35">
      <c r="G6" s="38"/>
      <c r="H6" s="38" t="s">
        <v>182</v>
      </c>
      <c r="I6" s="38" t="s">
        <v>132</v>
      </c>
    </row>
    <row r="7" spans="1:11" ht="30" customHeight="1" x14ac:dyDescent="0.35">
      <c r="G7" s="38" t="s">
        <v>125</v>
      </c>
      <c r="H7" s="57">
        <f>(I15-H15)/H15</f>
        <v>-4.8411941960785639E-2</v>
      </c>
      <c r="I7" s="9">
        <f>IF(H7="No data",0,IF(H7&gt;0.045,1,IF(H7&lt;-0.045,3,2)))</f>
        <v>3</v>
      </c>
    </row>
    <row r="8" spans="1:11" ht="30" customHeight="1" x14ac:dyDescent="0.35">
      <c r="G8" s="38" t="s">
        <v>50</v>
      </c>
      <c r="H8" s="57" t="s">
        <v>146</v>
      </c>
      <c r="I8" s="58">
        <f>IF(H8="No data",0,IF(H8&gt;0.02,1,IF(H8&lt;0,3,2)))</f>
        <v>0</v>
      </c>
    </row>
    <row r="9" spans="1:11" ht="16" thickBot="1" x14ac:dyDescent="0.4"/>
    <row r="10" spans="1:11" x14ac:dyDescent="0.35">
      <c r="A10" s="1"/>
      <c r="B10" s="1"/>
      <c r="C10" s="1"/>
      <c r="D10" s="1"/>
      <c r="E10" s="1"/>
      <c r="F10" s="1"/>
      <c r="G10" s="295" t="s">
        <v>207</v>
      </c>
      <c r="H10" s="140" t="s">
        <v>60</v>
      </c>
      <c r="I10" s="148" t="s">
        <v>59</v>
      </c>
      <c r="J10" s="1"/>
      <c r="K10" s="1"/>
    </row>
    <row r="11" spans="1:11" x14ac:dyDescent="0.35">
      <c r="A11" s="1"/>
      <c r="B11" s="1"/>
      <c r="C11" s="1"/>
      <c r="D11" s="1"/>
      <c r="E11" s="1"/>
      <c r="F11" s="1"/>
      <c r="G11" s="296"/>
      <c r="H11" s="143">
        <v>2016</v>
      </c>
      <c r="I11" s="149">
        <v>2018</v>
      </c>
      <c r="J11" s="1"/>
      <c r="K11" s="1"/>
    </row>
    <row r="12" spans="1:11" x14ac:dyDescent="0.35">
      <c r="A12" s="1"/>
      <c r="B12" s="1"/>
      <c r="C12" s="1"/>
      <c r="D12" s="1"/>
      <c r="E12" s="1"/>
      <c r="F12" s="1"/>
      <c r="G12" s="182" t="s">
        <v>210</v>
      </c>
      <c r="H12" s="183">
        <v>235.63399999999999</v>
      </c>
      <c r="I12" s="184">
        <v>210.43600000000001</v>
      </c>
      <c r="J12" s="1"/>
      <c r="K12" s="1"/>
    </row>
    <row r="13" spans="1:11" x14ac:dyDescent="0.35">
      <c r="A13" s="1"/>
      <c r="B13" s="1"/>
      <c r="C13" s="1"/>
      <c r="D13" s="1"/>
      <c r="E13" s="1"/>
      <c r="F13" s="1"/>
      <c r="G13" s="182" t="s">
        <v>211</v>
      </c>
      <c r="H13" s="183">
        <v>179.40600000000001</v>
      </c>
      <c r="I13" s="184">
        <v>167.191</v>
      </c>
      <c r="J13" s="1"/>
      <c r="K13" s="1"/>
    </row>
    <row r="14" spans="1:11" x14ac:dyDescent="0.35">
      <c r="A14" s="1"/>
      <c r="B14" s="1"/>
      <c r="C14" s="1"/>
      <c r="D14" s="1"/>
      <c r="E14" s="1"/>
      <c r="F14" s="1"/>
      <c r="G14" s="182" t="s">
        <v>222</v>
      </c>
      <c r="H14" s="183">
        <v>637.28300000000002</v>
      </c>
      <c r="I14" s="184">
        <v>623.75</v>
      </c>
      <c r="J14" s="1"/>
      <c r="K14" s="1"/>
    </row>
    <row r="15" spans="1:11" ht="16" thickBot="1" x14ac:dyDescent="0.4">
      <c r="A15" s="1"/>
      <c r="B15" s="1"/>
      <c r="C15" s="1"/>
      <c r="D15" s="1"/>
      <c r="E15" s="1"/>
      <c r="F15" s="1"/>
      <c r="G15" s="116" t="s">
        <v>195</v>
      </c>
      <c r="H15" s="185">
        <v>1052.3229999999999</v>
      </c>
      <c r="I15" s="186">
        <v>1001.378</v>
      </c>
      <c r="J15" s="1"/>
      <c r="K15" s="1"/>
    </row>
    <row r="16" spans="1:11" x14ac:dyDescent="0.35">
      <c r="A16" s="1"/>
      <c r="B16" s="1"/>
      <c r="C16" s="1"/>
      <c r="D16" s="1"/>
      <c r="E16" s="1"/>
      <c r="F16" s="1"/>
      <c r="G16" s="1"/>
      <c r="H16" s="1"/>
      <c r="I16" s="1"/>
      <c r="J16" s="1"/>
      <c r="K16" s="1"/>
    </row>
    <row r="17" spans="1:11" x14ac:dyDescent="0.35">
      <c r="A17" s="1"/>
      <c r="B17" s="1"/>
      <c r="C17" s="1"/>
      <c r="D17" s="1"/>
      <c r="E17" s="1"/>
      <c r="F17" s="1"/>
      <c r="G17" s="1"/>
      <c r="H17" s="1"/>
      <c r="I17" s="1"/>
      <c r="J17" s="1"/>
      <c r="K17" s="1"/>
    </row>
    <row r="18" spans="1:11" x14ac:dyDescent="0.35">
      <c r="A18" s="1"/>
      <c r="B18" s="1"/>
      <c r="C18" s="1"/>
      <c r="D18" s="1"/>
      <c r="E18" s="1"/>
      <c r="F18" s="1"/>
      <c r="G18" s="1"/>
      <c r="H18" s="1"/>
      <c r="I18" s="1"/>
      <c r="J18" s="1"/>
      <c r="K18" s="1"/>
    </row>
    <row r="19" spans="1:11" x14ac:dyDescent="0.35">
      <c r="A19" s="1"/>
      <c r="B19" s="1"/>
      <c r="C19" s="1"/>
      <c r="D19" s="1"/>
      <c r="E19" s="1"/>
      <c r="F19" s="1"/>
      <c r="G19" s="1"/>
      <c r="H19" s="1"/>
      <c r="I19" s="1"/>
      <c r="J19" s="1"/>
      <c r="K19" s="1"/>
    </row>
    <row r="20" spans="1:11" x14ac:dyDescent="0.35">
      <c r="A20" s="1"/>
      <c r="B20" s="1"/>
      <c r="C20" s="1"/>
      <c r="D20" s="1"/>
      <c r="E20" s="1"/>
      <c r="F20" s="1"/>
      <c r="G20" s="1"/>
      <c r="H20" s="1"/>
      <c r="I20" s="1"/>
      <c r="J20" s="1"/>
      <c r="K20" s="1"/>
    </row>
    <row r="21" spans="1:11" x14ac:dyDescent="0.35">
      <c r="A21" s="1"/>
      <c r="B21" s="1"/>
      <c r="C21" s="1"/>
      <c r="D21" s="1"/>
      <c r="E21" s="1"/>
      <c r="F21" s="1"/>
      <c r="G21" s="1"/>
      <c r="H21" s="1"/>
      <c r="I21" s="1"/>
      <c r="J21" s="1"/>
      <c r="K21" s="1"/>
    </row>
    <row r="22" spans="1:11" x14ac:dyDescent="0.35">
      <c r="A22" s="1"/>
      <c r="B22" s="1"/>
      <c r="C22" s="1"/>
      <c r="D22" s="1"/>
      <c r="E22" s="1"/>
      <c r="F22" s="1"/>
      <c r="G22" s="1"/>
      <c r="H22" s="1"/>
      <c r="I22" s="1"/>
      <c r="J22" s="1"/>
      <c r="K22" s="1"/>
    </row>
    <row r="23" spans="1:11" customFormat="1" x14ac:dyDescent="0.35">
      <c r="B23" s="273" t="s">
        <v>133</v>
      </c>
      <c r="C23" s="273"/>
      <c r="D23" s="273"/>
      <c r="E23" s="273"/>
      <c r="F23" s="273"/>
      <c r="G23" s="273"/>
      <c r="H23" s="273"/>
      <c r="I23" s="273"/>
      <c r="J23" s="1"/>
    </row>
    <row r="24" spans="1:11" customFormat="1" ht="24" customHeight="1" x14ac:dyDescent="0.35">
      <c r="B24" s="303" t="s">
        <v>223</v>
      </c>
      <c r="C24" s="283"/>
      <c r="D24" s="283"/>
      <c r="E24" s="283"/>
      <c r="F24" s="283"/>
      <c r="G24" s="283"/>
      <c r="H24" s="283"/>
      <c r="I24" s="283"/>
      <c r="J24" s="1"/>
    </row>
    <row r="25" spans="1:11" customFormat="1" x14ac:dyDescent="0.35">
      <c r="B25" s="86"/>
      <c r="C25" s="86"/>
      <c r="D25" s="86"/>
      <c r="E25" s="86"/>
      <c r="F25" s="86"/>
      <c r="G25" s="86"/>
      <c r="H25" s="86"/>
      <c r="I25" s="86"/>
      <c r="J25" s="1"/>
    </row>
    <row r="26" spans="1:11" customFormat="1" x14ac:dyDescent="0.35">
      <c r="B26" s="273" t="s">
        <v>57</v>
      </c>
      <c r="C26" s="273"/>
      <c r="D26" s="273"/>
      <c r="E26" s="273"/>
      <c r="F26" s="273"/>
      <c r="G26" s="273"/>
      <c r="H26" s="273"/>
      <c r="I26" s="273"/>
      <c r="J26" s="1"/>
    </row>
    <row r="27" spans="1:11" customFormat="1" x14ac:dyDescent="0.35">
      <c r="B27" s="284" t="s">
        <v>190</v>
      </c>
      <c r="C27" s="284"/>
      <c r="D27" s="284"/>
      <c r="E27" s="284"/>
      <c r="F27" s="284"/>
      <c r="G27" s="284"/>
      <c r="H27" s="284"/>
      <c r="I27" s="284"/>
      <c r="J27" s="1"/>
    </row>
    <row r="28" spans="1:11" customFormat="1" x14ac:dyDescent="0.35">
      <c r="B28" s="284" t="s">
        <v>172</v>
      </c>
      <c r="C28" s="284"/>
      <c r="D28" s="284"/>
      <c r="E28" s="284"/>
      <c r="F28" s="284"/>
      <c r="G28" s="284"/>
      <c r="H28" s="284"/>
      <c r="I28" s="284"/>
      <c r="J28" s="1"/>
    </row>
    <row r="29" spans="1:11" customFormat="1" x14ac:dyDescent="0.35">
      <c r="B29" s="86"/>
      <c r="C29" s="86"/>
      <c r="D29" s="10"/>
      <c r="E29" s="86"/>
      <c r="F29" s="86"/>
      <c r="G29" s="86"/>
      <c r="H29" s="86"/>
      <c r="I29" s="86"/>
      <c r="J29" s="1"/>
    </row>
    <row r="30" spans="1:11" customFormat="1" x14ac:dyDescent="0.35">
      <c r="B30" s="273" t="s">
        <v>49</v>
      </c>
      <c r="C30" s="273"/>
      <c r="D30" s="273"/>
      <c r="E30" s="273"/>
      <c r="F30" s="273"/>
      <c r="G30" s="273"/>
      <c r="H30" s="273"/>
      <c r="I30" s="273"/>
      <c r="J30" s="1"/>
    </row>
    <row r="31" spans="1:11" customFormat="1" ht="33.65" customHeight="1" x14ac:dyDescent="0.35">
      <c r="B31" s="303" t="s">
        <v>224</v>
      </c>
      <c r="C31" s="283"/>
      <c r="D31" s="283"/>
      <c r="E31" s="283"/>
      <c r="F31" s="283"/>
      <c r="G31" s="283"/>
      <c r="H31" s="283"/>
      <c r="I31" s="283"/>
      <c r="J31" s="1"/>
    </row>
    <row r="32" spans="1:11" x14ac:dyDescent="0.35">
      <c r="J32" s="1"/>
    </row>
    <row r="33" spans="2:10" customFormat="1" x14ac:dyDescent="0.35">
      <c r="B33" s="49" t="s">
        <v>134</v>
      </c>
      <c r="C33" s="279" t="s">
        <v>149</v>
      </c>
      <c r="D33" s="279"/>
      <c r="E33" s="279"/>
      <c r="F33" s="279"/>
      <c r="G33" s="279"/>
      <c r="H33" s="279"/>
      <c r="I33" s="279"/>
      <c r="J33" s="1"/>
    </row>
    <row r="34" spans="2:10" customFormat="1" x14ac:dyDescent="0.35">
      <c r="B34" s="49" t="s">
        <v>135</v>
      </c>
      <c r="C34" s="279">
        <v>44013</v>
      </c>
      <c r="D34" s="279"/>
      <c r="E34" s="279"/>
      <c r="F34" s="279"/>
      <c r="G34" s="279"/>
      <c r="H34" s="279"/>
      <c r="I34" s="279"/>
      <c r="J34" s="1"/>
    </row>
    <row r="35" spans="2:10" customFormat="1" x14ac:dyDescent="0.35">
      <c r="B35" s="50" t="s">
        <v>136</v>
      </c>
      <c r="C35" s="280" t="s">
        <v>73</v>
      </c>
      <c r="D35" s="281"/>
      <c r="E35" s="281"/>
      <c r="F35" s="281"/>
      <c r="G35" s="281"/>
      <c r="H35" s="281"/>
      <c r="I35" s="281"/>
    </row>
    <row r="36" spans="2:10" customFormat="1" ht="28.5" customHeight="1" x14ac:dyDescent="0.35">
      <c r="B36" s="282" t="s">
        <v>48</v>
      </c>
      <c r="C36" s="279"/>
      <c r="D36" s="279"/>
      <c r="E36" s="279"/>
      <c r="F36" s="279"/>
      <c r="G36" s="279"/>
      <c r="H36" s="279"/>
      <c r="I36" s="279"/>
    </row>
    <row r="37" spans="2:10" customFormat="1" x14ac:dyDescent="0.35">
      <c r="B37" s="282"/>
      <c r="C37" s="279"/>
      <c r="D37" s="279"/>
      <c r="E37" s="279"/>
      <c r="F37" s="279"/>
      <c r="G37" s="279"/>
      <c r="H37" s="279"/>
      <c r="I37" s="279"/>
    </row>
    <row r="38" spans="2:10" customFormat="1" x14ac:dyDescent="0.35">
      <c r="B38" s="282"/>
      <c r="C38" s="279"/>
      <c r="D38" s="279"/>
      <c r="E38" s="279"/>
      <c r="F38" s="279"/>
      <c r="G38" s="279"/>
      <c r="H38" s="279"/>
      <c r="I38" s="279"/>
    </row>
    <row r="39" spans="2:10" x14ac:dyDescent="0.35"/>
  </sheetData>
  <mergeCells count="18">
    <mergeCell ref="C2:D2"/>
    <mergeCell ref="C3:D3"/>
    <mergeCell ref="B2:B3"/>
    <mergeCell ref="G10:G11"/>
    <mergeCell ref="B36:B38"/>
    <mergeCell ref="B23:I23"/>
    <mergeCell ref="B24:I24"/>
    <mergeCell ref="B26:I26"/>
    <mergeCell ref="B28:I28"/>
    <mergeCell ref="B30:I30"/>
    <mergeCell ref="C38:I38"/>
    <mergeCell ref="C33:I33"/>
    <mergeCell ref="C34:I34"/>
    <mergeCell ref="C35:I35"/>
    <mergeCell ref="C36:I36"/>
    <mergeCell ref="C37:I37"/>
    <mergeCell ref="B27:I27"/>
    <mergeCell ref="B31:I31"/>
  </mergeCells>
  <phoneticPr fontId="8" type="noConversion"/>
  <conditionalFormatting sqref="I7">
    <cfRule type="iconSet" priority="5">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5" r:id="rId1" xr:uid="{AC4ADAFB-A05C-4944-8F9A-E20ADE0354BF}"/>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2A58-D472-412F-A0FB-6EEC3F8EDB54}">
  <dimension ref="A1:Y39"/>
  <sheetViews>
    <sheetView showGridLines="0" zoomScale="75" zoomScaleNormal="75" workbookViewId="0">
      <selection activeCell="K22" sqref="K22"/>
    </sheetView>
  </sheetViews>
  <sheetFormatPr defaultColWidth="0" defaultRowHeight="15.5" zeroHeight="1" x14ac:dyDescent="0.35"/>
  <cols>
    <col min="1" max="1" width="4.23046875" style="6" customWidth="1"/>
    <col min="2" max="2" width="19.07421875" style="6" customWidth="1"/>
    <col min="3" max="3" width="24.765625" style="6" customWidth="1"/>
    <col min="4" max="4" width="10.4609375" style="6" customWidth="1"/>
    <col min="5" max="5" width="10.3046875" style="6" customWidth="1"/>
    <col min="6" max="6" width="14.3046875" style="6" customWidth="1"/>
    <col min="7" max="7" width="14.07421875" style="6" customWidth="1"/>
    <col min="8" max="8" width="14.69140625" style="6" customWidth="1"/>
    <col min="9" max="9" width="19.69140625" style="6" customWidth="1"/>
    <col min="10" max="10" width="10.23046875" style="6" customWidth="1"/>
    <col min="11" max="11" width="12.3046875" style="6" customWidth="1"/>
    <col min="12" max="12" width="11.84375" style="6" hidden="1" customWidth="1"/>
    <col min="13" max="13" width="9.53515625" style="6" hidden="1" customWidth="1"/>
    <col min="14" max="14" width="10.84375" style="6" hidden="1" customWidth="1"/>
    <col min="15" max="19" width="4.07421875" style="6" hidden="1" customWidth="1"/>
    <col min="20" max="25" width="0" style="6" hidden="1" customWidth="1"/>
    <col min="26" max="16384" width="8.84375" style="6" hidden="1"/>
  </cols>
  <sheetData>
    <row r="1" spans="1:10" s="34" customFormat="1" x14ac:dyDescent="0.35"/>
    <row r="2" spans="1:10" s="34" customFormat="1" ht="26" x14ac:dyDescent="0.35">
      <c r="B2" s="276" t="s">
        <v>150</v>
      </c>
      <c r="C2" s="277" t="s">
        <v>11</v>
      </c>
      <c r="D2" s="277"/>
      <c r="E2" s="40" t="s">
        <v>12</v>
      </c>
      <c r="F2" s="40" t="s">
        <v>52</v>
      </c>
      <c r="G2" s="40" t="s">
        <v>125</v>
      </c>
      <c r="H2" s="40" t="s">
        <v>50</v>
      </c>
      <c r="I2" s="40" t="s">
        <v>51</v>
      </c>
    </row>
    <row r="3" spans="1:10" s="34" customFormat="1" ht="31.5" customHeight="1" x14ac:dyDescent="0.35">
      <c r="B3" s="276"/>
      <c r="C3" s="285" t="s">
        <v>230</v>
      </c>
      <c r="D3" s="278"/>
      <c r="E3" s="31">
        <v>2</v>
      </c>
      <c r="F3" s="56" t="s">
        <v>54</v>
      </c>
      <c r="G3" s="9">
        <f>I7</f>
        <v>3</v>
      </c>
      <c r="H3" s="58">
        <f>I8</f>
        <v>0</v>
      </c>
      <c r="I3" s="48" t="s">
        <v>193</v>
      </c>
    </row>
    <row r="4" spans="1:10" s="34" customFormat="1" x14ac:dyDescent="0.35">
      <c r="B4" s="52"/>
      <c r="C4" s="52"/>
      <c r="D4" s="52"/>
      <c r="E4" s="52"/>
      <c r="F4" s="52"/>
    </row>
    <row r="5" spans="1:10" x14ac:dyDescent="0.35"/>
    <row r="6" spans="1:10" ht="30" customHeight="1" x14ac:dyDescent="0.35">
      <c r="G6" s="38"/>
      <c r="H6" s="38" t="s">
        <v>182</v>
      </c>
      <c r="I6" s="38" t="s">
        <v>132</v>
      </c>
    </row>
    <row r="7" spans="1:10" ht="30" customHeight="1" x14ac:dyDescent="0.35">
      <c r="G7" s="38" t="s">
        <v>125</v>
      </c>
      <c r="H7" s="57">
        <f>(I18-I16)/I16</f>
        <v>-0.29523809523809524</v>
      </c>
      <c r="I7" s="9">
        <f>IF(H7="No data",0,IF(H7&gt;0.05,1,IF(H7&lt;-0.05,3,2)))</f>
        <v>3</v>
      </c>
    </row>
    <row r="8" spans="1:10" ht="30" customHeight="1" x14ac:dyDescent="0.35">
      <c r="G8" s="38" t="s">
        <v>50</v>
      </c>
      <c r="H8" s="57" t="s">
        <v>146</v>
      </c>
      <c r="I8" s="58">
        <f>IF(H8="No data",0,IF(H8&gt;0.02,1,IF(H8&lt;0,3,2)))</f>
        <v>0</v>
      </c>
    </row>
    <row r="9" spans="1:10" x14ac:dyDescent="0.35"/>
    <row r="10" spans="1:10" x14ac:dyDescent="0.35">
      <c r="A10" s="1"/>
      <c r="B10" s="1"/>
      <c r="C10" s="1"/>
      <c r="D10" s="1"/>
      <c r="E10" s="1"/>
      <c r="F10" s="1"/>
      <c r="G10" s="1"/>
      <c r="H10" s="1"/>
      <c r="I10" s="1"/>
      <c r="J10" s="1"/>
    </row>
    <row r="11" spans="1:10" ht="47.5" customHeight="1" x14ac:dyDescent="0.35">
      <c r="A11" s="1"/>
      <c r="B11" s="1"/>
      <c r="C11" s="1"/>
      <c r="D11" s="1"/>
      <c r="E11" s="1"/>
      <c r="F11" s="1"/>
      <c r="G11" s="93" t="s">
        <v>186</v>
      </c>
      <c r="H11" s="93" t="s">
        <v>185</v>
      </c>
      <c r="I11" s="94" t="s">
        <v>194</v>
      </c>
      <c r="J11" s="1"/>
    </row>
    <row r="12" spans="1:10" x14ac:dyDescent="0.35">
      <c r="A12" s="1"/>
      <c r="B12" s="1"/>
      <c r="C12" s="1"/>
      <c r="D12" s="1"/>
      <c r="E12" s="1"/>
      <c r="F12" s="1"/>
      <c r="G12" s="39" t="s">
        <v>91</v>
      </c>
      <c r="H12" s="93">
        <v>2012</v>
      </c>
      <c r="I12" s="95">
        <v>117</v>
      </c>
      <c r="J12" s="1"/>
    </row>
    <row r="13" spans="1:10" x14ac:dyDescent="0.35">
      <c r="A13" s="1"/>
      <c r="B13" s="1"/>
      <c r="C13" s="1"/>
      <c r="D13" s="1"/>
      <c r="E13" s="1"/>
      <c r="F13" s="1"/>
      <c r="G13" s="39" t="s">
        <v>92</v>
      </c>
      <c r="H13" s="93">
        <v>2013</v>
      </c>
      <c r="I13" s="95">
        <v>110</v>
      </c>
      <c r="J13" s="1"/>
    </row>
    <row r="14" spans="1:10" x14ac:dyDescent="0.35">
      <c r="A14" s="1"/>
      <c r="B14" s="1"/>
      <c r="C14" s="1"/>
      <c r="D14" s="1"/>
      <c r="E14" s="1"/>
      <c r="F14" s="1"/>
      <c r="G14" s="39" t="s">
        <v>93</v>
      </c>
      <c r="H14" s="93">
        <v>2014</v>
      </c>
      <c r="I14" s="95">
        <v>111</v>
      </c>
      <c r="J14" s="1"/>
    </row>
    <row r="15" spans="1:10" ht="16" thickBot="1" x14ac:dyDescent="0.4">
      <c r="A15" s="1"/>
      <c r="B15" s="1"/>
      <c r="C15" s="1"/>
      <c r="D15" s="1"/>
      <c r="E15" s="1"/>
      <c r="F15" s="1"/>
      <c r="G15" s="150" t="s">
        <v>94</v>
      </c>
      <c r="H15" s="151">
        <v>2015</v>
      </c>
      <c r="I15" s="152">
        <v>104</v>
      </c>
      <c r="J15" s="1"/>
    </row>
    <row r="16" spans="1:10" x14ac:dyDescent="0.35">
      <c r="A16" s="1"/>
      <c r="B16" s="1"/>
      <c r="C16" s="1"/>
      <c r="D16" s="1"/>
      <c r="E16" s="1"/>
      <c r="F16" s="1"/>
      <c r="G16" s="153" t="s">
        <v>60</v>
      </c>
      <c r="H16" s="154">
        <v>2016</v>
      </c>
      <c r="I16" s="155">
        <v>105</v>
      </c>
      <c r="J16" s="1"/>
    </row>
    <row r="17" spans="1:10" x14ac:dyDescent="0.35">
      <c r="A17" s="1"/>
      <c r="B17" s="1"/>
      <c r="C17" s="1"/>
      <c r="D17" s="1"/>
      <c r="E17" s="1"/>
      <c r="F17" s="1"/>
      <c r="G17" s="156" t="s">
        <v>95</v>
      </c>
      <c r="H17" s="93">
        <v>2017</v>
      </c>
      <c r="I17" s="157">
        <v>98</v>
      </c>
      <c r="J17" s="1"/>
    </row>
    <row r="18" spans="1:10" ht="16" thickBot="1" x14ac:dyDescent="0.4">
      <c r="A18" s="1"/>
      <c r="B18" s="1"/>
      <c r="C18" s="1"/>
      <c r="D18" s="1"/>
      <c r="E18" s="1"/>
      <c r="F18" s="1"/>
      <c r="G18" s="158" t="s">
        <v>59</v>
      </c>
      <c r="H18" s="159">
        <v>2018</v>
      </c>
      <c r="I18" s="160">
        <v>74</v>
      </c>
      <c r="J18" s="1"/>
    </row>
    <row r="19" spans="1:10" x14ac:dyDescent="0.35">
      <c r="A19" s="1"/>
      <c r="B19" s="1"/>
      <c r="C19" s="1"/>
      <c r="D19" s="1"/>
      <c r="E19" s="1"/>
      <c r="F19" s="1"/>
      <c r="G19" s="1"/>
      <c r="H19" s="1"/>
      <c r="I19" s="1"/>
      <c r="J19" s="1"/>
    </row>
    <row r="20" spans="1:10" x14ac:dyDescent="0.35">
      <c r="J20" s="1"/>
    </row>
    <row r="21" spans="1:10" customFormat="1" x14ac:dyDescent="0.35">
      <c r="B21" s="273" t="s">
        <v>133</v>
      </c>
      <c r="C21" s="273"/>
      <c r="D21" s="273"/>
      <c r="E21" s="273"/>
      <c r="F21" s="273"/>
      <c r="G21" s="273"/>
      <c r="H21" s="273"/>
      <c r="I21" s="273"/>
      <c r="J21" s="1"/>
    </row>
    <row r="22" spans="1:10" customFormat="1" ht="15.65" customHeight="1" x14ac:dyDescent="0.35">
      <c r="B22" s="275" t="s">
        <v>161</v>
      </c>
      <c r="C22" s="275"/>
      <c r="D22" s="275"/>
      <c r="E22" s="275"/>
      <c r="F22" s="275"/>
      <c r="G22" s="275"/>
      <c r="H22" s="275"/>
      <c r="I22" s="275"/>
      <c r="J22" s="1"/>
    </row>
    <row r="23" spans="1:10" customFormat="1" x14ac:dyDescent="0.35">
      <c r="B23" s="86"/>
      <c r="C23" s="86"/>
      <c r="D23" s="86"/>
      <c r="E23" s="86"/>
      <c r="F23" s="86"/>
      <c r="G23" s="86"/>
      <c r="H23" s="86"/>
      <c r="I23" s="86"/>
      <c r="J23" s="1"/>
    </row>
    <row r="24" spans="1:10" customFormat="1" x14ac:dyDescent="0.35">
      <c r="B24" s="273" t="s">
        <v>57</v>
      </c>
      <c r="C24" s="273"/>
      <c r="D24" s="273"/>
      <c r="E24" s="273"/>
      <c r="F24" s="273"/>
      <c r="G24" s="273"/>
      <c r="H24" s="273"/>
      <c r="I24" s="273"/>
      <c r="J24" s="1"/>
    </row>
    <row r="25" spans="1:10" customFormat="1" x14ac:dyDescent="0.35">
      <c r="B25" s="304" t="s">
        <v>189</v>
      </c>
      <c r="C25" s="304"/>
      <c r="D25" s="304"/>
      <c r="E25" s="304"/>
      <c r="F25" s="304"/>
      <c r="G25" s="304"/>
      <c r="H25" s="304"/>
      <c r="I25" s="304"/>
      <c r="J25" s="1"/>
    </row>
    <row r="26" spans="1:10" customFormat="1" x14ac:dyDescent="0.35">
      <c r="B26" s="86"/>
      <c r="C26" s="86"/>
      <c r="D26" s="10"/>
      <c r="E26" s="86"/>
      <c r="F26" s="86"/>
      <c r="G26" s="86"/>
      <c r="H26" s="86"/>
      <c r="I26" s="86"/>
      <c r="J26" s="1"/>
    </row>
    <row r="27" spans="1:10" customFormat="1" x14ac:dyDescent="0.35">
      <c r="B27" s="273" t="s">
        <v>49</v>
      </c>
      <c r="C27" s="273"/>
      <c r="D27" s="273"/>
      <c r="E27" s="273"/>
      <c r="F27" s="273"/>
      <c r="G27" s="273"/>
      <c r="H27" s="273"/>
      <c r="I27" s="273"/>
      <c r="J27" s="1"/>
    </row>
    <row r="28" spans="1:10" customFormat="1" ht="31.5" customHeight="1" x14ac:dyDescent="0.35">
      <c r="B28" s="274" t="s">
        <v>225</v>
      </c>
      <c r="C28" s="274"/>
      <c r="D28" s="274"/>
      <c r="E28" s="274"/>
      <c r="F28" s="274"/>
      <c r="G28" s="274"/>
      <c r="H28" s="274"/>
      <c r="I28" s="274"/>
      <c r="J28" s="1"/>
    </row>
    <row r="29" spans="1:10" x14ac:dyDescent="0.35">
      <c r="B29" s="59"/>
      <c r="J29" s="1"/>
    </row>
    <row r="30" spans="1:10" customFormat="1" x14ac:dyDescent="0.35">
      <c r="B30" s="49" t="s">
        <v>134</v>
      </c>
      <c r="C30" s="305" t="s">
        <v>96</v>
      </c>
      <c r="D30" s="305"/>
      <c r="E30" s="305"/>
      <c r="F30" s="305"/>
      <c r="G30" s="305"/>
      <c r="H30" s="305"/>
      <c r="I30" s="305"/>
      <c r="J30" s="1"/>
    </row>
    <row r="31" spans="1:10" customFormat="1" x14ac:dyDescent="0.35">
      <c r="B31" s="49" t="s">
        <v>135</v>
      </c>
      <c r="C31" s="305" t="s">
        <v>226</v>
      </c>
      <c r="D31" s="305"/>
      <c r="E31" s="305"/>
      <c r="F31" s="305"/>
      <c r="G31" s="305"/>
      <c r="H31" s="305"/>
      <c r="I31" s="305"/>
      <c r="J31" s="1"/>
    </row>
    <row r="32" spans="1:10" customFormat="1" x14ac:dyDescent="0.35">
      <c r="B32" s="50" t="s">
        <v>136</v>
      </c>
      <c r="C32" s="305" t="s">
        <v>97</v>
      </c>
      <c r="D32" s="305"/>
      <c r="E32" s="305"/>
      <c r="F32" s="305"/>
      <c r="G32" s="305"/>
      <c r="H32" s="305"/>
      <c r="I32" s="305"/>
      <c r="J32" s="1"/>
    </row>
    <row r="33" spans="2:10" customFormat="1" ht="28.5" customHeight="1" x14ac:dyDescent="0.35">
      <c r="B33" s="282" t="s">
        <v>48</v>
      </c>
      <c r="C33" s="305"/>
      <c r="D33" s="305"/>
      <c r="E33" s="305"/>
      <c r="F33" s="305"/>
      <c r="G33" s="305"/>
      <c r="H33" s="305"/>
      <c r="I33" s="305"/>
      <c r="J33" s="1"/>
    </row>
    <row r="34" spans="2:10" customFormat="1" x14ac:dyDescent="0.35">
      <c r="B34" s="282"/>
      <c r="C34" s="305"/>
      <c r="D34" s="305"/>
      <c r="E34" s="305"/>
      <c r="F34" s="305"/>
      <c r="G34" s="305"/>
      <c r="H34" s="305"/>
      <c r="I34" s="305"/>
      <c r="J34" s="1"/>
    </row>
    <row r="35" spans="2:10" customFormat="1" x14ac:dyDescent="0.35">
      <c r="B35" s="282"/>
      <c r="C35" s="305"/>
      <c r="D35" s="305"/>
      <c r="E35" s="305"/>
      <c r="F35" s="305"/>
      <c r="G35" s="305"/>
      <c r="H35" s="305"/>
      <c r="I35" s="305"/>
    </row>
    <row r="36" spans="2:10" x14ac:dyDescent="0.35"/>
    <row r="37" spans="2:10" x14ac:dyDescent="0.35"/>
    <row r="38" spans="2:10" x14ac:dyDescent="0.35"/>
    <row r="39" spans="2:10" x14ac:dyDescent="0.35"/>
  </sheetData>
  <mergeCells count="16">
    <mergeCell ref="B33:B35"/>
    <mergeCell ref="C31:I31"/>
    <mergeCell ref="C32:I32"/>
    <mergeCell ref="C33:I33"/>
    <mergeCell ref="C34:I34"/>
    <mergeCell ref="C35:I35"/>
    <mergeCell ref="B24:I24"/>
    <mergeCell ref="B27:I27"/>
    <mergeCell ref="B28:I28"/>
    <mergeCell ref="B25:I25"/>
    <mergeCell ref="C30:I30"/>
    <mergeCell ref="C2:D2"/>
    <mergeCell ref="C3:D3"/>
    <mergeCell ref="B2:B3"/>
    <mergeCell ref="B21:I21"/>
    <mergeCell ref="B22:I22"/>
  </mergeCells>
  <phoneticPr fontId="8" type="noConversion"/>
  <conditionalFormatting sqref="I7">
    <cfRule type="iconSet" priority="5">
      <iconSet iconSet="4TrafficLights" showValue="0">
        <cfvo type="percent" val="0"/>
        <cfvo type="num" val="1"/>
        <cfvo type="num" val="2"/>
        <cfvo type="num" val="3"/>
      </iconSet>
    </cfRule>
  </conditionalFormatting>
  <conditionalFormatting sqref="I8">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DAE6-414B-4263-B447-82C6F1850561}">
  <dimension ref="A1:Z54"/>
  <sheetViews>
    <sheetView showGridLines="0" zoomScale="70" zoomScaleNormal="70" workbookViewId="0">
      <selection activeCell="K19" sqref="K19"/>
    </sheetView>
  </sheetViews>
  <sheetFormatPr defaultColWidth="0" defaultRowHeight="15.5" zeroHeight="1" x14ac:dyDescent="0.35"/>
  <cols>
    <col min="1" max="1" width="3" customWidth="1"/>
    <col min="2" max="2" width="22.84375" style="42" bestFit="1" customWidth="1"/>
    <col min="3" max="3" width="17.765625" customWidth="1"/>
    <col min="4" max="4" width="10.765625" customWidth="1"/>
    <col min="5" max="5" width="9.765625" customWidth="1"/>
    <col min="6" max="6" width="15.53515625" customWidth="1"/>
    <col min="7" max="7" width="27.84375" customWidth="1"/>
    <col min="8" max="8" width="16.3046875" customWidth="1"/>
    <col min="9" max="9" width="13.07421875" customWidth="1"/>
    <col min="10" max="10" width="13.53515625" customWidth="1"/>
    <col min="11" max="11" width="11.53515625" customWidth="1"/>
    <col min="12" max="12" width="9.4609375" bestFit="1" customWidth="1"/>
    <col min="13" max="13" width="9.07421875" hidden="1" customWidth="1"/>
    <col min="14" max="15" width="7.4609375" hidden="1" customWidth="1"/>
    <col min="16" max="19" width="9.4609375" hidden="1" customWidth="1"/>
    <col min="20" max="20" width="8.4609375" hidden="1" customWidth="1"/>
    <col min="21" max="21" width="7.23046875" hidden="1" customWidth="1"/>
    <col min="22" max="22" width="7.765625" hidden="1" customWidth="1"/>
    <col min="23" max="23" width="6.07421875" style="42" hidden="1" customWidth="1"/>
    <col min="24" max="24" width="6.07421875" hidden="1" customWidth="1"/>
    <col min="25" max="25" width="8.07421875" hidden="1" customWidth="1"/>
    <col min="26" max="26" width="7.07421875" hidden="1" customWidth="1"/>
    <col min="27" max="16384" width="9.23046875" hidden="1"/>
  </cols>
  <sheetData>
    <row r="1" spans="1:25" s="34" customFormat="1" x14ac:dyDescent="0.35">
      <c r="B1" s="36"/>
      <c r="W1" s="36"/>
    </row>
    <row r="2" spans="1:25" s="36" customFormat="1" ht="26" x14ac:dyDescent="0.35">
      <c r="B2" s="276" t="s">
        <v>13</v>
      </c>
      <c r="C2" s="277" t="s">
        <v>11</v>
      </c>
      <c r="D2" s="277"/>
      <c r="E2" s="40" t="s">
        <v>12</v>
      </c>
      <c r="F2" s="40" t="s">
        <v>52</v>
      </c>
      <c r="G2" s="77" t="s">
        <v>163</v>
      </c>
      <c r="H2" s="40" t="s">
        <v>125</v>
      </c>
      <c r="I2" s="40" t="s">
        <v>165</v>
      </c>
      <c r="J2" s="40" t="s">
        <v>51</v>
      </c>
    </row>
    <row r="3" spans="1:25" s="34" customFormat="1" ht="57.5" x14ac:dyDescent="0.35">
      <c r="B3" s="276"/>
      <c r="C3" s="285" t="s">
        <v>235</v>
      </c>
      <c r="D3" s="278"/>
      <c r="E3" s="31">
        <v>1</v>
      </c>
      <c r="F3" s="56" t="s">
        <v>54</v>
      </c>
      <c r="G3" s="78" t="s">
        <v>164</v>
      </c>
      <c r="H3" s="20">
        <f>I7</f>
        <v>3</v>
      </c>
      <c r="I3" s="207" t="str">
        <f>I8</f>
        <v>N/A</v>
      </c>
      <c r="J3" s="48" t="s">
        <v>192</v>
      </c>
      <c r="M3" s="36"/>
      <c r="N3" s="36"/>
      <c r="O3" s="36"/>
      <c r="P3" s="36"/>
      <c r="Q3" s="36"/>
      <c r="R3" s="36"/>
      <c r="S3" s="36"/>
      <c r="T3" s="36"/>
      <c r="W3" s="36"/>
    </row>
    <row r="4" spans="1:25" s="34" customFormat="1" ht="23.15" customHeight="1" x14ac:dyDescent="0.35">
      <c r="B4" s="60"/>
      <c r="C4" s="60"/>
      <c r="D4" s="60"/>
      <c r="E4" s="60"/>
      <c r="M4" s="36"/>
      <c r="N4" s="36"/>
      <c r="O4" s="36"/>
      <c r="P4" s="36"/>
      <c r="Q4" s="36"/>
      <c r="R4" s="36"/>
      <c r="S4" s="36"/>
      <c r="T4" s="36"/>
      <c r="W4" s="36"/>
    </row>
    <row r="5" spans="1:25" x14ac:dyDescent="0.35">
      <c r="A5" s="6"/>
      <c r="B5" s="1"/>
      <c r="C5" s="1"/>
      <c r="D5" s="1"/>
      <c r="E5" s="1"/>
      <c r="F5" s="6"/>
      <c r="G5" s="6"/>
      <c r="H5" s="6"/>
      <c r="I5" s="6"/>
      <c r="J5" s="6"/>
      <c r="K5" s="6"/>
      <c r="L5" s="6"/>
      <c r="M5" s="1"/>
      <c r="N5" s="1"/>
      <c r="O5" s="1"/>
      <c r="P5" s="1"/>
      <c r="Q5" s="1"/>
      <c r="R5" s="1"/>
      <c r="S5" s="1"/>
      <c r="T5" s="1"/>
      <c r="U5" s="6"/>
      <c r="V5" s="6"/>
      <c r="W5" s="1"/>
      <c r="X5" s="6"/>
      <c r="Y5" s="6"/>
    </row>
    <row r="6" spans="1:25" x14ac:dyDescent="0.35">
      <c r="A6" s="6"/>
      <c r="B6" s="1"/>
      <c r="C6" s="1"/>
      <c r="D6" s="1"/>
      <c r="E6" s="1"/>
      <c r="F6" s="6"/>
      <c r="G6" s="38"/>
      <c r="H6" s="38" t="s">
        <v>182</v>
      </c>
      <c r="I6" s="38" t="s">
        <v>132</v>
      </c>
      <c r="J6" s="6"/>
      <c r="L6" s="6"/>
      <c r="M6" s="1"/>
      <c r="N6" s="1"/>
      <c r="O6" s="1"/>
      <c r="P6" s="1"/>
      <c r="Q6" s="1"/>
      <c r="R6" s="1"/>
      <c r="S6" s="1"/>
      <c r="T6" s="1"/>
      <c r="U6" s="6"/>
      <c r="V6" s="6"/>
      <c r="W6" s="1"/>
      <c r="X6" s="6"/>
      <c r="Y6" s="6"/>
    </row>
    <row r="7" spans="1:25" x14ac:dyDescent="0.35">
      <c r="A7" s="6"/>
      <c r="B7" s="1"/>
      <c r="C7" s="1"/>
      <c r="D7" s="1"/>
      <c r="E7" s="1"/>
      <c r="F7" s="6"/>
      <c r="G7" s="38" t="s">
        <v>125</v>
      </c>
      <c r="H7" s="61">
        <f>(H36-H32)/H32</f>
        <v>-6.6655861262559971E-2</v>
      </c>
      <c r="I7" s="20">
        <f>IF(H7="No data",0,IF(H7&gt;0.05,1,IF(H7&lt;-0.05,3,2)))</f>
        <v>3</v>
      </c>
      <c r="J7" s="6"/>
      <c r="L7" s="6"/>
      <c r="M7" s="1"/>
      <c r="N7" s="1"/>
      <c r="O7" s="1"/>
      <c r="P7" s="1"/>
      <c r="Q7" s="1"/>
      <c r="R7" s="1"/>
      <c r="S7" s="1"/>
      <c r="T7" s="1"/>
      <c r="U7" s="6"/>
      <c r="V7" s="6"/>
      <c r="W7" s="1"/>
      <c r="X7" s="6"/>
      <c r="Y7" s="6"/>
    </row>
    <row r="8" spans="1:25" x14ac:dyDescent="0.35">
      <c r="A8" s="6"/>
      <c r="B8" s="1"/>
      <c r="C8" s="1"/>
      <c r="D8" s="1"/>
      <c r="E8" s="1"/>
      <c r="F8" s="6"/>
      <c r="G8" s="38" t="s">
        <v>50</v>
      </c>
      <c r="H8" s="61">
        <f>I36</f>
        <v>-0.58233928723862738</v>
      </c>
      <c r="I8" s="207" t="s">
        <v>53</v>
      </c>
      <c r="J8" s="6"/>
      <c r="L8" s="6"/>
      <c r="M8" s="1"/>
      <c r="N8" s="1"/>
      <c r="O8" s="1"/>
      <c r="P8" s="1"/>
      <c r="Q8" s="1"/>
      <c r="R8" s="1"/>
      <c r="S8" s="1"/>
      <c r="T8" s="1"/>
      <c r="U8" s="6"/>
      <c r="V8" s="6"/>
      <c r="W8" s="1"/>
      <c r="X8" s="6"/>
      <c r="Y8" s="6"/>
    </row>
    <row r="9" spans="1:25" x14ac:dyDescent="0.35">
      <c r="A9" s="6"/>
      <c r="B9" s="1"/>
      <c r="C9" s="1"/>
      <c r="D9" s="1"/>
      <c r="E9" s="1"/>
      <c r="F9" s="6"/>
      <c r="G9" s="6"/>
      <c r="H9" s="6"/>
      <c r="I9" s="6"/>
      <c r="J9" s="6"/>
      <c r="L9" s="6"/>
      <c r="M9" s="1"/>
      <c r="N9" s="1"/>
      <c r="O9" s="1"/>
      <c r="P9" s="1"/>
      <c r="Q9" s="1"/>
      <c r="R9" s="1"/>
      <c r="S9" s="1"/>
      <c r="T9" s="1"/>
      <c r="U9" s="6"/>
      <c r="V9" s="6"/>
      <c r="W9" s="1"/>
      <c r="X9" s="6"/>
      <c r="Y9" s="6"/>
    </row>
    <row r="10" spans="1:25" ht="60" customHeight="1" x14ac:dyDescent="0.35">
      <c r="A10" s="6"/>
      <c r="B10" s="1"/>
      <c r="C10" s="62"/>
      <c r="D10" s="63"/>
      <c r="E10" s="6"/>
      <c r="F10" s="6"/>
      <c r="G10" s="64" t="s">
        <v>43</v>
      </c>
      <c r="H10" s="83" t="s">
        <v>152</v>
      </c>
      <c r="I10" s="64" t="s">
        <v>151</v>
      </c>
      <c r="J10" s="64" t="s">
        <v>47</v>
      </c>
      <c r="L10" s="6"/>
      <c r="M10" s="1"/>
      <c r="N10" s="1"/>
      <c r="O10" s="1"/>
      <c r="P10" s="1"/>
      <c r="Q10" s="1"/>
      <c r="R10" s="1"/>
      <c r="S10" s="1"/>
      <c r="T10" s="1"/>
      <c r="U10" s="6"/>
      <c r="V10" s="6"/>
      <c r="W10" s="1"/>
      <c r="X10" s="6"/>
      <c r="Y10" s="6"/>
    </row>
    <row r="11" spans="1:25" x14ac:dyDescent="0.35">
      <c r="A11" s="6"/>
      <c r="B11" s="1"/>
      <c r="C11" s="6"/>
      <c r="D11" s="6"/>
      <c r="E11" s="6"/>
      <c r="F11" s="6"/>
      <c r="G11" s="65" t="s">
        <v>17</v>
      </c>
      <c r="H11" s="208">
        <v>791.77371660549136</v>
      </c>
      <c r="I11" s="66"/>
      <c r="J11" s="66"/>
      <c r="L11" s="6"/>
      <c r="M11" s="1"/>
      <c r="N11" s="1"/>
      <c r="O11" s="1"/>
      <c r="P11" s="1"/>
      <c r="Q11" s="1"/>
      <c r="R11" s="1"/>
      <c r="S11" s="1"/>
      <c r="T11" s="1"/>
      <c r="U11" s="6"/>
      <c r="V11" s="6"/>
      <c r="W11" s="1"/>
      <c r="X11" s="6"/>
      <c r="Y11" s="6"/>
    </row>
    <row r="12" spans="1:25" x14ac:dyDescent="0.35">
      <c r="A12" s="6"/>
      <c r="B12" s="1"/>
      <c r="C12" s="6"/>
      <c r="D12" s="6"/>
      <c r="E12" s="6"/>
      <c r="F12" s="6"/>
      <c r="G12" s="65" t="s">
        <v>18</v>
      </c>
      <c r="H12" s="208">
        <v>791.77371660549136</v>
      </c>
      <c r="I12" s="67"/>
      <c r="J12" s="68"/>
      <c r="L12" s="6"/>
      <c r="M12" s="1"/>
      <c r="N12" s="1"/>
      <c r="O12" s="1"/>
      <c r="P12" s="1"/>
      <c r="Q12" s="1"/>
      <c r="R12" s="1"/>
      <c r="S12" s="1"/>
      <c r="T12" s="1"/>
      <c r="U12" s="6"/>
      <c r="V12" s="6"/>
      <c r="W12" s="1"/>
      <c r="X12" s="6"/>
      <c r="Y12" s="6"/>
    </row>
    <row r="13" spans="1:25" x14ac:dyDescent="0.35">
      <c r="A13" s="6"/>
      <c r="B13" s="1"/>
      <c r="C13" s="6"/>
      <c r="D13" s="6"/>
      <c r="E13" s="6"/>
      <c r="F13" s="6"/>
      <c r="G13" s="65" t="s">
        <v>19</v>
      </c>
      <c r="H13" s="208">
        <v>718.20201310070877</v>
      </c>
      <c r="I13" s="212">
        <f>(H13-$H$11)/$H$11</f>
        <v>-9.2920113362945062E-2</v>
      </c>
      <c r="J13" s="212">
        <f>(H13-H12)/H12</f>
        <v>-9.2920113362945062E-2</v>
      </c>
      <c r="L13" s="6"/>
      <c r="M13" s="1"/>
      <c r="N13" s="1"/>
      <c r="O13" s="1"/>
      <c r="P13" s="1"/>
      <c r="Q13" s="1"/>
      <c r="R13" s="1"/>
      <c r="S13" s="1"/>
      <c r="T13" s="1"/>
      <c r="U13" s="6"/>
      <c r="V13" s="6"/>
      <c r="W13" s="1"/>
      <c r="X13" s="6"/>
      <c r="Y13" s="6"/>
    </row>
    <row r="14" spans="1:25" x14ac:dyDescent="0.35">
      <c r="A14" s="6"/>
      <c r="B14" s="1"/>
      <c r="C14" s="6"/>
      <c r="D14" s="6"/>
      <c r="E14" s="6"/>
      <c r="F14" s="6"/>
      <c r="G14" s="65" t="s">
        <v>20</v>
      </c>
      <c r="H14" s="208">
        <v>581.71569078317293</v>
      </c>
      <c r="I14" s="212">
        <f t="shared" ref="I14:I36" si="0">(H14-$H$11)/$H$11</f>
        <v>-0.2653005794671785</v>
      </c>
      <c r="J14" s="212">
        <f t="shared" ref="J14:J36" si="1">(H14-H13)/H13</f>
        <v>-0.19003890246461513</v>
      </c>
      <c r="L14" s="6"/>
      <c r="M14" s="1"/>
      <c r="N14" s="1"/>
      <c r="O14" s="1"/>
      <c r="P14" s="1"/>
      <c r="Q14" s="1"/>
      <c r="R14" s="1"/>
      <c r="S14" s="1"/>
      <c r="T14" s="1"/>
      <c r="U14" s="6"/>
      <c r="V14" s="6"/>
      <c r="W14" s="1"/>
      <c r="X14" s="6"/>
      <c r="Y14" s="6"/>
    </row>
    <row r="15" spans="1:25" x14ac:dyDescent="0.35">
      <c r="A15" s="6"/>
      <c r="B15" s="1"/>
      <c r="C15" s="6"/>
      <c r="D15" s="6"/>
      <c r="E15" s="6"/>
      <c r="F15" s="6"/>
      <c r="G15" s="65" t="s">
        <v>21</v>
      </c>
      <c r="H15" s="208">
        <v>594.95837688396898</v>
      </c>
      <c r="I15" s="212">
        <f t="shared" si="0"/>
        <v>-0.24857523758847813</v>
      </c>
      <c r="J15" s="212">
        <f>(H15-H14)/H14</f>
        <v>2.2764876916019257E-2</v>
      </c>
      <c r="L15" s="6"/>
      <c r="M15" s="1"/>
      <c r="N15" s="1"/>
      <c r="O15" s="1"/>
      <c r="P15" s="1"/>
      <c r="Q15" s="1"/>
      <c r="R15" s="1"/>
      <c r="S15" s="1"/>
      <c r="T15" s="1"/>
      <c r="U15" s="6"/>
      <c r="V15" s="6"/>
      <c r="W15" s="1"/>
      <c r="X15" s="6"/>
      <c r="Y15" s="6"/>
    </row>
    <row r="16" spans="1:25" x14ac:dyDescent="0.35">
      <c r="A16" s="6"/>
      <c r="B16" s="1"/>
      <c r="C16" s="6"/>
      <c r="D16" s="6"/>
      <c r="E16" s="6"/>
      <c r="F16" s="6"/>
      <c r="G16" s="65" t="s">
        <v>22</v>
      </c>
      <c r="H16" s="208">
        <v>572.51708886094923</v>
      </c>
      <c r="I16" s="212">
        <f t="shared" si="0"/>
        <v>-0.27691829514693123</v>
      </c>
      <c r="J16" s="212">
        <f t="shared" si="1"/>
        <v>-3.7719089090826156E-2</v>
      </c>
      <c r="L16" s="6"/>
      <c r="M16" s="1"/>
      <c r="N16" s="1"/>
      <c r="O16" s="1"/>
      <c r="P16" s="1"/>
      <c r="Q16" s="1"/>
      <c r="R16" s="1"/>
      <c r="S16" s="1"/>
      <c r="T16" s="1"/>
      <c r="U16" s="6"/>
      <c r="V16" s="6"/>
      <c r="W16" s="1"/>
      <c r="X16" s="6"/>
      <c r="Y16" s="6"/>
    </row>
    <row r="17" spans="1:25" x14ac:dyDescent="0.35">
      <c r="A17" s="6"/>
      <c r="B17" s="1"/>
      <c r="C17" s="6"/>
      <c r="D17" s="6"/>
      <c r="E17" s="6"/>
      <c r="F17" s="6"/>
      <c r="G17" s="65" t="s">
        <v>23</v>
      </c>
      <c r="H17" s="208">
        <v>563.27406437200841</v>
      </c>
      <c r="I17" s="212">
        <f t="shared" si="0"/>
        <v>-0.28859211595594686</v>
      </c>
      <c r="J17" s="212">
        <f t="shared" si="1"/>
        <v>-1.6144539034337418E-2</v>
      </c>
      <c r="L17" s="6"/>
      <c r="M17" s="1"/>
      <c r="N17" s="1"/>
      <c r="O17" s="1"/>
      <c r="P17" s="1"/>
      <c r="Q17" s="1"/>
      <c r="R17" s="1"/>
      <c r="S17" s="1"/>
      <c r="T17" s="1"/>
      <c r="U17" s="6"/>
      <c r="V17" s="6"/>
      <c r="W17" s="1"/>
      <c r="X17" s="6"/>
      <c r="Y17" s="6"/>
    </row>
    <row r="18" spans="1:25" x14ac:dyDescent="0.35">
      <c r="A18" s="6"/>
      <c r="B18" s="1"/>
      <c r="C18" s="6"/>
      <c r="D18" s="6"/>
      <c r="E18" s="6"/>
      <c r="F18" s="6"/>
      <c r="G18" s="65" t="s">
        <v>24</v>
      </c>
      <c r="H18" s="208">
        <v>464.00589201664161</v>
      </c>
      <c r="I18" s="212">
        <f t="shared" si="0"/>
        <v>-0.41396653831105018</v>
      </c>
      <c r="J18" s="212">
        <f t="shared" si="1"/>
        <v>-0.17623423238213606</v>
      </c>
      <c r="L18" s="6"/>
      <c r="M18" s="1"/>
      <c r="N18" s="1"/>
      <c r="O18" s="1"/>
      <c r="P18" s="1"/>
      <c r="Q18" s="1"/>
      <c r="R18" s="1"/>
      <c r="S18" s="1"/>
      <c r="T18" s="1"/>
      <c r="U18" s="6"/>
      <c r="V18" s="6"/>
      <c r="W18" s="1"/>
      <c r="X18" s="6"/>
      <c r="Y18" s="6"/>
    </row>
    <row r="19" spans="1:25" x14ac:dyDescent="0.35">
      <c r="A19" s="6"/>
      <c r="B19" s="1"/>
      <c r="C19" s="6"/>
      <c r="D19" s="6"/>
      <c r="E19" s="6"/>
      <c r="F19" s="6"/>
      <c r="G19" s="65" t="s">
        <v>25</v>
      </c>
      <c r="H19" s="208">
        <v>462.24580539637356</v>
      </c>
      <c r="I19" s="212">
        <f t="shared" si="0"/>
        <v>-0.41618950502913465</v>
      </c>
      <c r="J19" s="212">
        <f t="shared" si="1"/>
        <v>-3.7932419621191562E-3</v>
      </c>
      <c r="L19" s="6"/>
      <c r="M19" s="1"/>
      <c r="N19" s="1"/>
      <c r="O19" s="1"/>
      <c r="P19" s="1"/>
      <c r="Q19" s="1"/>
      <c r="R19" s="1"/>
      <c r="S19" s="1"/>
      <c r="T19" s="1"/>
      <c r="U19" s="6"/>
      <c r="V19" s="6"/>
      <c r="W19" s="1"/>
      <c r="X19" s="6"/>
      <c r="Y19" s="6"/>
    </row>
    <row r="20" spans="1:25" x14ac:dyDescent="0.35">
      <c r="A20" s="6"/>
      <c r="B20" s="1"/>
      <c r="C20" s="6"/>
      <c r="D20" s="6"/>
      <c r="E20" s="6"/>
      <c r="F20" s="6"/>
      <c r="G20" s="65" t="s">
        <v>26</v>
      </c>
      <c r="H20" s="208">
        <v>516.94829144677658</v>
      </c>
      <c r="I20" s="212">
        <f t="shared" si="0"/>
        <v>-0.34710097013191094</v>
      </c>
      <c r="J20" s="212">
        <f t="shared" si="1"/>
        <v>0.11834068673375177</v>
      </c>
      <c r="L20" s="6"/>
      <c r="M20" s="1"/>
      <c r="N20" s="1"/>
      <c r="O20" s="1"/>
      <c r="P20" s="1"/>
      <c r="Q20" s="1"/>
      <c r="R20" s="1"/>
      <c r="S20" s="1"/>
      <c r="T20" s="1"/>
      <c r="U20" s="6"/>
      <c r="V20" s="6"/>
      <c r="W20" s="1"/>
      <c r="X20" s="6"/>
      <c r="Y20" s="6"/>
    </row>
    <row r="21" spans="1:25" x14ac:dyDescent="0.35">
      <c r="A21" s="6"/>
      <c r="B21" s="1"/>
      <c r="C21" s="6"/>
      <c r="D21" s="6"/>
      <c r="E21" s="6"/>
      <c r="F21" s="6"/>
      <c r="G21" s="65" t="s">
        <v>27</v>
      </c>
      <c r="H21" s="208">
        <v>527.11483843511724</v>
      </c>
      <c r="I21" s="212">
        <f t="shared" si="0"/>
        <v>-0.33426075230815333</v>
      </c>
      <c r="J21" s="212">
        <f t="shared" si="1"/>
        <v>1.9666467916718847E-2</v>
      </c>
      <c r="L21" s="6"/>
      <c r="M21" s="1"/>
      <c r="N21" s="1"/>
      <c r="O21" s="1"/>
      <c r="P21" s="1"/>
      <c r="Q21" s="1"/>
      <c r="R21" s="1"/>
      <c r="S21" s="1"/>
      <c r="T21" s="1"/>
      <c r="U21" s="6"/>
      <c r="V21" s="6"/>
      <c r="W21" s="1"/>
      <c r="X21" s="6"/>
      <c r="Y21" s="6"/>
    </row>
    <row r="22" spans="1:25" x14ac:dyDescent="0.35">
      <c r="A22" s="6"/>
      <c r="B22" s="1"/>
      <c r="C22" s="6"/>
      <c r="D22" s="6"/>
      <c r="E22" s="6"/>
      <c r="F22" s="6"/>
      <c r="G22" s="65" t="s">
        <v>28</v>
      </c>
      <c r="H22" s="208">
        <v>470.12471092903274</v>
      </c>
      <c r="I22" s="212">
        <f t="shared" si="0"/>
        <v>-0.40623854888166644</v>
      </c>
      <c r="J22" s="212">
        <f t="shared" si="1"/>
        <v>-0.10811709963482545</v>
      </c>
      <c r="L22" s="6"/>
      <c r="M22" s="1"/>
      <c r="N22" s="1"/>
      <c r="O22" s="1"/>
      <c r="P22" s="1"/>
      <c r="Q22" s="1"/>
      <c r="R22" s="1"/>
      <c r="S22" s="1"/>
      <c r="T22" s="1"/>
      <c r="U22" s="6"/>
      <c r="V22" s="6"/>
      <c r="W22" s="1"/>
      <c r="X22" s="6"/>
      <c r="Y22" s="6"/>
    </row>
    <row r="23" spans="1:25" x14ac:dyDescent="0.35">
      <c r="A23" s="6"/>
      <c r="B23" s="1"/>
      <c r="C23" s="6"/>
      <c r="D23" s="6"/>
      <c r="E23" s="6"/>
      <c r="F23" s="6"/>
      <c r="G23" s="65" t="s">
        <v>29</v>
      </c>
      <c r="H23" s="208">
        <v>432.86110257581072</v>
      </c>
      <c r="I23" s="212">
        <f t="shared" si="0"/>
        <v>-0.45330200599284631</v>
      </c>
      <c r="J23" s="212">
        <f t="shared" si="1"/>
        <v>-7.9263241193137629E-2</v>
      </c>
      <c r="L23" s="6"/>
      <c r="M23" s="1"/>
      <c r="N23" s="1"/>
      <c r="O23" s="1"/>
      <c r="P23" s="1"/>
      <c r="Q23" s="1"/>
      <c r="R23" s="1"/>
      <c r="S23" s="1"/>
      <c r="T23" s="1"/>
      <c r="U23" s="6"/>
      <c r="V23" s="6"/>
      <c r="W23" s="1"/>
      <c r="X23" s="6"/>
      <c r="Y23" s="6"/>
    </row>
    <row r="24" spans="1:25" x14ac:dyDescent="0.35">
      <c r="A24" s="6"/>
      <c r="B24" s="1"/>
      <c r="C24" s="6"/>
      <c r="D24" s="6"/>
      <c r="E24" s="6"/>
      <c r="F24" s="6"/>
      <c r="G24" s="65" t="s">
        <v>30</v>
      </c>
      <c r="H24" s="208">
        <v>451.36231944116071</v>
      </c>
      <c r="I24" s="212">
        <f t="shared" si="0"/>
        <v>-0.4299352075284204</v>
      </c>
      <c r="J24" s="212">
        <f t="shared" si="1"/>
        <v>4.2741694172230942E-2</v>
      </c>
      <c r="L24" s="6"/>
      <c r="M24" s="1"/>
      <c r="N24" s="1"/>
      <c r="O24" s="1"/>
      <c r="P24" s="1"/>
      <c r="Q24" s="1"/>
      <c r="R24" s="1"/>
      <c r="S24" s="1"/>
      <c r="T24" s="1"/>
      <c r="U24" s="6"/>
      <c r="V24" s="6"/>
      <c r="W24" s="1"/>
      <c r="X24" s="6"/>
      <c r="Y24" s="6"/>
    </row>
    <row r="25" spans="1:25" x14ac:dyDescent="0.35">
      <c r="A25" s="6"/>
      <c r="B25" s="1"/>
      <c r="C25" s="6"/>
      <c r="D25" s="6"/>
      <c r="E25" s="6"/>
      <c r="F25" s="6"/>
      <c r="G25" s="65" t="s">
        <v>31</v>
      </c>
      <c r="H25" s="208">
        <v>413.09671047117467</v>
      </c>
      <c r="I25" s="212">
        <f t="shared" si="0"/>
        <v>-0.47826417850517766</v>
      </c>
      <c r="J25" s="212">
        <f t="shared" si="1"/>
        <v>-8.4778031576413657E-2</v>
      </c>
      <c r="L25" s="6"/>
      <c r="M25" s="1"/>
      <c r="N25" s="1"/>
      <c r="O25" s="1"/>
      <c r="P25" s="1"/>
      <c r="Q25" s="1"/>
      <c r="R25" s="1"/>
      <c r="S25" s="1"/>
      <c r="T25" s="1"/>
      <c r="U25" s="6"/>
      <c r="V25" s="6"/>
      <c r="W25" s="1"/>
      <c r="X25" s="6"/>
      <c r="Y25" s="6"/>
    </row>
    <row r="26" spans="1:25" x14ac:dyDescent="0.35">
      <c r="A26" s="6"/>
      <c r="B26" s="1"/>
      <c r="C26" s="6"/>
      <c r="D26" s="6"/>
      <c r="E26" s="6"/>
      <c r="F26" s="6"/>
      <c r="G26" s="65" t="s">
        <v>32</v>
      </c>
      <c r="H26" s="208">
        <v>441.40000117439661</v>
      </c>
      <c r="I26" s="212">
        <f t="shared" si="0"/>
        <v>-0.44251748710884742</v>
      </c>
      <c r="J26" s="212">
        <f t="shared" si="1"/>
        <v>6.8514926373873644E-2</v>
      </c>
      <c r="L26" s="6"/>
      <c r="M26" s="1"/>
      <c r="N26" s="1"/>
      <c r="O26" s="1"/>
      <c r="P26" s="1"/>
      <c r="Q26" s="1"/>
      <c r="R26" s="1"/>
      <c r="S26" s="1"/>
      <c r="T26" s="1"/>
      <c r="U26" s="6"/>
      <c r="V26" s="6"/>
      <c r="W26" s="1"/>
      <c r="X26" s="6"/>
      <c r="Y26" s="6"/>
    </row>
    <row r="27" spans="1:25" x14ac:dyDescent="0.35">
      <c r="A27" s="6"/>
      <c r="B27" s="1"/>
      <c r="C27" s="6"/>
      <c r="D27" s="6"/>
      <c r="E27" s="6"/>
      <c r="F27" s="6"/>
      <c r="G27" s="65" t="s">
        <v>33</v>
      </c>
      <c r="H27" s="208">
        <v>372.19650010625611</v>
      </c>
      <c r="I27" s="212">
        <f t="shared" si="0"/>
        <v>-0.52992061709001326</v>
      </c>
      <c r="J27" s="212">
        <f t="shared" si="1"/>
        <v>-0.15678183254194936</v>
      </c>
      <c r="L27" s="6"/>
      <c r="M27" s="1"/>
      <c r="N27" s="1"/>
      <c r="O27" s="1"/>
      <c r="P27" s="1"/>
      <c r="Q27" s="1"/>
      <c r="R27" s="1"/>
      <c r="S27" s="1"/>
      <c r="T27" s="1"/>
      <c r="U27" s="6"/>
      <c r="V27" s="6"/>
      <c r="W27" s="1"/>
      <c r="X27" s="6"/>
      <c r="Y27" s="6"/>
    </row>
    <row r="28" spans="1:25" x14ac:dyDescent="0.35">
      <c r="A28" s="6"/>
      <c r="B28" s="1"/>
      <c r="C28" s="6"/>
      <c r="D28" s="6"/>
      <c r="E28" s="6"/>
      <c r="F28" s="6"/>
      <c r="G28" s="65" t="s">
        <v>34</v>
      </c>
      <c r="H28" s="208">
        <v>427.07950317562791</v>
      </c>
      <c r="I28" s="212">
        <f t="shared" si="0"/>
        <v>-0.46060409152426529</v>
      </c>
      <c r="J28" s="212">
        <f t="shared" si="1"/>
        <v>0.14745706381898696</v>
      </c>
      <c r="L28" s="6"/>
      <c r="M28" s="1"/>
      <c r="N28" s="1"/>
      <c r="O28" s="1"/>
      <c r="P28" s="1"/>
      <c r="Q28" s="1"/>
      <c r="R28" s="1"/>
      <c r="S28" s="1"/>
      <c r="T28" s="1"/>
      <c r="U28" s="6"/>
      <c r="V28" s="6"/>
      <c r="W28" s="1"/>
      <c r="X28" s="6"/>
      <c r="Y28" s="6"/>
    </row>
    <row r="29" spans="1:25" x14ac:dyDescent="0.35">
      <c r="A29" s="6"/>
      <c r="B29" s="1"/>
      <c r="C29" s="6"/>
      <c r="D29" s="6"/>
      <c r="E29" s="6"/>
      <c r="F29" s="6"/>
      <c r="G29" s="65" t="s">
        <v>35</v>
      </c>
      <c r="H29" s="208">
        <v>427.64129382160564</v>
      </c>
      <c r="I29" s="212">
        <f t="shared" si="0"/>
        <v>-0.4598945571785355</v>
      </c>
      <c r="J29" s="212">
        <f t="shared" si="1"/>
        <v>1.3154240411924244E-3</v>
      </c>
      <c r="L29" s="6"/>
      <c r="M29" s="1"/>
      <c r="N29" s="1"/>
      <c r="O29" s="1"/>
      <c r="P29" s="1"/>
      <c r="Q29" s="1"/>
      <c r="R29" s="1"/>
      <c r="S29" s="1"/>
      <c r="T29" s="1"/>
      <c r="U29" s="6"/>
      <c r="V29" s="6"/>
      <c r="W29" s="1"/>
      <c r="X29" s="6"/>
      <c r="Y29" s="6"/>
    </row>
    <row r="30" spans="1:25" x14ac:dyDescent="0.35">
      <c r="A30" s="6"/>
      <c r="B30" s="1"/>
      <c r="C30" s="6"/>
      <c r="D30" s="6"/>
      <c r="E30" s="6"/>
      <c r="F30" s="6"/>
      <c r="G30" s="65" t="s">
        <v>36</v>
      </c>
      <c r="H30" s="208">
        <v>358.68990606408278</v>
      </c>
      <c r="I30" s="212">
        <f t="shared" si="0"/>
        <v>-0.54697927129752988</v>
      </c>
      <c r="J30" s="212">
        <f t="shared" si="1"/>
        <v>-0.16123650534619921</v>
      </c>
      <c r="L30" s="6"/>
      <c r="M30" s="1"/>
      <c r="N30" s="1"/>
      <c r="O30" s="1"/>
      <c r="P30" s="1"/>
      <c r="Q30" s="1"/>
      <c r="R30" s="1"/>
      <c r="S30" s="1"/>
      <c r="T30" s="1"/>
      <c r="U30" s="6"/>
      <c r="V30" s="6"/>
      <c r="W30" s="1"/>
      <c r="X30" s="6"/>
      <c r="Y30" s="6"/>
    </row>
    <row r="31" spans="1:25" ht="16" thickBot="1" x14ac:dyDescent="0.4">
      <c r="A31" s="6"/>
      <c r="B31" s="1"/>
      <c r="C31" s="6"/>
      <c r="D31" s="6"/>
      <c r="E31" s="6"/>
      <c r="F31" s="6"/>
      <c r="G31" s="161" t="s">
        <v>37</v>
      </c>
      <c r="H31" s="209">
        <v>330.69508147650811</v>
      </c>
      <c r="I31" s="213">
        <f t="shared" si="0"/>
        <v>-0.58233637396518934</v>
      </c>
      <c r="J31" s="213">
        <f t="shared" si="1"/>
        <v>-7.8047427915557716E-2</v>
      </c>
      <c r="L31" s="6"/>
      <c r="M31" s="1"/>
      <c r="N31" s="1"/>
      <c r="O31" s="1"/>
      <c r="P31" s="1"/>
      <c r="Q31" s="1"/>
      <c r="R31" s="1"/>
      <c r="S31" s="1"/>
      <c r="T31" s="1"/>
      <c r="U31" s="6"/>
      <c r="V31" s="6"/>
      <c r="W31" s="1"/>
      <c r="X31" s="6"/>
      <c r="Y31" s="6"/>
    </row>
    <row r="32" spans="1:25" x14ac:dyDescent="0.35">
      <c r="A32" s="6"/>
      <c r="B32" s="1"/>
      <c r="C32" s="6"/>
      <c r="D32" s="6"/>
      <c r="E32" s="6"/>
      <c r="F32" s="6"/>
      <c r="G32" s="162" t="s">
        <v>38</v>
      </c>
      <c r="H32" s="210">
        <v>354.30958539098737</v>
      </c>
      <c r="I32" s="214">
        <f t="shared" si="0"/>
        <v>-0.55251155985577449</v>
      </c>
      <c r="J32" s="215">
        <f t="shared" si="1"/>
        <v>7.1408694102868847E-2</v>
      </c>
      <c r="L32" s="6"/>
      <c r="M32" s="1"/>
      <c r="N32" s="1"/>
      <c r="O32" s="1"/>
      <c r="P32" s="1"/>
      <c r="Q32" s="1"/>
      <c r="R32" s="1"/>
      <c r="S32" s="1"/>
      <c r="T32" s="1"/>
      <c r="U32" s="6"/>
      <c r="V32" s="6"/>
      <c r="W32" s="1"/>
      <c r="X32" s="6"/>
      <c r="Y32" s="6"/>
    </row>
    <row r="33" spans="1:25" x14ac:dyDescent="0.35">
      <c r="A33" s="6"/>
      <c r="B33" s="1"/>
      <c r="C33" s="6"/>
      <c r="D33" s="6"/>
      <c r="E33" s="6"/>
      <c r="F33" s="6"/>
      <c r="G33" s="163" t="s">
        <v>39</v>
      </c>
      <c r="H33" s="208">
        <v>359.73536425784806</v>
      </c>
      <c r="I33" s="212">
        <f t="shared" si="0"/>
        <v>-0.5456588710722643</v>
      </c>
      <c r="J33" s="216">
        <f t="shared" si="1"/>
        <v>1.5313666608464026E-2</v>
      </c>
      <c r="L33" s="6"/>
      <c r="M33" s="1"/>
      <c r="N33" s="1"/>
      <c r="O33" s="1"/>
      <c r="P33" s="1"/>
      <c r="Q33" s="1"/>
      <c r="R33" s="1"/>
      <c r="S33" s="1"/>
      <c r="T33" s="1"/>
      <c r="U33" s="6"/>
      <c r="V33" s="6"/>
      <c r="W33" s="1"/>
      <c r="X33" s="6"/>
      <c r="Y33" s="6"/>
    </row>
    <row r="34" spans="1:25" x14ac:dyDescent="0.35">
      <c r="A34" s="6"/>
      <c r="B34" s="1"/>
      <c r="C34" s="6"/>
      <c r="D34" s="6"/>
      <c r="E34" s="6"/>
      <c r="F34" s="6"/>
      <c r="G34" s="163" t="s">
        <v>40</v>
      </c>
      <c r="H34" s="208">
        <v>356.70671196172594</v>
      </c>
      <c r="I34" s="212">
        <f t="shared" si="0"/>
        <v>-0.54948401989016971</v>
      </c>
      <c r="J34" s="216">
        <f t="shared" si="1"/>
        <v>-8.4191119279317401E-3</v>
      </c>
      <c r="L34" s="6"/>
      <c r="M34" s="1"/>
      <c r="N34" s="1"/>
      <c r="O34" s="1"/>
      <c r="P34" s="1"/>
      <c r="Q34" s="1"/>
      <c r="R34" s="1"/>
      <c r="S34" s="1"/>
      <c r="T34" s="1"/>
      <c r="U34" s="6"/>
      <c r="V34" s="6"/>
      <c r="W34" s="1"/>
      <c r="X34" s="6"/>
      <c r="Y34" s="6"/>
    </row>
    <row r="35" spans="1:25" x14ac:dyDescent="0.35">
      <c r="A35" s="6"/>
      <c r="B35" s="1"/>
      <c r="C35" s="6"/>
      <c r="D35" s="6"/>
      <c r="E35" s="6"/>
      <c r="F35" s="6"/>
      <c r="G35" s="163" t="s">
        <v>41</v>
      </c>
      <c r="H35" s="208">
        <v>335.73822170337235</v>
      </c>
      <c r="I35" s="212">
        <f t="shared" si="0"/>
        <v>-0.57596695285269606</v>
      </c>
      <c r="J35" s="216">
        <f t="shared" si="1"/>
        <v>-5.8783559588874469E-2</v>
      </c>
      <c r="L35" s="6"/>
      <c r="M35" s="1"/>
      <c r="N35" s="1"/>
      <c r="O35" s="1"/>
      <c r="P35" s="1"/>
      <c r="Q35" s="1"/>
      <c r="R35" s="1"/>
      <c r="S35" s="1"/>
      <c r="T35" s="1"/>
      <c r="U35" s="6"/>
      <c r="V35" s="6"/>
      <c r="W35" s="1"/>
      <c r="X35" s="6"/>
      <c r="Y35" s="6"/>
    </row>
    <row r="36" spans="1:25" ht="16" thickBot="1" x14ac:dyDescent="0.4">
      <c r="A36" s="6"/>
      <c r="B36" s="1"/>
      <c r="C36" s="6"/>
      <c r="D36" s="6"/>
      <c r="E36" s="6"/>
      <c r="F36" s="6"/>
      <c r="G36" s="164" t="s">
        <v>42</v>
      </c>
      <c r="H36" s="211">
        <v>330.69277482317057</v>
      </c>
      <c r="I36" s="217">
        <f t="shared" si="0"/>
        <v>-0.58233928723862738</v>
      </c>
      <c r="J36" s="218">
        <f t="shared" si="1"/>
        <v>-1.5027919236015602E-2</v>
      </c>
      <c r="L36" s="6"/>
      <c r="M36" s="1"/>
      <c r="N36" s="1"/>
      <c r="O36" s="1"/>
      <c r="P36" s="1"/>
      <c r="Q36" s="1"/>
      <c r="R36" s="1"/>
      <c r="S36" s="1"/>
      <c r="T36" s="1"/>
      <c r="U36" s="6"/>
      <c r="V36" s="6"/>
      <c r="W36" s="1"/>
      <c r="X36" s="6"/>
      <c r="Y36" s="6"/>
    </row>
    <row r="37" spans="1:25" x14ac:dyDescent="0.35">
      <c r="A37" s="6"/>
      <c r="B37" s="1"/>
      <c r="C37" s="6"/>
      <c r="D37" s="6"/>
      <c r="E37" s="6"/>
      <c r="F37" s="6"/>
      <c r="G37" s="92"/>
      <c r="H37" s="92"/>
      <c r="I37" s="92"/>
      <c r="J37" s="92"/>
      <c r="L37" s="6"/>
      <c r="M37" s="1"/>
      <c r="N37" s="1"/>
      <c r="O37" s="1"/>
      <c r="P37" s="1"/>
      <c r="Q37" s="1"/>
      <c r="R37" s="1"/>
      <c r="S37" s="1"/>
      <c r="T37" s="1"/>
      <c r="U37" s="6"/>
      <c r="V37" s="6"/>
      <c r="W37" s="1"/>
      <c r="X37" s="6"/>
      <c r="Y37" s="6"/>
    </row>
    <row r="38" spans="1:25" x14ac:dyDescent="0.35">
      <c r="A38" s="6"/>
      <c r="B38" s="1"/>
      <c r="C38" s="6"/>
      <c r="D38" s="6"/>
      <c r="E38" s="6"/>
      <c r="F38" s="6"/>
      <c r="G38" s="6"/>
      <c r="H38" s="6"/>
      <c r="I38" s="6"/>
      <c r="J38" s="6"/>
      <c r="K38" s="6"/>
      <c r="L38" s="6"/>
      <c r="M38" s="1"/>
      <c r="N38" s="1"/>
      <c r="O38" s="1"/>
      <c r="P38" s="1"/>
      <c r="Q38" s="1"/>
      <c r="R38" s="1"/>
      <c r="S38" s="1"/>
      <c r="T38" s="1"/>
      <c r="U38" s="6"/>
      <c r="V38" s="6"/>
      <c r="W38" s="1"/>
      <c r="X38" s="6"/>
      <c r="Y38" s="6"/>
    </row>
    <row r="39" spans="1:25" x14ac:dyDescent="0.35">
      <c r="B39" s="273" t="s">
        <v>133</v>
      </c>
      <c r="C39" s="273"/>
      <c r="D39" s="273"/>
      <c r="E39" s="273"/>
      <c r="F39" s="273"/>
      <c r="G39" s="273"/>
      <c r="H39" s="273"/>
      <c r="I39" s="273"/>
      <c r="J39" s="6"/>
      <c r="K39" s="6"/>
      <c r="W39"/>
    </row>
    <row r="40" spans="1:25" ht="46" customHeight="1" x14ac:dyDescent="0.35">
      <c r="B40" s="274" t="s">
        <v>227</v>
      </c>
      <c r="C40" s="275"/>
      <c r="D40" s="275"/>
      <c r="E40" s="275"/>
      <c r="F40" s="275"/>
      <c r="G40" s="275"/>
      <c r="H40" s="275"/>
      <c r="I40" s="275"/>
      <c r="W40"/>
    </row>
    <row r="41" spans="1:25" x14ac:dyDescent="0.35">
      <c r="B41" s="86"/>
      <c r="C41" s="86"/>
      <c r="D41" s="86"/>
      <c r="E41" s="86"/>
      <c r="F41" s="86"/>
      <c r="G41" s="86"/>
      <c r="H41" s="86"/>
      <c r="I41" s="86"/>
      <c r="J41" s="6"/>
      <c r="K41" s="6"/>
      <c r="W41"/>
    </row>
    <row r="42" spans="1:25" x14ac:dyDescent="0.35">
      <c r="B42" s="273" t="s">
        <v>57</v>
      </c>
      <c r="C42" s="273"/>
      <c r="D42" s="273"/>
      <c r="E42" s="273"/>
      <c r="F42" s="273"/>
      <c r="G42" s="273"/>
      <c r="H42" s="273"/>
      <c r="I42" s="273"/>
      <c r="W42"/>
    </row>
    <row r="43" spans="1:25" x14ac:dyDescent="0.35">
      <c r="B43" s="304"/>
      <c r="C43" s="304"/>
      <c r="D43" s="304"/>
      <c r="E43" s="304"/>
      <c r="F43" s="304"/>
      <c r="G43" s="304"/>
      <c r="H43" s="304"/>
      <c r="I43" s="304"/>
      <c r="J43" s="6"/>
      <c r="K43" s="6"/>
      <c r="W43"/>
    </row>
    <row r="44" spans="1:25" x14ac:dyDescent="0.35">
      <c r="B44" s="86"/>
      <c r="C44" s="86"/>
      <c r="D44" s="10"/>
      <c r="E44" s="86"/>
      <c r="F44" s="86"/>
      <c r="G44" s="86"/>
      <c r="H44" s="86"/>
      <c r="I44" s="86"/>
      <c r="W44"/>
    </row>
    <row r="45" spans="1:25" x14ac:dyDescent="0.35">
      <c r="B45" s="273" t="s">
        <v>49</v>
      </c>
      <c r="C45" s="273"/>
      <c r="D45" s="273"/>
      <c r="E45" s="273"/>
      <c r="F45" s="273"/>
      <c r="G45" s="273"/>
      <c r="H45" s="273"/>
      <c r="I45" s="273"/>
      <c r="J45" s="6"/>
      <c r="K45" s="6"/>
      <c r="W45"/>
    </row>
    <row r="46" spans="1:25" ht="35.5" customHeight="1" x14ac:dyDescent="0.35">
      <c r="B46" s="274" t="s">
        <v>153</v>
      </c>
      <c r="C46" s="274"/>
      <c r="D46" s="274"/>
      <c r="E46" s="274"/>
      <c r="F46" s="274"/>
      <c r="G46" s="274"/>
      <c r="H46" s="274"/>
      <c r="I46" s="274"/>
      <c r="W46"/>
    </row>
    <row r="47" spans="1:25" s="6" customFormat="1" x14ac:dyDescent="0.35"/>
    <row r="48" spans="1:25" x14ac:dyDescent="0.35">
      <c r="B48" s="84" t="s">
        <v>174</v>
      </c>
      <c r="C48" s="307" t="s">
        <v>175</v>
      </c>
      <c r="D48" s="308"/>
      <c r="E48" s="308"/>
      <c r="F48" s="308"/>
      <c r="G48" s="308"/>
      <c r="H48" s="308"/>
      <c r="I48" s="308"/>
      <c r="W48"/>
    </row>
    <row r="49" spans="2:23" x14ac:dyDescent="0.35">
      <c r="B49" s="84" t="s">
        <v>176</v>
      </c>
      <c r="C49" s="307">
        <v>44748</v>
      </c>
      <c r="D49" s="308"/>
      <c r="E49" s="308"/>
      <c r="F49" s="308"/>
      <c r="G49" s="308"/>
      <c r="H49" s="308"/>
      <c r="I49" s="308"/>
      <c r="W49"/>
    </row>
    <row r="50" spans="2:23" x14ac:dyDescent="0.35">
      <c r="B50" s="85" t="s">
        <v>177</v>
      </c>
      <c r="C50" s="309" t="s">
        <v>178</v>
      </c>
      <c r="D50" s="308"/>
      <c r="E50" s="308"/>
      <c r="F50" s="308"/>
      <c r="G50" s="308"/>
      <c r="H50" s="308"/>
      <c r="I50" s="308"/>
      <c r="W50"/>
    </row>
    <row r="51" spans="2:23" ht="28.5" customHeight="1" x14ac:dyDescent="0.35">
      <c r="B51" s="312" t="s">
        <v>179</v>
      </c>
      <c r="C51" s="310"/>
      <c r="D51" s="308"/>
      <c r="E51" s="308"/>
      <c r="F51" s="308"/>
      <c r="G51" s="308"/>
      <c r="H51" s="308"/>
      <c r="I51" s="308"/>
      <c r="W51"/>
    </row>
    <row r="52" spans="2:23" x14ac:dyDescent="0.35">
      <c r="B52" s="312"/>
      <c r="C52" s="311"/>
      <c r="D52" s="308"/>
      <c r="E52" s="308"/>
      <c r="F52" s="308"/>
      <c r="G52" s="308"/>
      <c r="H52" s="308"/>
      <c r="I52" s="308"/>
      <c r="W52"/>
    </row>
    <row r="53" spans="2:23" x14ac:dyDescent="0.35">
      <c r="B53" s="312"/>
      <c r="C53" s="306"/>
      <c r="D53" s="306"/>
      <c r="E53" s="306"/>
      <c r="F53" s="306"/>
      <c r="G53" s="306"/>
      <c r="H53" s="306"/>
      <c r="I53" s="306"/>
      <c r="W53"/>
    </row>
    <row r="54" spans="2:23" x14ac:dyDescent="0.35"/>
  </sheetData>
  <dataConsolidate/>
  <mergeCells count="16">
    <mergeCell ref="B2:B3"/>
    <mergeCell ref="C2:D2"/>
    <mergeCell ref="C3:D3"/>
    <mergeCell ref="C53:I53"/>
    <mergeCell ref="B39:I39"/>
    <mergeCell ref="B42:I42"/>
    <mergeCell ref="B45:I45"/>
    <mergeCell ref="B40:I40"/>
    <mergeCell ref="B43:I43"/>
    <mergeCell ref="B46:I46"/>
    <mergeCell ref="C48:I48"/>
    <mergeCell ref="C49:I49"/>
    <mergeCell ref="C50:I50"/>
    <mergeCell ref="C51:I51"/>
    <mergeCell ref="C52:I52"/>
    <mergeCell ref="B51:B53"/>
  </mergeCells>
  <conditionalFormatting sqref="D10">
    <cfRule type="iconSet" priority="12">
      <iconSet iconSet="3Flags" showValue="0">
        <cfvo type="percent" val="0"/>
        <cfvo type="num" val="2"/>
        <cfvo type="num" val="3"/>
      </iconSet>
    </cfRule>
  </conditionalFormatting>
  <conditionalFormatting sqref="I7">
    <cfRule type="iconSet" priority="6">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50" r:id="rId1" xr:uid="{E67A9800-B750-4034-95AA-EFE46686030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11F6-7FB4-472D-A8EC-E798395D25C4}">
  <dimension ref="A1:T94"/>
  <sheetViews>
    <sheetView workbookViewId="0">
      <selection activeCell="T8" sqref="T8"/>
    </sheetView>
  </sheetViews>
  <sheetFormatPr defaultColWidth="0" defaultRowHeight="15.65" customHeight="1" zeroHeight="1" x14ac:dyDescent="0.35"/>
  <cols>
    <col min="1" max="20" width="8.84375" style="5" customWidth="1"/>
    <col min="21" max="16384" width="8.84375" style="5" hidden="1"/>
  </cols>
  <sheetData>
    <row r="1" spans="1:20" ht="35.25" customHeight="1" x14ac:dyDescent="0.35">
      <c r="A1" s="249" t="s">
        <v>112</v>
      </c>
      <c r="B1" s="250"/>
      <c r="C1" s="250"/>
      <c r="D1" s="250"/>
      <c r="E1" s="250"/>
      <c r="F1" s="250"/>
      <c r="G1" s="250"/>
      <c r="H1" s="250"/>
      <c r="I1" s="250"/>
      <c r="J1" s="250"/>
      <c r="K1" s="250"/>
      <c r="L1" s="250"/>
      <c r="M1" s="250"/>
      <c r="N1" s="250"/>
      <c r="O1" s="250"/>
      <c r="P1" s="250"/>
      <c r="Q1" s="250"/>
      <c r="R1" s="250"/>
      <c r="S1" s="250"/>
      <c r="T1" s="250"/>
    </row>
    <row r="2" spans="1:20" ht="30.75" customHeight="1" x14ac:dyDescent="0.35">
      <c r="A2" s="250"/>
      <c r="B2" s="250"/>
      <c r="C2" s="250"/>
      <c r="D2" s="250"/>
      <c r="E2" s="250"/>
      <c r="F2" s="250"/>
      <c r="G2" s="250"/>
      <c r="H2" s="250"/>
      <c r="I2" s="250"/>
      <c r="J2" s="250"/>
      <c r="K2" s="250"/>
      <c r="L2" s="250"/>
      <c r="M2" s="250"/>
      <c r="N2" s="250"/>
      <c r="O2" s="250"/>
      <c r="P2" s="250"/>
      <c r="Q2" s="250"/>
      <c r="R2" s="250"/>
      <c r="S2" s="250"/>
      <c r="T2" s="250"/>
    </row>
    <row r="3" spans="1:20" ht="15.5" x14ac:dyDescent="0.35"/>
    <row r="4" spans="1:20" ht="15.5" x14ac:dyDescent="0.35"/>
    <row r="5" spans="1:20" ht="15.5" x14ac:dyDescent="0.35">
      <c r="C5" s="24"/>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s="5" customFormat="1" ht="15" customHeight="1" x14ac:dyDescent="0.35"/>
    <row r="18" s="5" customFormat="1" ht="15.5" x14ac:dyDescent="0.35"/>
    <row r="19" s="5" customFormat="1" ht="15.5" x14ac:dyDescent="0.35"/>
    <row r="20" s="5" customFormat="1" ht="15.5" x14ac:dyDescent="0.35"/>
    <row r="21" s="5" customFormat="1" ht="15.5" x14ac:dyDescent="0.35"/>
    <row r="22" s="5" customFormat="1" ht="15.5" x14ac:dyDescent="0.35"/>
    <row r="23" s="5" customFormat="1" ht="15.5" x14ac:dyDescent="0.35"/>
    <row r="24" s="5" customFormat="1" ht="15.5" x14ac:dyDescent="0.35"/>
    <row r="25" s="5" customFormat="1" ht="15.5" x14ac:dyDescent="0.35"/>
    <row r="26" s="5" customFormat="1" ht="15.5" x14ac:dyDescent="0.35"/>
    <row r="27" s="5" customFormat="1" ht="15.5" x14ac:dyDescent="0.35"/>
    <row r="28" s="5" customFormat="1" ht="15.5" x14ac:dyDescent="0.35"/>
    <row r="29" s="5" customFormat="1" ht="15.5" x14ac:dyDescent="0.35"/>
    <row r="30" s="5" customFormat="1" ht="15.5" x14ac:dyDescent="0.35"/>
    <row r="31" s="5" customFormat="1" ht="15.5" x14ac:dyDescent="0.35"/>
    <row r="32" s="5" customFormat="1" ht="15.5" x14ac:dyDescent="0.35"/>
    <row r="33" s="5" customFormat="1" ht="15.5" x14ac:dyDescent="0.35"/>
    <row r="34" s="5" customFormat="1" ht="15.5" x14ac:dyDescent="0.35"/>
    <row r="35" s="5" customFormat="1" ht="15.5" x14ac:dyDescent="0.35"/>
    <row r="36" s="5" customFormat="1" ht="15.5" x14ac:dyDescent="0.35"/>
    <row r="37" s="5" customFormat="1" ht="15.5" x14ac:dyDescent="0.35"/>
    <row r="38" s="5" customFormat="1" ht="15.5" x14ac:dyDescent="0.35"/>
    <row r="39" s="5" customFormat="1" ht="15.5" x14ac:dyDescent="0.35"/>
    <row r="40" s="5" customFormat="1" ht="15.5" x14ac:dyDescent="0.35"/>
    <row r="41" s="5" customFormat="1" ht="15.5" x14ac:dyDescent="0.35"/>
    <row r="42" s="5" customFormat="1" ht="15.5" x14ac:dyDescent="0.35"/>
    <row r="43" s="5" customFormat="1" ht="15.5" x14ac:dyDescent="0.35"/>
    <row r="44" s="5" customFormat="1" ht="15.5" x14ac:dyDescent="0.35"/>
    <row r="45" s="5" customFormat="1" ht="15.5" x14ac:dyDescent="0.35"/>
    <row r="46" s="5" customFormat="1" ht="15.5" x14ac:dyDescent="0.35"/>
    <row r="47" s="5" customFormat="1" ht="15.5" x14ac:dyDescent="0.35"/>
    <row r="48" s="5" customFormat="1" ht="15.5" x14ac:dyDescent="0.35"/>
    <row r="49" s="5" customFormat="1" ht="15.5" x14ac:dyDescent="0.35"/>
    <row r="50" s="5" customFormat="1" ht="15.5" x14ac:dyDescent="0.35"/>
    <row r="51" s="5" customFormat="1" ht="15.5" x14ac:dyDescent="0.35"/>
    <row r="52" s="5" customFormat="1" ht="15.5" x14ac:dyDescent="0.35"/>
    <row r="53" s="5" customFormat="1" ht="15.5" x14ac:dyDescent="0.35"/>
    <row r="54" s="5" customFormat="1" ht="15.5" x14ac:dyDescent="0.35"/>
    <row r="55" s="5" customFormat="1" ht="15.5" x14ac:dyDescent="0.35"/>
    <row r="56" s="5" customFormat="1" ht="15.5" x14ac:dyDescent="0.35"/>
    <row r="57" s="5" customFormat="1" ht="15.5" x14ac:dyDescent="0.35"/>
    <row r="58" s="5" customFormat="1" ht="15.5" x14ac:dyDescent="0.35"/>
    <row r="59" s="5" customFormat="1" ht="15.5" x14ac:dyDescent="0.35"/>
    <row r="60" s="5" customFormat="1" ht="15.5" x14ac:dyDescent="0.35"/>
    <row r="61" s="5" customFormat="1" ht="15.5" x14ac:dyDescent="0.35"/>
    <row r="62" s="5" customFormat="1" ht="15.5" x14ac:dyDescent="0.35"/>
    <row r="63" s="5" customFormat="1" ht="15.5" x14ac:dyDescent="0.35"/>
    <row r="64" s="5" customFormat="1" ht="15.5" x14ac:dyDescent="0.35"/>
    <row r="65" s="5" customFormat="1" ht="15.5" x14ac:dyDescent="0.35"/>
    <row r="66" s="5" customFormat="1" ht="15.5" x14ac:dyDescent="0.35"/>
    <row r="67" s="5" customFormat="1" ht="15.5" x14ac:dyDescent="0.35"/>
    <row r="68" s="5" customFormat="1" ht="15.5" x14ac:dyDescent="0.35"/>
    <row r="69" s="5" customFormat="1" ht="15.5" x14ac:dyDescent="0.35"/>
    <row r="70" s="5" customFormat="1" ht="15.5" x14ac:dyDescent="0.35"/>
    <row r="71" s="5" customFormat="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D89CC-C2FC-4BBB-971C-CCA84FD1038A}">
  <dimension ref="B2:D27"/>
  <sheetViews>
    <sheetView workbookViewId="0">
      <selection activeCell="F12" sqref="F12"/>
    </sheetView>
  </sheetViews>
  <sheetFormatPr defaultColWidth="8.84375" defaultRowHeight="15.5" x14ac:dyDescent="0.35"/>
  <cols>
    <col min="1" max="1" width="8.84375" style="5"/>
    <col min="2" max="2" width="15.3046875" style="5" customWidth="1"/>
    <col min="3" max="3" width="13.07421875" style="5" customWidth="1"/>
    <col min="4" max="4" width="71.84375" style="25" customWidth="1"/>
    <col min="5" max="16384" width="8.84375" style="5"/>
  </cols>
  <sheetData>
    <row r="2" spans="2:4" x14ac:dyDescent="0.35">
      <c r="B2" s="29" t="s">
        <v>120</v>
      </c>
      <c r="C2" s="29"/>
    </row>
    <row r="3" spans="2:4" x14ac:dyDescent="0.35">
      <c r="B3" s="28" t="s">
        <v>114</v>
      </c>
      <c r="C3" s="28"/>
      <c r="D3" s="27" t="s">
        <v>113</v>
      </c>
    </row>
    <row r="4" spans="2:4" ht="84.5" x14ac:dyDescent="0.35">
      <c r="B4" s="253">
        <v>1</v>
      </c>
      <c r="C4" s="254"/>
      <c r="D4" s="26" t="s">
        <v>119</v>
      </c>
    </row>
    <row r="5" spans="2:4" x14ac:dyDescent="0.35">
      <c r="B5" s="253">
        <v>2</v>
      </c>
      <c r="C5" s="254"/>
      <c r="D5" s="26" t="s">
        <v>118</v>
      </c>
    </row>
    <row r="6" spans="2:4" ht="42.5" x14ac:dyDescent="0.35">
      <c r="B6" s="253">
        <v>3</v>
      </c>
      <c r="C6" s="254"/>
      <c r="D6" s="30" t="s">
        <v>117</v>
      </c>
    </row>
    <row r="7" spans="2:4" ht="28.5" x14ac:dyDescent="0.35">
      <c r="B7" s="253">
        <v>4</v>
      </c>
      <c r="C7" s="254"/>
      <c r="D7" s="30" t="s">
        <v>191</v>
      </c>
    </row>
    <row r="10" spans="2:4" x14ac:dyDescent="0.35">
      <c r="B10" s="29" t="s">
        <v>116</v>
      </c>
      <c r="C10" s="29"/>
    </row>
    <row r="11" spans="2:4" x14ac:dyDescent="0.35">
      <c r="B11" s="28" t="s">
        <v>115</v>
      </c>
      <c r="C11" s="28"/>
      <c r="D11" s="27" t="s">
        <v>113</v>
      </c>
    </row>
    <row r="12" spans="2:4" ht="84.5" x14ac:dyDescent="0.35">
      <c r="B12" s="251" t="s">
        <v>228</v>
      </c>
      <c r="C12" s="252"/>
      <c r="D12" s="26" t="s">
        <v>229</v>
      </c>
    </row>
    <row r="13" spans="2:4" ht="70.5" x14ac:dyDescent="0.35">
      <c r="B13" s="251" t="s">
        <v>231</v>
      </c>
      <c r="C13" s="252"/>
      <c r="D13" s="26" t="s">
        <v>232</v>
      </c>
    </row>
    <row r="15" spans="2:4" x14ac:dyDescent="0.35">
      <c r="D15" s="5"/>
    </row>
    <row r="16" spans="2:4" x14ac:dyDescent="0.35">
      <c r="D16" s="5"/>
    </row>
    <row r="17" spans="4:4" x14ac:dyDescent="0.35">
      <c r="D17" s="5"/>
    </row>
    <row r="18" spans="4:4" x14ac:dyDescent="0.35">
      <c r="D18" s="5"/>
    </row>
    <row r="19" spans="4:4" ht="2.5" customHeight="1" x14ac:dyDescent="0.35">
      <c r="D19" s="5"/>
    </row>
    <row r="20" spans="4:4" hidden="1" x14ac:dyDescent="0.35">
      <c r="D20" s="5"/>
    </row>
    <row r="21" spans="4:4" hidden="1" x14ac:dyDescent="0.35">
      <c r="D21" s="5"/>
    </row>
    <row r="22" spans="4:4" hidden="1" x14ac:dyDescent="0.35">
      <c r="D22" s="5"/>
    </row>
    <row r="23" spans="4:4" x14ac:dyDescent="0.35">
      <c r="D23" s="5"/>
    </row>
    <row r="24" spans="4:4" ht="130.5" customHeight="1" x14ac:dyDescent="0.35">
      <c r="D24" s="5"/>
    </row>
    <row r="25" spans="4:4" x14ac:dyDescent="0.35">
      <c r="D25" s="5"/>
    </row>
    <row r="26" spans="4:4" x14ac:dyDescent="0.35">
      <c r="D26" s="5"/>
    </row>
    <row r="27" spans="4:4" x14ac:dyDescent="0.35">
      <c r="D27" s="5"/>
    </row>
  </sheetData>
  <mergeCells count="6">
    <mergeCell ref="B13:C13"/>
    <mergeCell ref="B4:C4"/>
    <mergeCell ref="B5:C5"/>
    <mergeCell ref="B6:C6"/>
    <mergeCell ref="B7:C7"/>
    <mergeCell ref="B12:C12"/>
  </mergeCells>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2B0E-6200-45F3-8D52-D6D11E7691F6}">
  <dimension ref="A1:X73"/>
  <sheetViews>
    <sheetView zoomScale="78" zoomScaleNormal="78" workbookViewId="0">
      <selection activeCell="C19" sqref="C19"/>
    </sheetView>
  </sheetViews>
  <sheetFormatPr defaultColWidth="0" defaultRowHeight="15.5" zeroHeight="1" x14ac:dyDescent="0.35"/>
  <cols>
    <col min="1" max="1" width="1.84375" customWidth="1"/>
    <col min="2" max="2" width="8.69140625" style="173" customWidth="1"/>
    <col min="3" max="3" width="6.84375" style="42" customWidth="1"/>
    <col min="4" max="4" width="49.3046875" style="42" customWidth="1"/>
    <col min="5" max="5" width="4.69140625" style="42" customWidth="1"/>
    <col min="6" max="6" width="15.23046875" style="42" customWidth="1"/>
    <col min="7" max="7" width="14.84375" style="42" customWidth="1"/>
    <col min="8" max="8" width="15.765625" style="42" customWidth="1"/>
    <col min="9" max="9" width="11.3046875" style="42" customWidth="1"/>
    <col min="10" max="10" width="3.3046875" style="42" customWidth="1"/>
    <col min="11" max="11" width="3.69140625" style="42" customWidth="1"/>
    <col min="12" max="12" width="31.3046875" hidden="1" customWidth="1"/>
    <col min="13" max="13" width="1.765625" hidden="1" customWidth="1"/>
    <col min="14" max="14" width="31.69140625" hidden="1" customWidth="1"/>
    <col min="15" max="15" width="41.69140625" hidden="1" customWidth="1"/>
    <col min="16" max="16" width="3.84375" hidden="1" customWidth="1"/>
    <col min="17" max="17" width="9.23046875" hidden="1" customWidth="1"/>
    <col min="18" max="18" width="25.23046875" hidden="1" customWidth="1"/>
    <col min="19" max="19" width="1.765625" hidden="1" customWidth="1"/>
    <col min="20" max="20" width="25.23046875" hidden="1" customWidth="1"/>
    <col min="21" max="24" width="2.765625" hidden="1" customWidth="1"/>
    <col min="25" max="16384" width="9.23046875" hidden="1"/>
  </cols>
  <sheetData>
    <row r="1" spans="1:11" ht="11.5" customHeight="1" x14ac:dyDescent="0.35">
      <c r="A1" s="41"/>
      <c r="B1" s="81"/>
      <c r="C1" s="41"/>
      <c r="D1" s="41"/>
      <c r="E1" s="41"/>
      <c r="F1" s="41"/>
      <c r="G1" s="41"/>
      <c r="H1" s="41"/>
      <c r="I1" s="41"/>
      <c r="J1" s="41"/>
      <c r="K1" s="41"/>
    </row>
    <row r="2" spans="1:11" ht="18" customHeight="1" x14ac:dyDescent="0.35">
      <c r="A2" s="41"/>
      <c r="B2" s="81"/>
      <c r="C2" s="41"/>
      <c r="D2" s="41"/>
      <c r="E2" s="41"/>
      <c r="F2" s="41"/>
      <c r="G2" s="41"/>
      <c r="H2" s="41"/>
      <c r="I2" s="41"/>
      <c r="J2" s="41"/>
      <c r="K2" s="41"/>
    </row>
    <row r="3" spans="1:11" ht="18" x14ac:dyDescent="0.4">
      <c r="A3" s="41"/>
      <c r="B3" s="255" t="s">
        <v>0</v>
      </c>
      <c r="C3" s="256"/>
      <c r="D3" s="256"/>
      <c r="E3" s="256"/>
      <c r="F3" s="256"/>
      <c r="G3" s="256"/>
      <c r="H3" s="256"/>
      <c r="I3" s="257"/>
      <c r="J3" s="5"/>
      <c r="K3" s="41"/>
    </row>
    <row r="4" spans="1:11" ht="16.5" customHeight="1" x14ac:dyDescent="0.35">
      <c r="A4" s="41"/>
      <c r="B4" s="45"/>
      <c r="C4" s="5"/>
      <c r="D4" s="5"/>
      <c r="E4" s="5"/>
      <c r="F4" s="5"/>
      <c r="G4" s="5"/>
      <c r="H4" s="5"/>
      <c r="I4" s="5"/>
      <c r="J4" s="5"/>
      <c r="K4" s="3"/>
    </row>
    <row r="5" spans="1:11" s="175" customFormat="1" ht="51.75" customHeight="1" x14ac:dyDescent="0.35">
      <c r="A5" s="165"/>
      <c r="B5" s="98" t="s">
        <v>173</v>
      </c>
      <c r="C5" s="82" t="s">
        <v>2</v>
      </c>
      <c r="D5" s="98" t="s">
        <v>11</v>
      </c>
      <c r="E5" s="46" t="s">
        <v>12</v>
      </c>
      <c r="F5" s="98" t="s">
        <v>52</v>
      </c>
      <c r="G5" s="77" t="s">
        <v>183</v>
      </c>
      <c r="H5" s="98" t="s">
        <v>50</v>
      </c>
      <c r="I5" s="46" t="s">
        <v>51</v>
      </c>
      <c r="J5" s="166"/>
      <c r="K5" s="174"/>
    </row>
    <row r="6" spans="1:11" s="175" customFormat="1" ht="41.25" customHeight="1" x14ac:dyDescent="0.35">
      <c r="A6" s="165"/>
      <c r="B6" s="167" t="s">
        <v>44</v>
      </c>
      <c r="C6" s="31">
        <v>11</v>
      </c>
      <c r="D6" s="100" t="str">
        <f>'PS3.1'!C3</f>
        <v>Welsh Government Energy Service Investment</v>
      </c>
      <c r="E6" s="31">
        <v>3</v>
      </c>
      <c r="F6" s="7" t="s">
        <v>53</v>
      </c>
      <c r="G6" s="219">
        <f>'PS3.1'!G3</f>
        <v>83.9</v>
      </c>
      <c r="H6" s="219">
        <f>'PS3.1'!H3</f>
        <v>34.799999999999997</v>
      </c>
      <c r="I6" s="47" t="str">
        <f>'PS3.1'!I3</f>
        <v>£m</v>
      </c>
      <c r="J6" s="166"/>
      <c r="K6" s="174"/>
    </row>
    <row r="7" spans="1:11" s="175" customFormat="1" ht="41.25" customHeight="1" x14ac:dyDescent="0.35">
      <c r="A7" s="165"/>
      <c r="B7" s="167" t="s">
        <v>45</v>
      </c>
      <c r="C7" s="31">
        <v>11</v>
      </c>
      <c r="D7" s="100" t="str">
        <f>'PS3.2'!C3</f>
        <v>Welsh Government Energy Service number of projects supported</v>
      </c>
      <c r="E7" s="31">
        <v>3</v>
      </c>
      <c r="F7" s="7" t="s">
        <v>53</v>
      </c>
      <c r="G7" s="220">
        <f>'PS3.2'!G3</f>
        <v>278</v>
      </c>
      <c r="H7" s="220">
        <f>'PS3.2'!H3</f>
        <v>92</v>
      </c>
      <c r="I7" s="48" t="str">
        <f>'PS3.2'!I3</f>
        <v>No. of projects</v>
      </c>
      <c r="J7" s="166"/>
      <c r="K7" s="174"/>
    </row>
    <row r="8" spans="1:11" s="175" customFormat="1" ht="23.5" customHeight="1" x14ac:dyDescent="0.35">
      <c r="A8" s="165"/>
      <c r="B8" s="168" t="s">
        <v>46</v>
      </c>
      <c r="C8" s="31">
        <v>15</v>
      </c>
      <c r="D8" s="100" t="str">
        <f>'PS3.3'!C3</f>
        <v xml:space="preserve">Funding provided to schools and communities to enable action on climate change </v>
      </c>
      <c r="E8" s="31">
        <v>3</v>
      </c>
      <c r="F8" s="7" t="s">
        <v>53</v>
      </c>
      <c r="G8" s="219">
        <f>'PS3.3'!G3</f>
        <v>1.4</v>
      </c>
      <c r="H8" s="44" t="str">
        <f>'PS3.3'!H3</f>
        <v>No data</v>
      </c>
      <c r="I8" s="47" t="str">
        <f>'PS3.3'!I3</f>
        <v>£ billion</v>
      </c>
      <c r="J8" s="166"/>
      <c r="K8" s="174"/>
    </row>
    <row r="9" spans="1:11" s="175" customFormat="1" ht="41.15" customHeight="1" x14ac:dyDescent="0.35">
      <c r="A9" s="165"/>
      <c r="B9" s="167" t="s">
        <v>75</v>
      </c>
      <c r="C9" s="176">
        <v>15</v>
      </c>
      <c r="D9" s="100" t="str">
        <f>'PS3.4'!C3</f>
        <v>Number of schools with EcoSchools Green Flag Award</v>
      </c>
      <c r="E9" s="31">
        <v>3</v>
      </c>
      <c r="F9" s="7" t="s">
        <v>53</v>
      </c>
      <c r="G9" s="220">
        <f>'PS3.4'!G3</f>
        <v>795</v>
      </c>
      <c r="H9" s="220">
        <f>'PS3.4'!H3</f>
        <v>18</v>
      </c>
      <c r="I9" s="32" t="str">
        <f>'PS3.4'!I3</f>
        <v>No. of schools</v>
      </c>
      <c r="J9" s="166"/>
      <c r="K9" s="174"/>
    </row>
    <row r="10" spans="1:11" ht="41.25" customHeight="1" x14ac:dyDescent="0.35">
      <c r="A10" s="41"/>
      <c r="B10" s="81"/>
      <c r="C10" s="41"/>
      <c r="D10" s="41"/>
      <c r="E10" s="45"/>
      <c r="F10" s="45"/>
      <c r="G10" s="45"/>
      <c r="H10" s="45"/>
      <c r="I10" s="45"/>
      <c r="J10" s="45"/>
      <c r="K10" s="45"/>
    </row>
    <row r="11" spans="1:11" ht="26" x14ac:dyDescent="0.35">
      <c r="A11" s="41"/>
      <c r="B11" s="98" t="s">
        <v>173</v>
      </c>
      <c r="C11" s="82" t="s">
        <v>2</v>
      </c>
      <c r="D11" s="46" t="s">
        <v>11</v>
      </c>
      <c r="E11" s="46" t="s">
        <v>12</v>
      </c>
      <c r="F11" s="70" t="s">
        <v>52</v>
      </c>
      <c r="G11" s="70" t="s">
        <v>125</v>
      </c>
      <c r="H11" s="70" t="s">
        <v>50</v>
      </c>
      <c r="I11" s="46" t="s">
        <v>51</v>
      </c>
      <c r="J11" s="5"/>
      <c r="K11" s="3"/>
    </row>
    <row r="12" spans="1:11" s="175" customFormat="1" ht="41.25" customHeight="1" x14ac:dyDescent="0.35">
      <c r="A12" s="165"/>
      <c r="B12" s="168" t="s">
        <v>14</v>
      </c>
      <c r="C12" s="31" t="s">
        <v>170</v>
      </c>
      <c r="D12" s="177" t="str">
        <f>'PS2.1'!C3</f>
        <v>Public Sector Emissions [Note b]</v>
      </c>
      <c r="E12" s="31">
        <v>2</v>
      </c>
      <c r="F12" s="31" t="str">
        <f>'PS2.1'!F3</f>
        <v>Decrease</v>
      </c>
      <c r="G12" s="43">
        <f>'PS2.1'!G3</f>
        <v>2</v>
      </c>
      <c r="H12" s="43">
        <f>'PS2.1'!H3</f>
        <v>0</v>
      </c>
      <c r="I12" s="47" t="s">
        <v>192</v>
      </c>
      <c r="J12" s="166"/>
      <c r="K12" s="174"/>
    </row>
    <row r="13" spans="1:11" s="175" customFormat="1" ht="23" x14ac:dyDescent="0.35">
      <c r="A13" s="165"/>
      <c r="B13" s="168" t="s">
        <v>15</v>
      </c>
      <c r="C13" s="31" t="s">
        <v>53</v>
      </c>
      <c r="D13" s="100" t="str">
        <f>'PS2.2'!C3</f>
        <v>Public sector GHG emissions from electricity and non-electricity fuel use (end-user data) [Note b]</v>
      </c>
      <c r="E13" s="31">
        <v>2</v>
      </c>
      <c r="F13" s="31" t="str">
        <f>'PS2.2'!F3</f>
        <v>Decrease</v>
      </c>
      <c r="G13" s="44">
        <f>'PS2.2'!G3</f>
        <v>3</v>
      </c>
      <c r="H13" s="44">
        <f>'PS2.2'!H3</f>
        <v>0</v>
      </c>
      <c r="I13" s="48" t="s">
        <v>196</v>
      </c>
      <c r="J13" s="166"/>
      <c r="K13" s="174"/>
    </row>
    <row r="14" spans="1:11" s="175" customFormat="1" x14ac:dyDescent="0.35">
      <c r="A14" s="165"/>
      <c r="B14" s="167" t="s">
        <v>16</v>
      </c>
      <c r="C14" s="31">
        <v>24</v>
      </c>
      <c r="D14" s="178" t="str">
        <f>'PS2.3'!C3</f>
        <v>NHS Wales carbon footprint</v>
      </c>
      <c r="E14" s="31">
        <v>2</v>
      </c>
      <c r="F14" s="31" t="str">
        <f>'PS2.3'!F3</f>
        <v>Decrease</v>
      </c>
      <c r="G14" s="43">
        <f>'PS2.3'!G3</f>
        <v>3</v>
      </c>
      <c r="H14" s="44">
        <f>'PS2.3'!H3</f>
        <v>0</v>
      </c>
      <c r="I14" s="47" t="s">
        <v>192</v>
      </c>
      <c r="J14" s="166"/>
      <c r="K14" s="174"/>
    </row>
    <row r="15" spans="1:11" s="175" customFormat="1" ht="40.5" customHeight="1" x14ac:dyDescent="0.35">
      <c r="A15" s="165"/>
      <c r="B15" s="167" t="s">
        <v>98</v>
      </c>
      <c r="C15" s="176">
        <v>24</v>
      </c>
      <c r="D15" s="178" t="str">
        <f>'PS2.4'!C3</f>
        <v>NHS Wales estate emissions</v>
      </c>
      <c r="E15" s="31">
        <v>2</v>
      </c>
      <c r="F15" s="31" t="str">
        <f>'PS2.4'!F3</f>
        <v>Decrease</v>
      </c>
      <c r="G15" s="43">
        <f>'PS2.4'!G3</f>
        <v>3</v>
      </c>
      <c r="H15" s="44">
        <f>'PS2.4'!H3</f>
        <v>0</v>
      </c>
      <c r="I15" s="48" t="s">
        <v>193</v>
      </c>
      <c r="J15" s="166"/>
      <c r="K15" s="174"/>
    </row>
    <row r="16" spans="1:11" ht="15.75" customHeight="1" x14ac:dyDescent="0.35">
      <c r="A16" s="41"/>
      <c r="B16" s="169"/>
      <c r="C16" s="18"/>
      <c r="D16" s="18"/>
      <c r="E16" s="45"/>
      <c r="F16" s="45"/>
      <c r="G16" s="45"/>
      <c r="H16" s="81"/>
      <c r="I16" s="81"/>
      <c r="J16" s="41"/>
      <c r="K16" s="3"/>
    </row>
    <row r="17" spans="1:11" ht="26" x14ac:dyDescent="0.35">
      <c r="A17" s="41"/>
      <c r="B17" s="98" t="s">
        <v>173</v>
      </c>
      <c r="C17" s="181" t="s">
        <v>11</v>
      </c>
      <c r="D17" s="70"/>
      <c r="E17" s="46" t="s">
        <v>12</v>
      </c>
      <c r="F17" s="70" t="s">
        <v>52</v>
      </c>
      <c r="G17" s="70" t="s">
        <v>125</v>
      </c>
      <c r="H17" s="70" t="s">
        <v>162</v>
      </c>
      <c r="I17" s="46" t="s">
        <v>51</v>
      </c>
      <c r="J17" s="5"/>
      <c r="K17" s="3"/>
    </row>
    <row r="18" spans="1:11" s="175" customFormat="1" x14ac:dyDescent="0.35">
      <c r="A18" s="165"/>
      <c r="B18" s="167" t="s">
        <v>13</v>
      </c>
      <c r="C18" s="177" t="str">
        <f>'PS1.1'!C3</f>
        <v>Public sector GHG emissions [Note a, b]</v>
      </c>
      <c r="D18" s="178"/>
      <c r="E18" s="31">
        <v>1</v>
      </c>
      <c r="F18" s="31" t="str">
        <f>'PS1.1'!F3</f>
        <v>Decrease</v>
      </c>
      <c r="G18" s="80">
        <f>'PS1.1'!H3</f>
        <v>3</v>
      </c>
      <c r="H18" s="7" t="str">
        <f>'PS1.1'!I3</f>
        <v>N/A</v>
      </c>
      <c r="I18" s="47" t="s">
        <v>192</v>
      </c>
      <c r="J18" s="166"/>
      <c r="K18" s="174"/>
    </row>
    <row r="19" spans="1:11" ht="16.5" customHeight="1" x14ac:dyDescent="0.35">
      <c r="A19" s="41"/>
      <c r="B19" s="169"/>
      <c r="C19" s="5"/>
      <c r="D19" s="5"/>
      <c r="E19" s="5"/>
      <c r="F19" s="5"/>
      <c r="G19" s="5"/>
      <c r="H19" s="5"/>
      <c r="I19" s="12"/>
      <c r="J19" s="5"/>
      <c r="K19" s="3"/>
    </row>
    <row r="20" spans="1:11" x14ac:dyDescent="0.35">
      <c r="A20" s="41"/>
      <c r="B20" s="81"/>
      <c r="C20" s="41"/>
      <c r="D20" s="41"/>
      <c r="E20" s="41"/>
      <c r="F20" s="41"/>
      <c r="G20" s="41"/>
      <c r="H20" s="41"/>
      <c r="I20" s="41"/>
      <c r="J20" s="41"/>
      <c r="K20" s="41"/>
    </row>
    <row r="21" spans="1:11" x14ac:dyDescent="0.35">
      <c r="A21" s="2"/>
      <c r="B21" s="263" t="s">
        <v>154</v>
      </c>
      <c r="C21" s="263"/>
      <c r="D21" s="263"/>
      <c r="E21" s="263"/>
      <c r="F21" s="263"/>
      <c r="G21" s="263"/>
      <c r="H21" s="263"/>
      <c r="I21" s="263"/>
      <c r="J21" s="41"/>
      <c r="K21" s="41"/>
    </row>
    <row r="22" spans="1:11" x14ac:dyDescent="0.35">
      <c r="A22" s="2"/>
      <c r="B22" s="45"/>
      <c r="C22" s="5"/>
      <c r="D22" s="5"/>
      <c r="E22" s="5"/>
      <c r="F22" s="5"/>
      <c r="G22" s="5"/>
      <c r="H22" s="5"/>
      <c r="I22" s="5"/>
      <c r="J22" s="41"/>
      <c r="K22" s="41"/>
    </row>
    <row r="23" spans="1:11" x14ac:dyDescent="0.35">
      <c r="A23" s="2"/>
      <c r="B23" s="46" t="s">
        <v>1</v>
      </c>
      <c r="C23" s="264" t="s">
        <v>126</v>
      </c>
      <c r="D23" s="264"/>
      <c r="E23" s="264"/>
      <c r="F23" s="264"/>
      <c r="G23" s="264"/>
      <c r="H23" s="264"/>
      <c r="I23" s="264"/>
      <c r="J23" s="41"/>
      <c r="K23" s="41"/>
    </row>
    <row r="24" spans="1:11" x14ac:dyDescent="0.35">
      <c r="A24" s="2"/>
      <c r="B24" s="170">
        <v>11</v>
      </c>
      <c r="C24" s="265" t="s">
        <v>3</v>
      </c>
      <c r="D24" s="265"/>
      <c r="E24" s="265"/>
      <c r="F24" s="265"/>
      <c r="G24" s="265"/>
      <c r="H24" s="265"/>
      <c r="I24" s="265"/>
      <c r="J24" s="41"/>
      <c r="K24" s="41"/>
    </row>
    <row r="25" spans="1:11" x14ac:dyDescent="0.35">
      <c r="A25" s="2"/>
      <c r="B25" s="170">
        <v>15</v>
      </c>
      <c r="C25" s="265" t="s">
        <v>4</v>
      </c>
      <c r="D25" s="265"/>
      <c r="E25" s="265"/>
      <c r="F25" s="265"/>
      <c r="G25" s="265"/>
      <c r="H25" s="265"/>
      <c r="I25" s="265"/>
      <c r="J25" s="41"/>
      <c r="K25" s="41"/>
    </row>
    <row r="26" spans="1:11" x14ac:dyDescent="0.35">
      <c r="A26" s="2"/>
      <c r="B26" s="170">
        <v>19</v>
      </c>
      <c r="C26" s="259" t="s">
        <v>5</v>
      </c>
      <c r="D26" s="260"/>
      <c r="E26" s="260"/>
      <c r="F26" s="260"/>
      <c r="G26" s="260"/>
      <c r="H26" s="260"/>
      <c r="I26" s="261"/>
      <c r="J26" s="41"/>
      <c r="K26" s="41"/>
    </row>
    <row r="27" spans="1:11" x14ac:dyDescent="0.35">
      <c r="A27" s="2"/>
      <c r="B27" s="170">
        <v>20</v>
      </c>
      <c r="C27" s="262" t="s">
        <v>6</v>
      </c>
      <c r="D27" s="260"/>
      <c r="E27" s="260"/>
      <c r="F27" s="260"/>
      <c r="G27" s="260"/>
      <c r="H27" s="260"/>
      <c r="I27" s="261"/>
      <c r="J27" s="41"/>
      <c r="K27" s="41"/>
    </row>
    <row r="28" spans="1:11" x14ac:dyDescent="0.35">
      <c r="A28" s="2"/>
      <c r="B28" s="170">
        <v>21</v>
      </c>
      <c r="C28" s="259" t="s">
        <v>7</v>
      </c>
      <c r="D28" s="260"/>
      <c r="E28" s="260"/>
      <c r="F28" s="260"/>
      <c r="G28" s="260"/>
      <c r="H28" s="260"/>
      <c r="I28" s="261"/>
      <c r="J28" s="41"/>
      <c r="K28" s="41"/>
    </row>
    <row r="29" spans="1:11" x14ac:dyDescent="0.35">
      <c r="A29" s="2"/>
      <c r="B29" s="170">
        <v>22</v>
      </c>
      <c r="C29" s="259" t="s">
        <v>8</v>
      </c>
      <c r="D29" s="260"/>
      <c r="E29" s="260"/>
      <c r="F29" s="260"/>
      <c r="G29" s="260"/>
      <c r="H29" s="260"/>
      <c r="I29" s="261"/>
      <c r="J29" s="41"/>
      <c r="K29" s="41"/>
    </row>
    <row r="30" spans="1:11" x14ac:dyDescent="0.35">
      <c r="A30" s="2"/>
      <c r="B30" s="170">
        <v>23</v>
      </c>
      <c r="C30" s="259" t="s">
        <v>9</v>
      </c>
      <c r="D30" s="260"/>
      <c r="E30" s="260"/>
      <c r="F30" s="260"/>
      <c r="G30" s="260"/>
      <c r="H30" s="260"/>
      <c r="I30" s="261"/>
      <c r="J30" s="41"/>
      <c r="K30" s="41"/>
    </row>
    <row r="31" spans="1:11" x14ac:dyDescent="0.35">
      <c r="A31" s="2"/>
      <c r="B31" s="170">
        <v>24</v>
      </c>
      <c r="C31" s="258" t="s">
        <v>10</v>
      </c>
      <c r="D31" s="258"/>
      <c r="E31" s="258"/>
      <c r="F31" s="258"/>
      <c r="G31" s="258"/>
      <c r="H31" s="258"/>
      <c r="I31" s="258"/>
      <c r="J31" s="41"/>
      <c r="K31" s="41"/>
    </row>
    <row r="32" spans="1:11" ht="38.5" customHeight="1" x14ac:dyDescent="0.35">
      <c r="A32" s="2"/>
      <c r="B32" s="171">
        <v>3</v>
      </c>
      <c r="C32" s="258" t="s">
        <v>100</v>
      </c>
      <c r="D32" s="258"/>
      <c r="E32" s="258"/>
      <c r="F32" s="258"/>
      <c r="G32" s="258"/>
      <c r="H32" s="258"/>
      <c r="I32" s="258"/>
      <c r="J32" s="41"/>
      <c r="K32" s="41"/>
    </row>
    <row r="33" spans="1:11" ht="31" customHeight="1" x14ac:dyDescent="0.35">
      <c r="A33" s="2"/>
      <c r="B33" s="171">
        <v>4</v>
      </c>
      <c r="C33" s="258" t="s">
        <v>55</v>
      </c>
      <c r="D33" s="258"/>
      <c r="E33" s="258"/>
      <c r="F33" s="258"/>
      <c r="G33" s="258"/>
      <c r="H33" s="258"/>
      <c r="I33" s="258"/>
      <c r="J33" s="41"/>
      <c r="K33" s="41"/>
    </row>
    <row r="34" spans="1:11" ht="26.15" customHeight="1" x14ac:dyDescent="0.35">
      <c r="A34" s="2"/>
      <c r="B34" s="171">
        <v>5</v>
      </c>
      <c r="C34" s="258" t="s">
        <v>56</v>
      </c>
      <c r="D34" s="258"/>
      <c r="E34" s="258"/>
      <c r="F34" s="258"/>
      <c r="G34" s="258"/>
      <c r="H34" s="258"/>
      <c r="I34" s="258"/>
      <c r="J34" s="41"/>
      <c r="K34" s="41"/>
    </row>
    <row r="35" spans="1:11" x14ac:dyDescent="0.35">
      <c r="A35" s="5"/>
      <c r="B35" s="171">
        <v>6</v>
      </c>
      <c r="C35" s="258" t="s">
        <v>101</v>
      </c>
      <c r="D35" s="258"/>
      <c r="E35" s="258"/>
      <c r="F35" s="258"/>
      <c r="G35" s="258"/>
      <c r="H35" s="258"/>
      <c r="I35" s="258"/>
      <c r="J35" s="41"/>
      <c r="K35" s="41"/>
    </row>
    <row r="36" spans="1:11" x14ac:dyDescent="0.35">
      <c r="A36" s="5"/>
      <c r="B36" s="172"/>
      <c r="C36" s="33"/>
      <c r="D36" s="33"/>
      <c r="E36" s="33"/>
      <c r="F36" s="33"/>
      <c r="G36" s="33"/>
      <c r="H36" s="33"/>
      <c r="I36" s="33"/>
      <c r="J36" s="41"/>
      <c r="K36" s="41"/>
    </row>
    <row r="37" spans="1:11" x14ac:dyDescent="0.35">
      <c r="A37" s="5"/>
      <c r="B37" s="179" t="s">
        <v>127</v>
      </c>
      <c r="C37" s="33"/>
      <c r="D37" s="33"/>
      <c r="E37" s="33"/>
      <c r="F37" s="33"/>
      <c r="G37" s="33"/>
      <c r="H37" s="33"/>
      <c r="I37" s="33"/>
      <c r="J37" s="41"/>
      <c r="K37" s="41"/>
    </row>
    <row r="38" spans="1:11" x14ac:dyDescent="0.35">
      <c r="A38" s="5"/>
      <c r="B38" s="180" t="s">
        <v>128</v>
      </c>
      <c r="C38" s="5"/>
      <c r="D38" s="5"/>
      <c r="E38" s="5"/>
      <c r="F38" s="5"/>
      <c r="G38" s="5"/>
      <c r="H38" s="5"/>
      <c r="I38" s="5"/>
      <c r="J38" s="41"/>
      <c r="K38" s="41"/>
    </row>
    <row r="39" spans="1:11" x14ac:dyDescent="0.35">
      <c r="A39" s="41"/>
      <c r="B39" s="81"/>
      <c r="C39" s="41"/>
      <c r="D39" s="41"/>
      <c r="E39" s="41"/>
      <c r="F39" s="41"/>
      <c r="G39" s="41"/>
      <c r="H39" s="41"/>
      <c r="I39" s="41"/>
      <c r="J39" s="41"/>
      <c r="K39" s="41"/>
    </row>
    <row r="40" spans="1:11" hidden="1" x14ac:dyDescent="0.35">
      <c r="A40" s="41"/>
      <c r="B40" s="81"/>
      <c r="C40" s="41"/>
      <c r="D40" s="41"/>
      <c r="E40" s="41"/>
      <c r="F40" s="41"/>
      <c r="G40" s="41"/>
      <c r="H40" s="41"/>
      <c r="I40" s="41"/>
      <c r="J40" s="41"/>
      <c r="K40" s="41"/>
    </row>
    <row r="41" spans="1:11" hidden="1" x14ac:dyDescent="0.35">
      <c r="A41" s="41"/>
      <c r="B41" s="81"/>
      <c r="C41" s="41"/>
      <c r="D41" s="41"/>
      <c r="E41" s="41"/>
      <c r="F41" s="41"/>
      <c r="G41" s="41"/>
      <c r="H41" s="41"/>
      <c r="I41" s="41"/>
      <c r="J41" s="41"/>
      <c r="K41" s="41"/>
    </row>
    <row r="42" spans="1:11" hidden="1" x14ac:dyDescent="0.35">
      <c r="A42" s="41"/>
      <c r="B42" s="81"/>
      <c r="C42" s="41"/>
      <c r="D42" s="41"/>
      <c r="E42" s="41"/>
      <c r="F42" s="41"/>
      <c r="G42" s="41"/>
      <c r="H42" s="41"/>
      <c r="I42" s="41"/>
      <c r="J42" s="41"/>
      <c r="K42" s="41"/>
    </row>
    <row r="43" spans="1:11" hidden="1" x14ac:dyDescent="0.35">
      <c r="A43" s="41"/>
      <c r="B43" s="81"/>
      <c r="C43" s="41"/>
      <c r="D43" s="41"/>
      <c r="E43" s="41"/>
      <c r="F43" s="41"/>
      <c r="G43" s="41"/>
      <c r="H43" s="41"/>
      <c r="I43" s="41"/>
      <c r="J43" s="41"/>
      <c r="K43" s="41"/>
    </row>
    <row r="44" spans="1:11" hidden="1" x14ac:dyDescent="0.35">
      <c r="A44" s="41"/>
      <c r="B44" s="81"/>
      <c r="C44" s="41"/>
      <c r="D44" s="41"/>
      <c r="E44" s="41"/>
      <c r="F44" s="41"/>
      <c r="G44" s="41"/>
      <c r="H44" s="41"/>
      <c r="I44" s="41"/>
      <c r="J44" s="41"/>
      <c r="K44" s="41"/>
    </row>
    <row r="45" spans="1:11" hidden="1" x14ac:dyDescent="0.35">
      <c r="A45" s="41"/>
      <c r="B45" s="81"/>
      <c r="C45" s="41"/>
      <c r="D45" s="41"/>
      <c r="E45" s="41"/>
      <c r="F45" s="41"/>
      <c r="G45" s="41"/>
      <c r="H45" s="41"/>
      <c r="I45" s="41"/>
      <c r="J45" s="41"/>
      <c r="K45" s="41"/>
    </row>
    <row r="46" spans="1:11" hidden="1" x14ac:dyDescent="0.35">
      <c r="A46" s="41"/>
      <c r="B46" s="81"/>
      <c r="C46" s="41"/>
      <c r="D46" s="41"/>
      <c r="E46" s="41"/>
      <c r="F46" s="41"/>
      <c r="G46" s="41"/>
      <c r="H46" s="41"/>
      <c r="I46" s="41"/>
      <c r="J46" s="41"/>
      <c r="K46" s="41"/>
    </row>
    <row r="47" spans="1:11" hidden="1" x14ac:dyDescent="0.35">
      <c r="A47" s="41"/>
      <c r="B47" s="81"/>
      <c r="C47" s="41"/>
      <c r="D47" s="41"/>
      <c r="E47" s="41"/>
      <c r="F47" s="41"/>
      <c r="G47" s="41"/>
      <c r="H47" s="41"/>
      <c r="I47" s="41"/>
      <c r="J47" s="41"/>
      <c r="K47" s="41"/>
    </row>
    <row r="48" spans="1:11" hidden="1" x14ac:dyDescent="0.35">
      <c r="A48" s="41"/>
      <c r="B48" s="81"/>
      <c r="C48" s="41"/>
      <c r="D48" s="41"/>
      <c r="E48" s="41"/>
      <c r="F48" s="41"/>
      <c r="G48" s="41"/>
      <c r="H48" s="41"/>
      <c r="I48" s="41"/>
      <c r="J48" s="41"/>
      <c r="K48" s="41"/>
    </row>
    <row r="49" spans="1:11" hidden="1" x14ac:dyDescent="0.35">
      <c r="A49" s="41"/>
      <c r="B49" s="81"/>
      <c r="C49" s="41"/>
      <c r="D49" s="41"/>
      <c r="E49" s="41"/>
      <c r="F49" s="41"/>
      <c r="G49" s="41"/>
      <c r="H49" s="41"/>
      <c r="I49" s="41"/>
      <c r="J49" s="41"/>
      <c r="K49" s="41"/>
    </row>
    <row r="50" spans="1:11" hidden="1" x14ac:dyDescent="0.35">
      <c r="A50" s="41"/>
      <c r="B50" s="81"/>
      <c r="C50" s="41"/>
      <c r="D50" s="41"/>
      <c r="E50" s="41"/>
      <c r="F50" s="41"/>
      <c r="G50" s="41"/>
      <c r="H50" s="41"/>
      <c r="I50" s="41"/>
      <c r="J50" s="41"/>
      <c r="K50" s="41"/>
    </row>
    <row r="51" spans="1:11" hidden="1" x14ac:dyDescent="0.35">
      <c r="A51" s="41"/>
      <c r="B51" s="81"/>
      <c r="C51" s="41"/>
      <c r="D51" s="41"/>
      <c r="E51" s="41"/>
      <c r="F51" s="41"/>
      <c r="G51" s="41"/>
      <c r="H51" s="41"/>
      <c r="I51" s="41"/>
      <c r="J51" s="41"/>
      <c r="K51" s="41"/>
    </row>
    <row r="52" spans="1:11" hidden="1" x14ac:dyDescent="0.35">
      <c r="A52" s="41"/>
      <c r="B52" s="81"/>
      <c r="C52" s="41"/>
      <c r="D52" s="41"/>
      <c r="E52" s="41"/>
      <c r="F52" s="41"/>
      <c r="G52" s="41"/>
      <c r="H52" s="41"/>
      <c r="I52" s="41"/>
      <c r="J52" s="41"/>
      <c r="K52" s="41"/>
    </row>
    <row r="53" spans="1:11" hidden="1" x14ac:dyDescent="0.35">
      <c r="A53" s="41"/>
      <c r="B53" s="81"/>
      <c r="C53" s="41"/>
      <c r="D53" s="41"/>
      <c r="E53" s="41"/>
      <c r="F53" s="41"/>
      <c r="G53" s="41"/>
      <c r="H53" s="41"/>
      <c r="I53" s="41"/>
      <c r="J53" s="41"/>
      <c r="K53" s="41"/>
    </row>
    <row r="54" spans="1:11" hidden="1" x14ac:dyDescent="0.35">
      <c r="A54" s="41"/>
      <c r="B54" s="81"/>
      <c r="C54" s="41"/>
      <c r="D54" s="41"/>
      <c r="E54" s="41"/>
      <c r="F54" s="41"/>
      <c r="G54" s="41"/>
      <c r="H54" s="41"/>
      <c r="I54" s="41"/>
      <c r="J54" s="41"/>
      <c r="K54" s="41"/>
    </row>
    <row r="55" spans="1:11" hidden="1" x14ac:dyDescent="0.35">
      <c r="A55" s="41"/>
      <c r="B55" s="81"/>
      <c r="C55" s="41"/>
      <c r="D55" s="41"/>
      <c r="E55" s="41"/>
      <c r="F55" s="41"/>
      <c r="G55" s="41"/>
      <c r="H55" s="41"/>
      <c r="I55" s="41"/>
      <c r="J55" s="41"/>
      <c r="K55" s="41"/>
    </row>
    <row r="56" spans="1:11" hidden="1" x14ac:dyDescent="0.35">
      <c r="A56" s="41"/>
      <c r="B56" s="81"/>
      <c r="C56" s="41"/>
      <c r="D56" s="41"/>
      <c r="E56" s="41"/>
      <c r="F56" s="41"/>
      <c r="G56" s="41"/>
      <c r="H56" s="41"/>
      <c r="I56" s="41"/>
      <c r="J56" s="41"/>
      <c r="K56" s="41"/>
    </row>
    <row r="57" spans="1:11" hidden="1" x14ac:dyDescent="0.35">
      <c r="A57" s="41"/>
      <c r="B57" s="81"/>
      <c r="C57" s="41"/>
      <c r="D57" s="41"/>
      <c r="E57" s="41"/>
      <c r="F57" s="41"/>
      <c r="G57" s="41"/>
      <c r="H57" s="41"/>
      <c r="I57" s="41"/>
      <c r="J57" s="41"/>
      <c r="K57" s="41"/>
    </row>
    <row r="58" spans="1:11" hidden="1" x14ac:dyDescent="0.35">
      <c r="A58" s="41"/>
      <c r="B58" s="81"/>
      <c r="C58" s="41"/>
      <c r="D58" s="41"/>
      <c r="E58" s="41"/>
      <c r="F58" s="41"/>
      <c r="G58" s="41"/>
      <c r="H58" s="41"/>
      <c r="I58" s="41"/>
      <c r="J58" s="41"/>
      <c r="K58" s="41"/>
    </row>
    <row r="59" spans="1:11" hidden="1" x14ac:dyDescent="0.35">
      <c r="A59" s="41"/>
      <c r="B59" s="81"/>
      <c r="C59" s="41"/>
      <c r="D59" s="41"/>
      <c r="E59" s="41"/>
      <c r="F59" s="41"/>
      <c r="G59" s="41"/>
      <c r="H59" s="41"/>
      <c r="I59" s="41"/>
      <c r="J59" s="41"/>
      <c r="K59" s="41"/>
    </row>
    <row r="60" spans="1:11" hidden="1" x14ac:dyDescent="0.35">
      <c r="A60" s="41"/>
      <c r="B60" s="81"/>
      <c r="C60" s="41"/>
      <c r="D60" s="41"/>
      <c r="E60" s="41"/>
      <c r="F60" s="41"/>
      <c r="G60" s="41"/>
      <c r="H60" s="41"/>
      <c r="I60" s="41"/>
      <c r="J60" s="41"/>
      <c r="K60" s="41"/>
    </row>
    <row r="61" spans="1:11" hidden="1" x14ac:dyDescent="0.35">
      <c r="A61" s="41"/>
      <c r="B61" s="81"/>
      <c r="C61" s="41"/>
      <c r="D61" s="41"/>
      <c r="E61" s="41"/>
      <c r="F61" s="41"/>
      <c r="G61" s="41"/>
      <c r="H61" s="41"/>
      <c r="I61" s="41"/>
      <c r="J61" s="41"/>
      <c r="K61" s="41"/>
    </row>
    <row r="62" spans="1:11" hidden="1" x14ac:dyDescent="0.35">
      <c r="A62" s="41"/>
      <c r="B62" s="81"/>
      <c r="C62" s="41"/>
      <c r="D62" s="41"/>
      <c r="E62" s="41"/>
      <c r="F62" s="41"/>
      <c r="G62" s="41"/>
      <c r="H62" s="41"/>
      <c r="I62" s="41"/>
      <c r="J62" s="41"/>
      <c r="K62" s="41"/>
    </row>
    <row r="63" spans="1:11" hidden="1" x14ac:dyDescent="0.35">
      <c r="A63" s="41"/>
      <c r="B63" s="81"/>
      <c r="C63" s="41"/>
      <c r="D63" s="41"/>
      <c r="E63" s="41"/>
      <c r="F63" s="41"/>
      <c r="G63" s="41"/>
      <c r="H63" s="41"/>
      <c r="I63" s="41"/>
      <c r="J63" s="41"/>
      <c r="K63" s="41"/>
    </row>
    <row r="64" spans="1:11" hidden="1" x14ac:dyDescent="0.35">
      <c r="A64" s="41"/>
      <c r="B64" s="81"/>
      <c r="C64" s="41"/>
      <c r="D64" s="41"/>
      <c r="E64" s="41"/>
      <c r="F64" s="41"/>
      <c r="G64" s="41"/>
      <c r="H64" s="41"/>
      <c r="I64" s="41"/>
      <c r="J64" s="41"/>
      <c r="K64" s="41"/>
    </row>
    <row r="65" spans="1:11" hidden="1" x14ac:dyDescent="0.35">
      <c r="A65" s="41"/>
      <c r="B65" s="81"/>
      <c r="C65" s="41"/>
      <c r="D65" s="41"/>
      <c r="E65" s="41"/>
      <c r="F65" s="41"/>
      <c r="G65" s="41"/>
      <c r="H65" s="41"/>
      <c r="I65" s="41"/>
      <c r="J65" s="41"/>
      <c r="K65" s="41"/>
    </row>
    <row r="66" spans="1:11" hidden="1" x14ac:dyDescent="0.35">
      <c r="A66" s="41"/>
      <c r="B66" s="81"/>
      <c r="C66" s="41"/>
      <c r="D66" s="41"/>
      <c r="E66" s="41"/>
      <c r="F66" s="41"/>
      <c r="G66" s="41"/>
      <c r="H66" s="41"/>
      <c r="I66" s="41"/>
      <c r="J66" s="41"/>
      <c r="K66" s="41"/>
    </row>
    <row r="67" spans="1:11" hidden="1" x14ac:dyDescent="0.35">
      <c r="A67" s="41"/>
      <c r="B67" s="81"/>
      <c r="C67" s="41"/>
      <c r="D67" s="41"/>
      <c r="E67" s="41"/>
      <c r="F67" s="41"/>
      <c r="G67" s="41"/>
      <c r="H67" s="41"/>
      <c r="I67" s="41"/>
      <c r="J67" s="41"/>
      <c r="K67" s="41"/>
    </row>
    <row r="68" spans="1:11" hidden="1" x14ac:dyDescent="0.35">
      <c r="A68" s="41"/>
      <c r="B68" s="81"/>
      <c r="C68" s="41"/>
      <c r="D68" s="41"/>
      <c r="E68" s="41"/>
      <c r="F68" s="41"/>
      <c r="G68" s="41"/>
      <c r="H68" s="41"/>
      <c r="I68" s="41"/>
      <c r="J68" s="41"/>
      <c r="K68" s="41"/>
    </row>
    <row r="69" spans="1:11" hidden="1" x14ac:dyDescent="0.35">
      <c r="A69" s="41"/>
      <c r="B69" s="81"/>
      <c r="C69" s="41"/>
      <c r="D69" s="41"/>
      <c r="E69" s="41"/>
      <c r="F69" s="41"/>
      <c r="G69" s="41"/>
      <c r="H69" s="41"/>
      <c r="I69" s="41"/>
      <c r="J69" s="41"/>
      <c r="K69" s="41"/>
    </row>
    <row r="70" spans="1:11" hidden="1" x14ac:dyDescent="0.35">
      <c r="A70" s="41"/>
      <c r="B70" s="81"/>
      <c r="C70" s="41"/>
      <c r="D70" s="41"/>
      <c r="E70" s="41"/>
      <c r="F70" s="41"/>
      <c r="G70" s="41"/>
      <c r="H70" s="41"/>
      <c r="I70" s="41"/>
      <c r="J70" s="41"/>
      <c r="K70" s="41"/>
    </row>
    <row r="71" spans="1:11" hidden="1" x14ac:dyDescent="0.35">
      <c r="A71" s="41"/>
      <c r="B71" s="81"/>
      <c r="C71" s="41"/>
      <c r="D71" s="41"/>
      <c r="E71" s="41"/>
      <c r="F71" s="41"/>
      <c r="G71" s="41"/>
      <c r="H71" s="41"/>
      <c r="I71" s="41"/>
      <c r="J71" s="41"/>
      <c r="K71" s="41"/>
    </row>
    <row r="72" spans="1:11" hidden="1" x14ac:dyDescent="0.35">
      <c r="A72" s="41"/>
      <c r="B72" s="81"/>
      <c r="C72" s="41"/>
      <c r="D72" s="41"/>
      <c r="E72" s="41"/>
      <c r="F72" s="41"/>
      <c r="G72" s="41"/>
      <c r="H72" s="41"/>
      <c r="I72" s="41"/>
      <c r="J72" s="41"/>
      <c r="K72" s="41"/>
    </row>
    <row r="73" spans="1:11" hidden="1" x14ac:dyDescent="0.35">
      <c r="A73" s="41"/>
      <c r="B73" s="81"/>
      <c r="C73" s="41"/>
      <c r="D73" s="41"/>
      <c r="E73" s="41"/>
      <c r="F73" s="41"/>
      <c r="G73" s="41"/>
      <c r="H73" s="41"/>
      <c r="I73" s="41"/>
      <c r="J73" s="41"/>
      <c r="K73" s="41"/>
    </row>
  </sheetData>
  <mergeCells count="15">
    <mergeCell ref="B3:I3"/>
    <mergeCell ref="C32:I32"/>
    <mergeCell ref="C33:I33"/>
    <mergeCell ref="C34:I34"/>
    <mergeCell ref="C35:I35"/>
    <mergeCell ref="C26:I26"/>
    <mergeCell ref="C27:I27"/>
    <mergeCell ref="C28:I28"/>
    <mergeCell ref="C29:I29"/>
    <mergeCell ref="C30:I30"/>
    <mergeCell ref="B21:I21"/>
    <mergeCell ref="C23:I23"/>
    <mergeCell ref="C24:I24"/>
    <mergeCell ref="C25:I25"/>
    <mergeCell ref="C31:I31"/>
  </mergeCells>
  <phoneticPr fontId="8" type="noConversion"/>
  <conditionalFormatting sqref="G18">
    <cfRule type="iconSet" priority="17">
      <iconSet iconSet="4TrafficLights" showValue="0">
        <cfvo type="percent" val="0"/>
        <cfvo type="num" val="1"/>
        <cfvo type="num" val="2"/>
        <cfvo type="num" val="3"/>
      </iconSet>
    </cfRule>
  </conditionalFormatting>
  <conditionalFormatting sqref="H8 G12:H15">
    <cfRule type="iconSet" priority="18">
      <iconSet iconSet="4TrafficLights" showValue="0">
        <cfvo type="percent" val="0"/>
        <cfvo type="num" val="1"/>
        <cfvo type="num" val="2"/>
        <cfvo type="num" val="3"/>
      </iconSet>
    </cfRule>
  </conditionalFormatting>
  <hyperlinks>
    <hyperlink ref="B6" location="PS3.1!A1" display="PS3.1" xr:uid="{A1CCBA23-8600-4DB5-9863-3FF7D6C87913}"/>
    <hyperlink ref="B7" location="PS3.2!A1" display="PS3.2" xr:uid="{B8F3822C-D631-4235-80D1-A8767E98E096}"/>
    <hyperlink ref="B8" location="PS3.3!A1" display="PS3.3" xr:uid="{A51AF2C1-39CA-41B5-ACA9-11CD978D1ACF}"/>
    <hyperlink ref="B9" location="PS3.4!A1" display="PS3.4" xr:uid="{95C8EDFC-3740-42DB-A3AF-237761BEF000}"/>
    <hyperlink ref="B12" location="PS2.1!A1" display="PS2.1" xr:uid="{C60A72F9-51E4-4399-9E03-857FE6EB96A4}"/>
    <hyperlink ref="B13" location="PS2.2!A1" display="PS2.2" xr:uid="{B5EC6D54-0743-40F3-8798-FB1FC8895C1F}"/>
    <hyperlink ref="B14" location="PS2.3!A1" display="PS2.3" xr:uid="{1494CC30-9CE4-4728-BC29-EAE8956840C8}"/>
    <hyperlink ref="B15" location="PS2.4!A1" display="PS2.4" xr:uid="{659B1B83-0B8D-4C23-AE7F-4B19ED04D2C7}"/>
    <hyperlink ref="B18" location="PS1.1!A1" display="PS1.1" xr:uid="{C69CD6F0-37A8-482C-8C4A-FACB16806ABE}"/>
    <hyperlink ref="B38" r:id="rId1" xr:uid="{715A555E-8267-43F8-B618-B4D22C62952A}"/>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944D-118A-44FA-A72B-044930B95136}">
  <dimension ref="A1:L18"/>
  <sheetViews>
    <sheetView workbookViewId="0">
      <selection activeCell="G12" sqref="G12"/>
    </sheetView>
  </sheetViews>
  <sheetFormatPr defaultColWidth="0" defaultRowHeight="12.5" zeroHeight="1" x14ac:dyDescent="0.25"/>
  <cols>
    <col min="1" max="2" width="8.84375" style="8" customWidth="1"/>
    <col min="3" max="3" width="59" style="8" customWidth="1"/>
    <col min="4" max="4" width="8.84375" style="8" customWidth="1"/>
    <col min="5" max="5" width="54.07421875" style="8" customWidth="1"/>
    <col min="6" max="10" width="8.84375" style="8" customWidth="1"/>
    <col min="11" max="16384" width="8.84375" style="8" hidden="1"/>
  </cols>
  <sheetData>
    <row r="1" spans="1:12" ht="22.5" x14ac:dyDescent="0.45">
      <c r="A1" s="266" t="s">
        <v>121</v>
      </c>
      <c r="B1" s="266"/>
      <c r="C1" s="266"/>
      <c r="D1" s="266"/>
      <c r="E1" s="266"/>
      <c r="F1" s="266"/>
      <c r="G1" s="266"/>
      <c r="H1" s="266"/>
      <c r="I1" s="266"/>
      <c r="J1" s="266"/>
    </row>
    <row r="2" spans="1:12" ht="52.5" customHeight="1" x14ac:dyDescent="0.25">
      <c r="A2" s="271" t="s">
        <v>197</v>
      </c>
      <c r="B2" s="272"/>
      <c r="C2" s="272"/>
      <c r="D2" s="272"/>
      <c r="E2" s="272"/>
      <c r="F2" s="272"/>
      <c r="G2" s="272"/>
      <c r="H2" s="272"/>
      <c r="I2" s="272"/>
      <c r="J2" s="272"/>
      <c r="K2" s="272"/>
      <c r="L2" s="272"/>
    </row>
    <row r="3" spans="1:12" x14ac:dyDescent="0.25"/>
    <row r="4" spans="1:12" ht="33.75" customHeight="1" x14ac:dyDescent="0.35">
      <c r="B4" s="1"/>
      <c r="C4" s="267"/>
      <c r="D4" s="13"/>
      <c r="E4" s="267"/>
      <c r="F4" s="1"/>
    </row>
    <row r="5" spans="1:12" ht="33.75" customHeight="1" x14ac:dyDescent="0.35">
      <c r="B5" s="1"/>
      <c r="C5" s="267"/>
      <c r="D5" s="14"/>
      <c r="E5" s="267"/>
      <c r="F5" s="1"/>
    </row>
    <row r="6" spans="1:12" ht="33.75" customHeight="1" x14ac:dyDescent="0.35">
      <c r="B6" s="1"/>
      <c r="C6" s="15"/>
      <c r="D6" s="15"/>
      <c r="E6" s="15"/>
      <c r="F6" s="1"/>
    </row>
    <row r="7" spans="1:12" ht="33.75" customHeight="1" x14ac:dyDescent="0.35">
      <c r="B7" s="1"/>
      <c r="C7" s="21" t="s">
        <v>102</v>
      </c>
      <c r="D7" s="15"/>
      <c r="E7" s="21" t="s">
        <v>104</v>
      </c>
      <c r="F7" s="1"/>
    </row>
    <row r="8" spans="1:12" ht="33.75" customHeight="1" x14ac:dyDescent="0.35">
      <c r="B8" s="1"/>
      <c r="C8" s="21" t="s">
        <v>103</v>
      </c>
      <c r="D8" s="15"/>
      <c r="E8" s="21" t="s">
        <v>105</v>
      </c>
      <c r="F8" s="1"/>
    </row>
    <row r="9" spans="1:12" ht="33.75" customHeight="1" x14ac:dyDescent="0.35">
      <c r="B9" s="1"/>
      <c r="C9"/>
      <c r="D9" s="15"/>
      <c r="E9"/>
      <c r="F9" s="1"/>
    </row>
    <row r="10" spans="1:12" ht="33.75" customHeight="1" x14ac:dyDescent="0.35">
      <c r="B10" s="1"/>
      <c r="C10" s="22" t="s">
        <v>106</v>
      </c>
      <c r="D10" s="15"/>
      <c r="E10" s="23" t="s">
        <v>108</v>
      </c>
      <c r="F10" s="1"/>
    </row>
    <row r="11" spans="1:12" ht="33.75" customHeight="1" x14ac:dyDescent="0.35">
      <c r="B11" s="1"/>
      <c r="C11" s="23" t="s">
        <v>107</v>
      </c>
      <c r="D11" s="15"/>
      <c r="E11" s="23" t="s">
        <v>109</v>
      </c>
      <c r="F11" s="1"/>
    </row>
    <row r="12" spans="1:12" ht="33.75" customHeight="1" x14ac:dyDescent="0.35">
      <c r="B12" s="1"/>
      <c r="C12"/>
      <c r="D12" s="15"/>
      <c r="E12"/>
      <c r="F12" s="1"/>
    </row>
    <row r="13" spans="1:12" ht="33.75" customHeight="1" x14ac:dyDescent="0.35">
      <c r="B13" s="1"/>
      <c r="C13" s="268" t="s">
        <v>110</v>
      </c>
      <c r="D13" s="269"/>
      <c r="E13" s="270"/>
      <c r="F13" s="1"/>
    </row>
    <row r="14" spans="1:12" ht="33.75" customHeight="1" x14ac:dyDescent="0.35">
      <c r="B14" s="1"/>
      <c r="C14" s="1"/>
      <c r="D14" s="13"/>
      <c r="E14" s="13"/>
      <c r="F14" s="1"/>
    </row>
    <row r="15" spans="1:12" ht="33.75" customHeight="1" x14ac:dyDescent="0.35">
      <c r="B15" s="1"/>
      <c r="C15" s="13"/>
      <c r="D15" s="13"/>
      <c r="E15" s="13"/>
      <c r="F15" s="1"/>
    </row>
    <row r="16" spans="1:12" ht="33.75" customHeight="1" x14ac:dyDescent="0.35">
      <c r="B16" s="1"/>
      <c r="C16" s="13"/>
      <c r="D16" s="13"/>
      <c r="E16" s="13"/>
      <c r="F16" s="1"/>
    </row>
    <row r="17" ht="18.75" customHeight="1" x14ac:dyDescent="0.25"/>
    <row r="18" x14ac:dyDescent="0.25"/>
  </sheetData>
  <mergeCells count="5">
    <mergeCell ref="A1:J1"/>
    <mergeCell ref="C4:C5"/>
    <mergeCell ref="E4:E5"/>
    <mergeCell ref="C13:E13"/>
    <mergeCell ref="A2:L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1113-7689-4DEC-B61B-02AA537A6C7F}">
  <dimension ref="A1:Z42"/>
  <sheetViews>
    <sheetView showGridLines="0" zoomScale="77" zoomScaleNormal="77" workbookViewId="0">
      <selection activeCell="L23" sqref="L23"/>
    </sheetView>
  </sheetViews>
  <sheetFormatPr defaultColWidth="0" defaultRowHeight="15.5" zeroHeight="1" x14ac:dyDescent="0.35"/>
  <cols>
    <col min="1" max="1" width="4.23046875" customWidth="1"/>
    <col min="2" max="2" width="18.07421875" customWidth="1"/>
    <col min="3" max="3" width="23.4609375" customWidth="1"/>
    <col min="4" max="4" width="9.53515625" customWidth="1"/>
    <col min="5" max="5" width="9.765625" customWidth="1"/>
    <col min="6" max="6" width="16.3046875" customWidth="1"/>
    <col min="7" max="7" width="21.4609375" customWidth="1"/>
    <col min="8" max="8" width="12.4609375" customWidth="1"/>
    <col min="9" max="9" width="12.69140625" customWidth="1"/>
    <col min="10" max="10" width="10.07421875" customWidth="1"/>
    <col min="11" max="11" width="11.23046875" customWidth="1"/>
    <col min="12" max="12" width="8.84375" customWidth="1"/>
    <col min="13" max="14" width="8.84375" hidden="1" customWidth="1"/>
    <col min="15" max="26" width="5.07421875" hidden="1" customWidth="1"/>
    <col min="27" max="16384" width="9.23046875" hidden="1"/>
  </cols>
  <sheetData>
    <row r="1" spans="2:11" s="34" customFormat="1" x14ac:dyDescent="0.35"/>
    <row r="2" spans="2:11" s="34" customFormat="1" ht="26" x14ac:dyDescent="0.35">
      <c r="B2" s="276" t="s">
        <v>139</v>
      </c>
      <c r="C2" s="277" t="s">
        <v>11</v>
      </c>
      <c r="D2" s="277"/>
      <c r="E2" s="40" t="s">
        <v>12</v>
      </c>
      <c r="F2" s="40" t="s">
        <v>130</v>
      </c>
      <c r="G2" s="40" t="s">
        <v>183</v>
      </c>
      <c r="H2" s="40" t="s">
        <v>50</v>
      </c>
      <c r="I2" s="40" t="s">
        <v>51</v>
      </c>
    </row>
    <row r="3" spans="2:11" s="34" customFormat="1" ht="26.15" customHeight="1" x14ac:dyDescent="0.35">
      <c r="B3" s="276"/>
      <c r="C3" s="278" t="s">
        <v>63</v>
      </c>
      <c r="D3" s="278"/>
      <c r="E3" s="31">
        <v>3</v>
      </c>
      <c r="F3" s="7" t="s">
        <v>53</v>
      </c>
      <c r="G3" s="37">
        <f>H7</f>
        <v>83.9</v>
      </c>
      <c r="H3" s="37">
        <f>H8</f>
        <v>34.799999999999997</v>
      </c>
      <c r="I3" s="31" t="s">
        <v>99</v>
      </c>
    </row>
    <row r="4" spans="2:11" s="34" customFormat="1" x14ac:dyDescent="0.35"/>
    <row r="5" spans="2:11" x14ac:dyDescent="0.35"/>
    <row r="6" spans="2:11" x14ac:dyDescent="0.35">
      <c r="G6" s="38"/>
      <c r="H6" s="38" t="s">
        <v>131</v>
      </c>
      <c r="I6" s="38" t="s">
        <v>132</v>
      </c>
    </row>
    <row r="7" spans="2:11" x14ac:dyDescent="0.35">
      <c r="G7" s="38" t="s">
        <v>125</v>
      </c>
      <c r="H7" s="54">
        <f>J17</f>
        <v>83.9</v>
      </c>
      <c r="I7" s="39" t="s">
        <v>53</v>
      </c>
    </row>
    <row r="8" spans="2:11" x14ac:dyDescent="0.35">
      <c r="G8" s="38" t="s">
        <v>50</v>
      </c>
      <c r="H8" s="54">
        <f>K16</f>
        <v>34.799999999999997</v>
      </c>
      <c r="I8" s="39" t="s">
        <v>53</v>
      </c>
    </row>
    <row r="9" spans="2:11" x14ac:dyDescent="0.35"/>
    <row r="10" spans="2:11" ht="16" thickBot="1" x14ac:dyDescent="0.4">
      <c r="B10" s="6"/>
      <c r="C10" s="6"/>
      <c r="D10" s="6"/>
      <c r="E10" s="6"/>
      <c r="F10" s="6"/>
    </row>
    <row r="11" spans="2:11" x14ac:dyDescent="0.35">
      <c r="B11" s="6"/>
      <c r="C11" s="6"/>
      <c r="D11" s="6"/>
      <c r="E11" s="6"/>
      <c r="F11" s="6"/>
      <c r="G11" s="201" t="s">
        <v>198</v>
      </c>
      <c r="H11" s="113">
        <v>2018</v>
      </c>
      <c r="I11" s="114">
        <v>2019</v>
      </c>
      <c r="J11" s="115">
        <v>2020</v>
      </c>
      <c r="K11" s="112">
        <v>2021</v>
      </c>
    </row>
    <row r="12" spans="2:11" x14ac:dyDescent="0.35">
      <c r="B12" s="6"/>
      <c r="C12" s="6"/>
      <c r="D12" s="6"/>
      <c r="E12" s="6"/>
      <c r="F12" s="6"/>
      <c r="G12" s="201" t="s">
        <v>199</v>
      </c>
      <c r="H12" s="194">
        <v>2.7</v>
      </c>
      <c r="I12" s="195">
        <v>16.537027999999999</v>
      </c>
      <c r="J12" s="196">
        <v>13.395308</v>
      </c>
      <c r="K12" s="197">
        <v>7.2086499999999996</v>
      </c>
    </row>
    <row r="13" spans="2:11" ht="16" thickBot="1" x14ac:dyDescent="0.4">
      <c r="B13" s="6"/>
      <c r="C13" s="6"/>
      <c r="D13" s="6"/>
      <c r="E13" s="6"/>
      <c r="F13" s="6"/>
      <c r="G13" s="201" t="s">
        <v>200</v>
      </c>
      <c r="H13" s="198">
        <v>18.943878999999999</v>
      </c>
      <c r="I13" s="199">
        <v>14.668138000000001</v>
      </c>
      <c r="J13" s="200">
        <v>17.740622999999999</v>
      </c>
      <c r="K13" s="197">
        <v>27.634951999999998</v>
      </c>
    </row>
    <row r="14" spans="2:11" ht="16" thickBot="1" x14ac:dyDescent="0.4">
      <c r="B14" s="6"/>
      <c r="C14" s="6"/>
      <c r="D14" s="6"/>
      <c r="E14" s="6"/>
      <c r="F14" s="6"/>
      <c r="G14" s="79"/>
    </row>
    <row r="15" spans="2:11" x14ac:dyDescent="0.35">
      <c r="B15" s="6"/>
      <c r="C15" s="6"/>
      <c r="D15" s="6"/>
      <c r="E15" s="6"/>
      <c r="F15" s="6"/>
      <c r="G15" s="201" t="s">
        <v>198</v>
      </c>
      <c r="H15" s="104">
        <v>2018</v>
      </c>
      <c r="I15" s="105">
        <v>2019</v>
      </c>
      <c r="J15" s="106">
        <v>2020</v>
      </c>
      <c r="K15" s="102">
        <v>2021</v>
      </c>
    </row>
    <row r="16" spans="2:11" x14ac:dyDescent="0.35">
      <c r="B16" s="6"/>
      <c r="C16" s="6"/>
      <c r="D16" s="6"/>
      <c r="E16" s="6"/>
      <c r="F16" s="6"/>
      <c r="G16" s="101" t="s">
        <v>61</v>
      </c>
      <c r="H16" s="107">
        <v>21.6</v>
      </c>
      <c r="I16" s="51">
        <v>31.2</v>
      </c>
      <c r="J16" s="108">
        <v>31.1</v>
      </c>
      <c r="K16" s="103">
        <v>34.799999999999997</v>
      </c>
    </row>
    <row r="17" spans="2:11" ht="36" customHeight="1" thickBot="1" x14ac:dyDescent="0.4">
      <c r="B17" s="6"/>
      <c r="C17" s="6"/>
      <c r="D17" s="6"/>
      <c r="E17" s="6"/>
      <c r="F17" s="6"/>
      <c r="G17" s="101" t="s">
        <v>62</v>
      </c>
      <c r="H17" s="109">
        <v>21.6</v>
      </c>
      <c r="I17" s="110">
        <v>52.8</v>
      </c>
      <c r="J17" s="111">
        <v>83.9</v>
      </c>
      <c r="K17" s="103">
        <v>118.7</v>
      </c>
    </row>
    <row r="18" spans="2:11" x14ac:dyDescent="0.35">
      <c r="B18" s="6"/>
      <c r="C18" s="6"/>
      <c r="D18" s="6"/>
      <c r="E18" s="6"/>
      <c r="F18" s="6"/>
    </row>
    <row r="19" spans="2:11" x14ac:dyDescent="0.35">
      <c r="B19" s="6"/>
      <c r="C19" s="6"/>
      <c r="D19" s="6"/>
      <c r="E19" s="6"/>
      <c r="F19" s="6"/>
    </row>
    <row r="20" spans="2:11" x14ac:dyDescent="0.35">
      <c r="B20" s="6"/>
      <c r="C20" s="6"/>
      <c r="D20" s="6"/>
      <c r="E20" s="6"/>
      <c r="F20" s="6"/>
    </row>
    <row r="21" spans="2:11" x14ac:dyDescent="0.35">
      <c r="B21" s="6"/>
      <c r="C21" s="6"/>
      <c r="D21" s="6"/>
      <c r="E21" s="6"/>
      <c r="F21" s="6"/>
    </row>
    <row r="22" spans="2:11" x14ac:dyDescent="0.35">
      <c r="B22" s="6"/>
      <c r="C22" s="6"/>
      <c r="D22" s="6"/>
      <c r="E22" s="6"/>
      <c r="F22" s="6"/>
    </row>
    <row r="23" spans="2:11" x14ac:dyDescent="0.35">
      <c r="B23" s="6"/>
      <c r="C23" s="6"/>
      <c r="D23" s="6"/>
      <c r="E23" s="6"/>
      <c r="F23" s="6"/>
    </row>
    <row r="24" spans="2:11" x14ac:dyDescent="0.35"/>
    <row r="25" spans="2:11" x14ac:dyDescent="0.35">
      <c r="B25" s="273" t="s">
        <v>133</v>
      </c>
      <c r="C25" s="273"/>
      <c r="D25" s="273"/>
      <c r="E25" s="273"/>
      <c r="F25" s="273"/>
      <c r="G25" s="273"/>
      <c r="H25" s="273"/>
      <c r="I25" s="273"/>
    </row>
    <row r="26" spans="2:11" ht="55.5" customHeight="1" x14ac:dyDescent="0.35">
      <c r="B26" s="274" t="s">
        <v>203</v>
      </c>
      <c r="C26" s="275"/>
      <c r="D26" s="275"/>
      <c r="E26" s="275"/>
      <c r="F26" s="275"/>
      <c r="G26" s="275"/>
      <c r="H26" s="275"/>
      <c r="I26" s="275"/>
    </row>
    <row r="27" spans="2:11" x14ac:dyDescent="0.35">
      <c r="D27" s="19"/>
    </row>
    <row r="28" spans="2:11" x14ac:dyDescent="0.35">
      <c r="B28" s="273" t="s">
        <v>57</v>
      </c>
      <c r="C28" s="273"/>
      <c r="D28" s="273"/>
      <c r="E28" s="273"/>
      <c r="F28" s="273"/>
      <c r="G28" s="273"/>
      <c r="H28" s="273"/>
      <c r="I28" s="273"/>
    </row>
    <row r="29" spans="2:11" ht="15.65" customHeight="1" x14ac:dyDescent="0.35">
      <c r="B29" s="274" t="s">
        <v>201</v>
      </c>
      <c r="C29" s="275"/>
      <c r="D29" s="275"/>
      <c r="E29" s="275"/>
      <c r="F29" s="275"/>
      <c r="G29" s="275"/>
      <c r="H29" s="275"/>
      <c r="I29" s="275"/>
    </row>
    <row r="30" spans="2:11" ht="15.65" customHeight="1" x14ac:dyDescent="0.35">
      <c r="B30" s="275" t="s">
        <v>155</v>
      </c>
      <c r="C30" s="275"/>
      <c r="D30" s="275"/>
      <c r="E30" s="275"/>
      <c r="F30" s="275"/>
      <c r="G30" s="275"/>
      <c r="H30" s="275"/>
      <c r="I30" s="275"/>
    </row>
    <row r="31" spans="2:11" ht="15.65" customHeight="1" x14ac:dyDescent="0.35">
      <c r="B31" s="275" t="s">
        <v>202</v>
      </c>
      <c r="C31" s="275"/>
      <c r="D31" s="275"/>
      <c r="E31" s="275"/>
      <c r="F31" s="275"/>
      <c r="G31" s="275"/>
      <c r="H31" s="275"/>
      <c r="I31" s="275"/>
    </row>
    <row r="32" spans="2:11" x14ac:dyDescent="0.35">
      <c r="D32" s="10"/>
    </row>
    <row r="33" spans="2:9" x14ac:dyDescent="0.35">
      <c r="B33" s="273" t="s">
        <v>49</v>
      </c>
      <c r="C33" s="273"/>
      <c r="D33" s="273"/>
      <c r="E33" s="273"/>
      <c r="F33" s="273"/>
      <c r="G33" s="273"/>
      <c r="H33" s="273"/>
      <c r="I33" s="273"/>
    </row>
    <row r="34" spans="2:9" ht="30" customHeight="1" x14ac:dyDescent="0.35">
      <c r="B34" s="275" t="s">
        <v>66</v>
      </c>
      <c r="C34" s="275"/>
      <c r="D34" s="275"/>
      <c r="E34" s="275"/>
      <c r="F34" s="275"/>
      <c r="G34" s="275"/>
      <c r="H34" s="275"/>
      <c r="I34" s="275"/>
    </row>
    <row r="35" spans="2:9" x14ac:dyDescent="0.35">
      <c r="B35" s="11"/>
      <c r="C35" s="10"/>
      <c r="D35" s="10"/>
      <c r="E35" s="10"/>
      <c r="F35" s="10"/>
    </row>
    <row r="36" spans="2:9" x14ac:dyDescent="0.35">
      <c r="B36" s="49" t="s">
        <v>134</v>
      </c>
      <c r="C36" s="279" t="s">
        <v>166</v>
      </c>
      <c r="D36" s="279"/>
      <c r="E36" s="279"/>
      <c r="F36" s="279"/>
      <c r="G36" s="279"/>
      <c r="H36" s="279"/>
      <c r="I36" s="279"/>
    </row>
    <row r="37" spans="2:9" x14ac:dyDescent="0.35">
      <c r="B37" s="49" t="s">
        <v>135</v>
      </c>
      <c r="C37" s="279" t="s">
        <v>137</v>
      </c>
      <c r="D37" s="279"/>
      <c r="E37" s="279"/>
      <c r="F37" s="279"/>
      <c r="G37" s="279"/>
      <c r="H37" s="279"/>
      <c r="I37" s="279"/>
    </row>
    <row r="38" spans="2:9" x14ac:dyDescent="0.35">
      <c r="B38" s="69" t="s">
        <v>136</v>
      </c>
      <c r="C38" s="280" t="s">
        <v>138</v>
      </c>
      <c r="D38" s="281"/>
      <c r="E38" s="281"/>
      <c r="F38" s="281"/>
      <c r="G38" s="281"/>
      <c r="H38" s="281"/>
      <c r="I38" s="281"/>
    </row>
    <row r="39" spans="2:9" x14ac:dyDescent="0.35">
      <c r="B39" s="87" t="s">
        <v>48</v>
      </c>
      <c r="C39" s="279" t="s">
        <v>167</v>
      </c>
      <c r="D39" s="279"/>
      <c r="E39" s="279"/>
      <c r="F39" s="279"/>
      <c r="G39" s="279"/>
      <c r="H39" s="279"/>
      <c r="I39" s="279"/>
    </row>
    <row r="40" spans="2:9" x14ac:dyDescent="0.35">
      <c r="B40" s="87"/>
      <c r="C40" s="279" t="s">
        <v>58</v>
      </c>
      <c r="D40" s="279"/>
      <c r="E40" s="279"/>
      <c r="F40" s="279"/>
      <c r="G40" s="279"/>
      <c r="H40" s="279"/>
      <c r="I40" s="279"/>
    </row>
    <row r="41" spans="2:9" x14ac:dyDescent="0.35">
      <c r="B41" s="87"/>
      <c r="C41" s="279"/>
      <c r="D41" s="279"/>
      <c r="E41" s="279"/>
      <c r="F41" s="279"/>
      <c r="G41" s="279"/>
      <c r="H41" s="279"/>
      <c r="I41" s="279"/>
    </row>
    <row r="42" spans="2:9" x14ac:dyDescent="0.35"/>
  </sheetData>
  <mergeCells count="17">
    <mergeCell ref="C39:I39"/>
    <mergeCell ref="C40:I40"/>
    <mergeCell ref="B30:I30"/>
    <mergeCell ref="B34:I34"/>
    <mergeCell ref="C41:I41"/>
    <mergeCell ref="B33:I33"/>
    <mergeCell ref="C36:I36"/>
    <mergeCell ref="C37:I37"/>
    <mergeCell ref="C38:I38"/>
    <mergeCell ref="B31:I31"/>
    <mergeCell ref="B28:I28"/>
    <mergeCell ref="B29:I29"/>
    <mergeCell ref="B2:B3"/>
    <mergeCell ref="C2:D2"/>
    <mergeCell ref="C3:D3"/>
    <mergeCell ref="B25:I25"/>
    <mergeCell ref="B26:I26"/>
  </mergeCells>
  <hyperlinks>
    <hyperlink ref="C38" r:id="rId1" xr:uid="{18CFA114-4C2A-4631-BC10-278E06D0CF2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D603-50A2-428C-AE04-63AA8F1CC8A2}">
  <dimension ref="A1:Z43"/>
  <sheetViews>
    <sheetView showGridLines="0" zoomScale="75" zoomScaleNormal="75" workbookViewId="0">
      <selection activeCell="L19" sqref="L19"/>
    </sheetView>
  </sheetViews>
  <sheetFormatPr defaultColWidth="0" defaultRowHeight="15.5" zeroHeight="1" x14ac:dyDescent="0.35"/>
  <cols>
    <col min="1" max="1" width="4.23046875" customWidth="1"/>
    <col min="2" max="2" width="17.07421875" customWidth="1"/>
    <col min="3" max="3" width="16.23046875" customWidth="1"/>
    <col min="4" max="5" width="9.4609375" customWidth="1"/>
    <col min="6" max="6" width="18.765625" customWidth="1"/>
    <col min="7" max="7" width="21.23046875" customWidth="1"/>
    <col min="8" max="9" width="14.69140625" customWidth="1"/>
    <col min="10" max="12" width="9" customWidth="1"/>
    <col min="13" max="14" width="9" hidden="1" customWidth="1"/>
    <col min="15" max="26" width="5.07421875" hidden="1" customWidth="1"/>
    <col min="27" max="16384" width="9.23046875" hidden="1"/>
  </cols>
  <sheetData>
    <row r="1" spans="1:11" s="34" customFormat="1" x14ac:dyDescent="0.35">
      <c r="A1" s="36"/>
      <c r="B1" s="36"/>
      <c r="C1" s="36"/>
      <c r="D1" s="36"/>
    </row>
    <row r="2" spans="1:11" s="34" customFormat="1" ht="26" x14ac:dyDescent="0.35">
      <c r="A2" s="36"/>
      <c r="B2" s="276" t="s">
        <v>129</v>
      </c>
      <c r="C2" s="277" t="s">
        <v>11</v>
      </c>
      <c r="D2" s="277"/>
      <c r="E2" s="40" t="s">
        <v>12</v>
      </c>
      <c r="F2" s="40" t="s">
        <v>130</v>
      </c>
      <c r="G2" s="40" t="s">
        <v>183</v>
      </c>
      <c r="H2" s="40" t="s">
        <v>50</v>
      </c>
      <c r="I2" s="40" t="s">
        <v>51</v>
      </c>
    </row>
    <row r="3" spans="1:11" s="34" customFormat="1" ht="29.5" customHeight="1" x14ac:dyDescent="0.35">
      <c r="A3" s="36"/>
      <c r="B3" s="276"/>
      <c r="C3" s="278" t="s">
        <v>64</v>
      </c>
      <c r="D3" s="278"/>
      <c r="E3" s="31">
        <v>3</v>
      </c>
      <c r="F3" s="7" t="s">
        <v>53</v>
      </c>
      <c r="G3" s="55">
        <f>H7</f>
        <v>278</v>
      </c>
      <c r="H3" s="55">
        <f>H8</f>
        <v>92</v>
      </c>
      <c r="I3" s="31" t="s">
        <v>168</v>
      </c>
    </row>
    <row r="4" spans="1:11" s="34" customFormat="1" x14ac:dyDescent="0.35">
      <c r="A4" s="36"/>
      <c r="B4" s="36"/>
      <c r="C4" s="36"/>
      <c r="D4" s="36"/>
    </row>
    <row r="5" spans="1:11" x14ac:dyDescent="0.35"/>
    <row r="6" spans="1:11" x14ac:dyDescent="0.35">
      <c r="G6" s="38"/>
      <c r="H6" s="38" t="s">
        <v>131</v>
      </c>
      <c r="I6" s="38" t="s">
        <v>132</v>
      </c>
    </row>
    <row r="7" spans="1:11" x14ac:dyDescent="0.35">
      <c r="G7" s="38" t="s">
        <v>125</v>
      </c>
      <c r="H7" s="55">
        <f>J14</f>
        <v>278</v>
      </c>
      <c r="I7" s="39" t="s">
        <v>53</v>
      </c>
      <c r="J7" s="4"/>
    </row>
    <row r="8" spans="1:11" ht="27" customHeight="1" x14ac:dyDescent="0.35">
      <c r="G8" s="38" t="s">
        <v>50</v>
      </c>
      <c r="H8" s="55">
        <f>K12+K13</f>
        <v>92</v>
      </c>
      <c r="I8" s="39" t="s">
        <v>53</v>
      </c>
      <c r="J8" s="4"/>
    </row>
    <row r="9" spans="1:11" x14ac:dyDescent="0.35"/>
    <row r="10" spans="1:11" ht="16" thickBot="1" x14ac:dyDescent="0.4"/>
    <row r="11" spans="1:11" x14ac:dyDescent="0.35">
      <c r="G11" s="125" t="s">
        <v>43</v>
      </c>
      <c r="H11" s="126">
        <v>2018</v>
      </c>
      <c r="I11" s="127">
        <v>2019</v>
      </c>
      <c r="J11" s="128">
        <v>2020</v>
      </c>
      <c r="K11" s="129">
        <v>2021</v>
      </c>
    </row>
    <row r="12" spans="1:11" ht="36.65" customHeight="1" x14ac:dyDescent="0.35">
      <c r="B12" s="6"/>
      <c r="C12" s="6"/>
      <c r="D12" s="6"/>
      <c r="E12" s="6"/>
      <c r="F12" s="6"/>
      <c r="G12" s="125" t="s">
        <v>187</v>
      </c>
      <c r="H12" s="130">
        <v>15</v>
      </c>
      <c r="I12" s="131">
        <v>19</v>
      </c>
      <c r="J12" s="132">
        <v>39</v>
      </c>
      <c r="K12" s="133">
        <v>30</v>
      </c>
    </row>
    <row r="13" spans="1:11" ht="36.65" customHeight="1" x14ac:dyDescent="0.35">
      <c r="B13" s="6"/>
      <c r="C13" s="6"/>
      <c r="D13" s="6"/>
      <c r="E13" s="6"/>
      <c r="F13" s="6"/>
      <c r="G13" s="125" t="s">
        <v>188</v>
      </c>
      <c r="H13" s="130">
        <v>73</v>
      </c>
      <c r="I13" s="131">
        <v>70</v>
      </c>
      <c r="J13" s="132">
        <v>62</v>
      </c>
      <c r="K13" s="133">
        <v>62</v>
      </c>
    </row>
    <row r="14" spans="1:11" ht="36.65" customHeight="1" thickBot="1" x14ac:dyDescent="0.4">
      <c r="B14" s="6"/>
      <c r="C14" s="6"/>
      <c r="D14" s="6"/>
      <c r="E14" s="6"/>
      <c r="F14" s="6"/>
      <c r="G14" s="125" t="s">
        <v>65</v>
      </c>
      <c r="H14" s="134">
        <v>88</v>
      </c>
      <c r="I14" s="135">
        <v>177</v>
      </c>
      <c r="J14" s="136">
        <v>278</v>
      </c>
      <c r="K14" s="133">
        <v>370</v>
      </c>
    </row>
    <row r="15" spans="1:11" x14ac:dyDescent="0.35">
      <c r="B15" s="6"/>
      <c r="C15" s="6"/>
      <c r="D15" s="6"/>
      <c r="E15" s="6"/>
      <c r="F15" s="6"/>
    </row>
    <row r="16" spans="1:11" x14ac:dyDescent="0.35">
      <c r="B16" s="6"/>
      <c r="C16" s="6"/>
      <c r="D16" s="6"/>
      <c r="E16" s="6"/>
      <c r="F16" s="6"/>
    </row>
    <row r="17" spans="2:9" x14ac:dyDescent="0.35">
      <c r="B17" s="6"/>
      <c r="C17" s="6"/>
      <c r="D17" s="6"/>
      <c r="E17" s="6"/>
      <c r="F17" s="6"/>
    </row>
    <row r="18" spans="2:9" x14ac:dyDescent="0.35">
      <c r="B18" s="6"/>
      <c r="C18" s="6"/>
      <c r="D18" s="6"/>
      <c r="E18" s="6"/>
      <c r="F18" s="6"/>
    </row>
    <row r="19" spans="2:9" x14ac:dyDescent="0.35">
      <c r="B19" s="6"/>
      <c r="C19" s="6"/>
      <c r="D19" s="6"/>
      <c r="E19" s="6"/>
      <c r="F19" s="6"/>
    </row>
    <row r="20" spans="2:9" x14ac:dyDescent="0.35">
      <c r="B20" s="6"/>
      <c r="C20" s="6"/>
      <c r="D20" s="6"/>
      <c r="E20" s="6"/>
      <c r="F20" s="6"/>
    </row>
    <row r="21" spans="2:9" x14ac:dyDescent="0.35">
      <c r="B21" s="6"/>
      <c r="C21" s="6"/>
      <c r="D21" s="6"/>
      <c r="E21" s="6"/>
      <c r="F21" s="6"/>
    </row>
    <row r="22" spans="2:9" x14ac:dyDescent="0.35">
      <c r="B22" s="6"/>
      <c r="C22" s="6"/>
      <c r="D22" s="6"/>
      <c r="E22" s="6"/>
      <c r="F22" s="6"/>
    </row>
    <row r="23" spans="2:9" x14ac:dyDescent="0.35">
      <c r="D23" s="19"/>
    </row>
    <row r="24" spans="2:9" x14ac:dyDescent="0.35">
      <c r="D24" s="19"/>
    </row>
    <row r="25" spans="2:9" x14ac:dyDescent="0.35">
      <c r="B25" s="273" t="s">
        <v>133</v>
      </c>
      <c r="C25" s="273"/>
      <c r="D25" s="273"/>
      <c r="E25" s="273"/>
      <c r="F25" s="273"/>
      <c r="G25" s="273"/>
      <c r="H25" s="273"/>
      <c r="I25" s="273"/>
    </row>
    <row r="26" spans="2:9" x14ac:dyDescent="0.35">
      <c r="B26" s="283" t="s">
        <v>180</v>
      </c>
      <c r="C26" s="283"/>
      <c r="D26" s="283"/>
      <c r="E26" s="283"/>
      <c r="F26" s="283"/>
      <c r="G26" s="283"/>
      <c r="H26" s="283"/>
      <c r="I26" s="283"/>
    </row>
    <row r="27" spans="2:9" x14ac:dyDescent="0.35">
      <c r="B27" s="86"/>
      <c r="C27" s="86"/>
      <c r="D27" s="86"/>
      <c r="E27" s="86"/>
      <c r="F27" s="86"/>
      <c r="G27" s="86"/>
      <c r="H27" s="86"/>
      <c r="I27" s="86"/>
    </row>
    <row r="28" spans="2:9" x14ac:dyDescent="0.35">
      <c r="B28" s="273" t="s">
        <v>57</v>
      </c>
      <c r="C28" s="273"/>
      <c r="D28" s="273"/>
      <c r="E28" s="273"/>
      <c r="F28" s="273"/>
      <c r="G28" s="273"/>
      <c r="H28" s="273"/>
      <c r="I28" s="273"/>
    </row>
    <row r="29" spans="2:9" x14ac:dyDescent="0.35">
      <c r="B29" s="284" t="s">
        <v>155</v>
      </c>
      <c r="C29" s="284"/>
      <c r="D29" s="284"/>
      <c r="E29" s="284"/>
      <c r="F29" s="284"/>
      <c r="G29" s="284"/>
      <c r="H29" s="284"/>
      <c r="I29" s="284"/>
    </row>
    <row r="30" spans="2:9" x14ac:dyDescent="0.35">
      <c r="B30" s="86"/>
      <c r="C30" s="86"/>
      <c r="D30" s="10"/>
      <c r="E30" s="86"/>
      <c r="F30" s="86"/>
      <c r="G30" s="86"/>
      <c r="H30" s="86"/>
      <c r="I30" s="86"/>
    </row>
    <row r="31" spans="2:9" x14ac:dyDescent="0.35">
      <c r="B31" s="273" t="s">
        <v>49</v>
      </c>
      <c r="C31" s="273"/>
      <c r="D31" s="273"/>
      <c r="E31" s="273"/>
      <c r="F31" s="273"/>
      <c r="G31" s="273"/>
      <c r="H31" s="273"/>
      <c r="I31" s="273"/>
    </row>
    <row r="32" spans="2:9" ht="33" customHeight="1" x14ac:dyDescent="0.35">
      <c r="B32" s="283" t="s">
        <v>67</v>
      </c>
      <c r="C32" s="283"/>
      <c r="D32" s="283"/>
      <c r="E32" s="283"/>
      <c r="F32" s="283"/>
      <c r="G32" s="283"/>
      <c r="H32" s="283"/>
      <c r="I32" s="283"/>
    </row>
    <row r="33" spans="2:9" x14ac:dyDescent="0.35">
      <c r="B33" s="6"/>
      <c r="C33" s="6"/>
      <c r="D33" s="6"/>
      <c r="E33" s="6"/>
      <c r="F33" s="6"/>
      <c r="G33" s="6"/>
      <c r="H33" s="6"/>
      <c r="I33" s="6"/>
    </row>
    <row r="34" spans="2:9" x14ac:dyDescent="0.35">
      <c r="B34" s="49" t="s">
        <v>134</v>
      </c>
      <c r="C34" s="279"/>
      <c r="D34" s="279"/>
      <c r="E34" s="279"/>
      <c r="F34" s="279"/>
      <c r="G34" s="279"/>
      <c r="H34" s="279"/>
      <c r="I34" s="279"/>
    </row>
    <row r="35" spans="2:9" x14ac:dyDescent="0.35">
      <c r="B35" s="99" t="s">
        <v>135</v>
      </c>
      <c r="C35" s="279" t="s">
        <v>166</v>
      </c>
      <c r="D35" s="279"/>
      <c r="E35" s="279"/>
      <c r="F35" s="279"/>
      <c r="G35" s="279"/>
      <c r="H35" s="279"/>
      <c r="I35" s="279"/>
    </row>
    <row r="36" spans="2:9" x14ac:dyDescent="0.35">
      <c r="B36" s="202" t="s">
        <v>136</v>
      </c>
      <c r="C36" s="280" t="s">
        <v>137</v>
      </c>
      <c r="D36" s="281"/>
      <c r="E36" s="281"/>
      <c r="F36" s="281"/>
      <c r="G36" s="281"/>
      <c r="H36" s="281"/>
      <c r="I36" s="281"/>
    </row>
    <row r="37" spans="2:9" x14ac:dyDescent="0.35">
      <c r="B37" s="282" t="s">
        <v>48</v>
      </c>
      <c r="C37" s="279" t="s">
        <v>138</v>
      </c>
      <c r="D37" s="279"/>
      <c r="E37" s="279"/>
      <c r="F37" s="279"/>
      <c r="G37" s="279"/>
      <c r="H37" s="279"/>
      <c r="I37" s="279"/>
    </row>
    <row r="38" spans="2:9" x14ac:dyDescent="0.35">
      <c r="B38" s="282" t="s">
        <v>48</v>
      </c>
      <c r="C38" s="279" t="s">
        <v>167</v>
      </c>
      <c r="D38" s="279"/>
      <c r="E38" s="279"/>
      <c r="F38" s="279"/>
      <c r="G38" s="279"/>
      <c r="H38" s="279"/>
      <c r="I38" s="279"/>
    </row>
    <row r="39" spans="2:9" x14ac:dyDescent="0.35">
      <c r="B39" s="282"/>
      <c r="C39" s="279" t="s">
        <v>58</v>
      </c>
      <c r="D39" s="279"/>
      <c r="E39" s="279"/>
      <c r="F39" s="279"/>
      <c r="G39" s="279"/>
      <c r="H39" s="279"/>
      <c r="I39" s="279"/>
    </row>
    <row r="40" spans="2:9" x14ac:dyDescent="0.35"/>
    <row r="41" spans="2:9" x14ac:dyDescent="0.35"/>
    <row r="42" spans="2:9" x14ac:dyDescent="0.35"/>
    <row r="43" spans="2:9" x14ac:dyDescent="0.35"/>
  </sheetData>
  <mergeCells count="16">
    <mergeCell ref="B2:B3"/>
    <mergeCell ref="C2:D2"/>
    <mergeCell ref="C3:D3"/>
    <mergeCell ref="B37:B39"/>
    <mergeCell ref="C37:I37"/>
    <mergeCell ref="B25:I25"/>
    <mergeCell ref="B26:I26"/>
    <mergeCell ref="B28:I28"/>
    <mergeCell ref="B29:I29"/>
    <mergeCell ref="B31:I31"/>
    <mergeCell ref="B32:I32"/>
    <mergeCell ref="C38:I38"/>
    <mergeCell ref="C39:I39"/>
    <mergeCell ref="C34:I34"/>
    <mergeCell ref="C35:I35"/>
    <mergeCell ref="C36:I36"/>
  </mergeCells>
  <hyperlinks>
    <hyperlink ref="C37" r:id="rId1" xr:uid="{B8003C15-C4D9-4E36-99BF-72719E74222A}"/>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3122D-E8F7-4705-BADF-F31AA5F48784}">
  <dimension ref="A1:S41"/>
  <sheetViews>
    <sheetView showGridLines="0" zoomScale="71" zoomScaleNormal="71" workbookViewId="0">
      <selection activeCell="K23" sqref="K23"/>
    </sheetView>
  </sheetViews>
  <sheetFormatPr defaultColWidth="0" defaultRowHeight="15.5" zeroHeight="1" x14ac:dyDescent="0.35"/>
  <cols>
    <col min="1" max="1" width="4.23046875" style="6" customWidth="1"/>
    <col min="2" max="2" width="18.53515625" style="6" customWidth="1"/>
    <col min="3" max="3" width="20.07421875" style="6" customWidth="1"/>
    <col min="4" max="4" width="5" style="6" bestFit="1" customWidth="1"/>
    <col min="5" max="5" width="7.765625" style="6" customWidth="1"/>
    <col min="6" max="6" width="19.84375" style="6" customWidth="1"/>
    <col min="7" max="7" width="17.84375" style="6" customWidth="1"/>
    <col min="8" max="8" width="15.53515625" style="6" customWidth="1"/>
    <col min="9" max="9" width="11.53515625" style="6" bestFit="1" customWidth="1"/>
    <col min="10" max="10" width="6.53515625" style="6" customWidth="1"/>
    <col min="11" max="11" width="5.4609375" style="6" customWidth="1"/>
    <col min="12" max="12" width="3.69140625" style="6" hidden="1" customWidth="1"/>
    <col min="13" max="13" width="9.53515625" style="6" hidden="1" customWidth="1"/>
    <col min="14" max="14" width="10.84375" style="6" hidden="1" customWidth="1"/>
    <col min="15" max="19" width="4.07421875" style="6" hidden="1" customWidth="1"/>
    <col min="20" max="16384" width="8.84375" style="6" hidden="1"/>
  </cols>
  <sheetData>
    <row r="1" spans="1:9" s="34" customFormat="1" x14ac:dyDescent="0.35"/>
    <row r="2" spans="1:9" s="34" customFormat="1" ht="26" x14ac:dyDescent="0.35">
      <c r="A2" s="52"/>
      <c r="B2" s="276" t="s">
        <v>140</v>
      </c>
      <c r="C2" s="277" t="s">
        <v>11</v>
      </c>
      <c r="D2" s="277"/>
      <c r="E2" s="40" t="s">
        <v>12</v>
      </c>
      <c r="F2" s="40" t="s">
        <v>130</v>
      </c>
      <c r="G2" s="40" t="s">
        <v>183</v>
      </c>
      <c r="H2" s="40" t="s">
        <v>50</v>
      </c>
      <c r="I2" s="40" t="s">
        <v>51</v>
      </c>
    </row>
    <row r="3" spans="1:9" s="34" customFormat="1" ht="42.75" customHeight="1" x14ac:dyDescent="0.35">
      <c r="A3" s="52"/>
      <c r="B3" s="276"/>
      <c r="C3" s="285" t="s">
        <v>68</v>
      </c>
      <c r="D3" s="278"/>
      <c r="E3" s="31">
        <v>3</v>
      </c>
      <c r="F3" s="7" t="s">
        <v>53</v>
      </c>
      <c r="G3" s="54">
        <v>1.4</v>
      </c>
      <c r="H3" s="37" t="s">
        <v>90</v>
      </c>
      <c r="I3" s="31" t="s">
        <v>141</v>
      </c>
    </row>
    <row r="4" spans="1:9" s="34" customFormat="1" x14ac:dyDescent="0.35">
      <c r="A4" s="52"/>
      <c r="B4" s="52"/>
      <c r="C4" s="52"/>
      <c r="D4" s="52"/>
      <c r="E4" s="52"/>
      <c r="F4" s="35"/>
    </row>
    <row r="5" spans="1:9" x14ac:dyDescent="0.35"/>
    <row r="6" spans="1:9" x14ac:dyDescent="0.35"/>
    <row r="7" spans="1:9" x14ac:dyDescent="0.35">
      <c r="B7" s="71"/>
      <c r="C7" s="72"/>
      <c r="D7" s="72"/>
      <c r="E7" s="72"/>
      <c r="F7" s="72"/>
      <c r="G7" s="72"/>
      <c r="H7" s="72"/>
      <c r="I7" s="73"/>
    </row>
    <row r="8" spans="1:9" x14ac:dyDescent="0.35">
      <c r="B8" s="2"/>
      <c r="C8" s="41"/>
      <c r="D8" s="41"/>
      <c r="E8" s="41"/>
      <c r="F8" s="41"/>
      <c r="G8" s="41"/>
      <c r="H8" s="41"/>
      <c r="I8" s="3"/>
    </row>
    <row r="9" spans="1:9" x14ac:dyDescent="0.35">
      <c r="B9" s="2"/>
      <c r="C9" s="41"/>
      <c r="D9" s="41"/>
      <c r="E9" s="41"/>
      <c r="F9" s="41"/>
      <c r="G9" s="41"/>
      <c r="H9" s="41"/>
      <c r="I9" s="3"/>
    </row>
    <row r="10" spans="1:9" x14ac:dyDescent="0.35">
      <c r="B10" s="2"/>
      <c r="C10" s="41"/>
      <c r="D10" s="41"/>
      <c r="E10" s="41"/>
      <c r="F10" s="41"/>
      <c r="G10" s="41"/>
      <c r="H10" s="41"/>
      <c r="I10" s="3"/>
    </row>
    <row r="11" spans="1:9" x14ac:dyDescent="0.35">
      <c r="B11" s="2"/>
      <c r="C11" s="41"/>
      <c r="D11" s="41"/>
      <c r="E11" s="41"/>
      <c r="F11" s="41"/>
      <c r="G11" s="41"/>
      <c r="H11" s="41"/>
      <c r="I11" s="3"/>
    </row>
    <row r="12" spans="1:9" x14ac:dyDescent="0.35">
      <c r="B12" s="2"/>
      <c r="C12" s="41"/>
      <c r="D12" s="41"/>
      <c r="E12" s="41"/>
      <c r="F12" s="41"/>
      <c r="G12" s="41"/>
      <c r="H12" s="41"/>
      <c r="I12" s="3"/>
    </row>
    <row r="13" spans="1:9" x14ac:dyDescent="0.35">
      <c r="B13" s="2"/>
      <c r="C13" s="5"/>
      <c r="D13" s="41"/>
      <c r="E13" s="41"/>
      <c r="F13" s="41"/>
      <c r="G13" s="41"/>
      <c r="H13" s="41"/>
      <c r="I13" s="3"/>
    </row>
    <row r="14" spans="1:9" x14ac:dyDescent="0.35">
      <c r="B14" s="2"/>
      <c r="C14" s="41"/>
      <c r="D14" s="41"/>
      <c r="E14" s="41"/>
      <c r="F14" s="41"/>
      <c r="G14" s="41"/>
      <c r="H14" s="41"/>
      <c r="I14" s="3"/>
    </row>
    <row r="15" spans="1:9" x14ac:dyDescent="0.35">
      <c r="B15" s="286" t="s">
        <v>69</v>
      </c>
      <c r="C15" s="287"/>
      <c r="D15" s="287"/>
      <c r="E15" s="287"/>
      <c r="F15" s="287"/>
      <c r="G15" s="287"/>
      <c r="H15" s="287"/>
      <c r="I15" s="288"/>
    </row>
    <row r="16" spans="1:9" x14ac:dyDescent="0.35">
      <c r="B16" s="2"/>
      <c r="C16" s="41"/>
      <c r="D16" s="41"/>
      <c r="E16" s="41"/>
      <c r="F16" s="41"/>
      <c r="G16" s="41"/>
      <c r="H16" s="41"/>
      <c r="I16" s="3"/>
    </row>
    <row r="17" spans="2:11" x14ac:dyDescent="0.35">
      <c r="B17" s="2"/>
      <c r="C17" s="41"/>
      <c r="D17" s="41"/>
      <c r="E17" s="41"/>
      <c r="F17" s="41"/>
      <c r="G17" s="41"/>
      <c r="H17" s="41"/>
      <c r="I17" s="3"/>
    </row>
    <row r="18" spans="2:11" x14ac:dyDescent="0.35">
      <c r="B18" s="2"/>
      <c r="C18" s="41"/>
      <c r="D18" s="41"/>
      <c r="E18" s="41"/>
      <c r="F18" s="41"/>
      <c r="G18" s="41"/>
      <c r="H18" s="41"/>
      <c r="I18" s="3"/>
    </row>
    <row r="19" spans="2:11" x14ac:dyDescent="0.35">
      <c r="B19" s="2"/>
      <c r="C19" s="41"/>
      <c r="D19" s="41"/>
      <c r="E19" s="41"/>
      <c r="F19" s="41"/>
      <c r="G19" s="41"/>
      <c r="H19" s="41"/>
      <c r="I19" s="3"/>
    </row>
    <row r="20" spans="2:11" x14ac:dyDescent="0.35">
      <c r="B20" s="2"/>
      <c r="C20" s="41"/>
      <c r="D20" s="41"/>
      <c r="E20" s="41"/>
      <c r="F20" s="41"/>
      <c r="G20" s="41"/>
      <c r="H20" s="41"/>
      <c r="I20" s="3"/>
      <c r="K20" s="53"/>
    </row>
    <row r="21" spans="2:11" x14ac:dyDescent="0.35">
      <c r="B21" s="2"/>
      <c r="C21" s="41"/>
      <c r="D21" s="41"/>
      <c r="E21" s="41"/>
      <c r="F21" s="41"/>
      <c r="G21" s="41"/>
      <c r="H21" s="41"/>
      <c r="I21" s="3"/>
    </row>
    <row r="22" spans="2:11" x14ac:dyDescent="0.35">
      <c r="B22" s="74"/>
      <c r="C22" s="75"/>
      <c r="D22" s="75"/>
      <c r="E22" s="75"/>
      <c r="F22" s="75"/>
      <c r="G22" s="75"/>
      <c r="H22" s="75"/>
      <c r="I22" s="76"/>
    </row>
    <row r="23" spans="2:11" x14ac:dyDescent="0.35"/>
    <row r="24" spans="2:11" x14ac:dyDescent="0.35"/>
    <row r="25" spans="2:11" customFormat="1" ht="15.65" customHeight="1" x14ac:dyDescent="0.35">
      <c r="B25" s="291" t="s">
        <v>133</v>
      </c>
      <c r="C25" s="291"/>
      <c r="D25" s="291"/>
      <c r="E25" s="291"/>
      <c r="F25" s="291"/>
      <c r="G25" s="291"/>
      <c r="H25" s="291"/>
      <c r="I25" s="291"/>
      <c r="J25" s="6"/>
    </row>
    <row r="26" spans="2:11" customFormat="1" ht="65.25" customHeight="1" x14ac:dyDescent="0.35">
      <c r="B26" s="274" t="s">
        <v>157</v>
      </c>
      <c r="C26" s="289"/>
      <c r="D26" s="289"/>
      <c r="E26" s="289"/>
      <c r="F26" s="289"/>
      <c r="G26" s="289"/>
      <c r="H26" s="289"/>
      <c r="I26" s="289"/>
      <c r="J26" s="6"/>
    </row>
    <row r="27" spans="2:11" customFormat="1" x14ac:dyDescent="0.35">
      <c r="B27" s="88"/>
      <c r="C27" s="88"/>
      <c r="D27" s="88"/>
      <c r="E27" s="88"/>
      <c r="F27" s="88"/>
      <c r="G27" s="88"/>
      <c r="H27" s="88"/>
      <c r="I27" s="88"/>
      <c r="J27" s="6"/>
    </row>
    <row r="28" spans="2:11" customFormat="1" x14ac:dyDescent="0.35">
      <c r="B28" s="291" t="s">
        <v>57</v>
      </c>
      <c r="C28" s="291"/>
      <c r="D28" s="291"/>
      <c r="E28" s="291"/>
      <c r="F28" s="291"/>
      <c r="G28" s="291"/>
      <c r="H28" s="291"/>
      <c r="I28" s="291"/>
      <c r="J28" s="6"/>
    </row>
    <row r="29" spans="2:11" customFormat="1" x14ac:dyDescent="0.35">
      <c r="B29" s="293" t="s">
        <v>181</v>
      </c>
      <c r="C29" s="293"/>
      <c r="D29" s="293"/>
      <c r="E29" s="293"/>
      <c r="F29" s="293"/>
      <c r="G29" s="293"/>
      <c r="H29" s="293"/>
      <c r="I29" s="293"/>
      <c r="J29" s="6"/>
    </row>
    <row r="30" spans="2:11" customFormat="1" x14ac:dyDescent="0.35">
      <c r="B30" s="88"/>
      <c r="C30" s="88"/>
      <c r="D30" s="89"/>
      <c r="E30" s="88"/>
      <c r="F30" s="88"/>
      <c r="G30" s="88"/>
      <c r="H30" s="88"/>
      <c r="I30" s="88"/>
      <c r="J30" s="6"/>
    </row>
    <row r="31" spans="2:11" customFormat="1" x14ac:dyDescent="0.35">
      <c r="B31" s="291" t="s">
        <v>49</v>
      </c>
      <c r="C31" s="291"/>
      <c r="D31" s="291"/>
      <c r="E31" s="291"/>
      <c r="F31" s="291"/>
      <c r="G31" s="291"/>
      <c r="H31" s="291"/>
      <c r="I31" s="291"/>
      <c r="J31" s="6"/>
    </row>
    <row r="32" spans="2:11" customFormat="1" ht="87.75" customHeight="1" x14ac:dyDescent="0.35">
      <c r="B32" s="289" t="s">
        <v>205</v>
      </c>
      <c r="C32" s="289"/>
      <c r="D32" s="289"/>
      <c r="E32" s="289"/>
      <c r="F32" s="289"/>
      <c r="G32" s="289"/>
      <c r="H32" s="289"/>
      <c r="I32" s="289"/>
      <c r="J32" s="6"/>
    </row>
    <row r="33" spans="2:10" customFormat="1" x14ac:dyDescent="0.35">
      <c r="B33" s="89"/>
      <c r="C33" s="88"/>
      <c r="D33" s="88"/>
      <c r="E33" s="88"/>
      <c r="F33" s="88"/>
      <c r="G33" s="88"/>
      <c r="H33" s="88"/>
      <c r="I33" s="88"/>
      <c r="J33" s="6"/>
    </row>
    <row r="34" spans="2:10" customFormat="1" ht="27.65" customHeight="1" x14ac:dyDescent="0.35">
      <c r="B34" s="90" t="s">
        <v>134</v>
      </c>
      <c r="C34" s="292" t="s">
        <v>204</v>
      </c>
      <c r="D34" s="290"/>
      <c r="E34" s="290"/>
      <c r="F34" s="290"/>
      <c r="G34" s="290"/>
      <c r="H34" s="290"/>
      <c r="I34" s="290"/>
      <c r="J34" s="6"/>
    </row>
    <row r="35" spans="2:10" customFormat="1" ht="15.65" customHeight="1" x14ac:dyDescent="0.35">
      <c r="B35" s="90" t="s">
        <v>135</v>
      </c>
      <c r="C35" s="290">
        <v>44774</v>
      </c>
      <c r="D35" s="290"/>
      <c r="E35" s="290"/>
      <c r="F35" s="290"/>
      <c r="G35" s="290"/>
      <c r="H35" s="290"/>
      <c r="I35" s="290"/>
    </row>
    <row r="36" spans="2:10" customFormat="1" ht="15.65" customHeight="1" x14ac:dyDescent="0.35">
      <c r="B36" s="91" t="s">
        <v>136</v>
      </c>
      <c r="C36" s="290"/>
      <c r="D36" s="290"/>
      <c r="E36" s="290"/>
      <c r="F36" s="290"/>
      <c r="G36" s="290"/>
      <c r="H36" s="290"/>
      <c r="I36" s="290"/>
    </row>
    <row r="37" spans="2:10" customFormat="1" ht="15.65" customHeight="1" x14ac:dyDescent="0.35">
      <c r="B37" s="91" t="s">
        <v>48</v>
      </c>
      <c r="C37" s="290"/>
      <c r="D37" s="290"/>
      <c r="E37" s="290"/>
      <c r="F37" s="290"/>
      <c r="G37" s="290"/>
      <c r="H37" s="290"/>
      <c r="I37" s="290"/>
    </row>
    <row r="38" spans="2:10" customFormat="1" ht="15.65" customHeight="1" x14ac:dyDescent="0.35">
      <c r="B38" s="91"/>
      <c r="C38" s="290"/>
      <c r="D38" s="290"/>
      <c r="E38" s="290"/>
      <c r="F38" s="290"/>
      <c r="G38" s="290"/>
      <c r="H38" s="290"/>
      <c r="I38" s="290"/>
    </row>
    <row r="39" spans="2:10" customFormat="1" ht="15.65" customHeight="1" x14ac:dyDescent="0.35">
      <c r="B39" s="91"/>
      <c r="C39" s="290"/>
      <c r="D39" s="290"/>
      <c r="E39" s="290"/>
      <c r="F39" s="290"/>
      <c r="G39" s="290"/>
      <c r="H39" s="290"/>
      <c r="I39" s="290"/>
    </row>
    <row r="40" spans="2:10" x14ac:dyDescent="0.35"/>
    <row r="41" spans="2:10" x14ac:dyDescent="0.35"/>
  </sheetData>
  <mergeCells count="16">
    <mergeCell ref="C38:I38"/>
    <mergeCell ref="C39:I39"/>
    <mergeCell ref="B25:I25"/>
    <mergeCell ref="B32:I32"/>
    <mergeCell ref="C34:I34"/>
    <mergeCell ref="C35:I35"/>
    <mergeCell ref="B28:I28"/>
    <mergeCell ref="B29:I29"/>
    <mergeCell ref="B31:I31"/>
    <mergeCell ref="C36:I36"/>
    <mergeCell ref="C37:I37"/>
    <mergeCell ref="B2:B3"/>
    <mergeCell ref="C2:D2"/>
    <mergeCell ref="C3:D3"/>
    <mergeCell ref="B15:I15"/>
    <mergeCell ref="B26:I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3899A-05D1-4570-965B-BAC429AF4AED}">
  <dimension ref="A1:Z50"/>
  <sheetViews>
    <sheetView showGridLines="0" zoomScale="90" zoomScaleNormal="90" workbookViewId="0">
      <selection activeCell="K16" sqref="K16"/>
    </sheetView>
  </sheetViews>
  <sheetFormatPr defaultColWidth="0" defaultRowHeight="15.5" zeroHeight="1" x14ac:dyDescent="0.35"/>
  <cols>
    <col min="1" max="1" width="4.23046875" style="6" customWidth="1"/>
    <col min="2" max="2" width="19.4609375" style="6" customWidth="1"/>
    <col min="3" max="3" width="21.84375" style="6" customWidth="1"/>
    <col min="4" max="4" width="11.07421875" style="6" customWidth="1"/>
    <col min="5" max="5" width="15.23046875" style="6" customWidth="1"/>
    <col min="6" max="6" width="20.69140625" style="6" customWidth="1"/>
    <col min="7" max="7" width="22.07421875" style="6" customWidth="1"/>
    <col min="8" max="8" width="15.3046875" style="6" customWidth="1"/>
    <col min="9" max="9" width="12.07421875" style="6" customWidth="1"/>
    <col min="10" max="11" width="11.3046875" style="6" customWidth="1"/>
    <col min="12" max="12" width="5.53515625" style="6" customWidth="1"/>
    <col min="13" max="13" width="9.53515625" style="6" hidden="1" customWidth="1"/>
    <col min="14" max="14" width="10.84375" style="6" hidden="1" customWidth="1"/>
    <col min="15" max="19" width="4.07421875" style="6" hidden="1" customWidth="1"/>
    <col min="20" max="26" width="0" style="6" hidden="1" customWidth="1"/>
    <col min="27" max="16384" width="8.84375" style="6" hidden="1"/>
  </cols>
  <sheetData>
    <row r="1" spans="1:14" s="34" customFormat="1" x14ac:dyDescent="0.35"/>
    <row r="2" spans="1:14" s="34" customFormat="1" ht="26" x14ac:dyDescent="0.35">
      <c r="B2" s="276" t="s">
        <v>142</v>
      </c>
      <c r="C2" s="277" t="s">
        <v>11</v>
      </c>
      <c r="D2" s="277"/>
      <c r="E2" s="40" t="s">
        <v>12</v>
      </c>
      <c r="F2" s="40" t="s">
        <v>130</v>
      </c>
      <c r="G2" s="40" t="s">
        <v>183</v>
      </c>
      <c r="H2" s="40" t="s">
        <v>50</v>
      </c>
      <c r="I2" s="40" t="s">
        <v>51</v>
      </c>
    </row>
    <row r="3" spans="1:14" s="34" customFormat="1" ht="36" customHeight="1" x14ac:dyDescent="0.35">
      <c r="B3" s="276"/>
      <c r="C3" s="285" t="s">
        <v>82</v>
      </c>
      <c r="D3" s="278"/>
      <c r="E3" s="31">
        <v>3</v>
      </c>
      <c r="F3" s="7" t="s">
        <v>53</v>
      </c>
      <c r="G3" s="55">
        <f>H7</f>
        <v>795</v>
      </c>
      <c r="H3" s="55">
        <f>H8</f>
        <v>18</v>
      </c>
      <c r="I3" s="32" t="s">
        <v>169</v>
      </c>
    </row>
    <row r="4" spans="1:14" s="34" customFormat="1" x14ac:dyDescent="0.35">
      <c r="F4" s="35"/>
    </row>
    <row r="5" spans="1:14" x14ac:dyDescent="0.35">
      <c r="A5" s="1"/>
      <c r="B5" s="1"/>
      <c r="C5" s="1"/>
      <c r="D5" s="1"/>
      <c r="E5" s="1"/>
      <c r="F5" s="1"/>
    </row>
    <row r="6" spans="1:14" ht="30" customHeight="1" x14ac:dyDescent="0.35">
      <c r="A6" s="1"/>
      <c r="B6" s="1"/>
      <c r="C6" s="1"/>
      <c r="D6" s="1"/>
      <c r="E6" s="1"/>
      <c r="F6" s="1"/>
      <c r="G6" s="38"/>
      <c r="H6" s="38" t="s">
        <v>131</v>
      </c>
      <c r="I6" s="38" t="s">
        <v>132</v>
      </c>
    </row>
    <row r="7" spans="1:14" ht="30" customHeight="1" x14ac:dyDescent="0.35">
      <c r="A7" s="1"/>
      <c r="B7" s="1"/>
      <c r="C7" s="1"/>
      <c r="D7" s="1"/>
      <c r="E7" s="1"/>
      <c r="F7" s="1"/>
      <c r="G7" s="38" t="s">
        <v>125</v>
      </c>
      <c r="H7" s="55">
        <f>H11</f>
        <v>795</v>
      </c>
      <c r="I7" s="39" t="s">
        <v>53</v>
      </c>
    </row>
    <row r="8" spans="1:14" ht="30" customHeight="1" x14ac:dyDescent="0.35">
      <c r="A8" s="1"/>
      <c r="B8" s="1"/>
      <c r="C8" s="1"/>
      <c r="D8" s="1"/>
      <c r="E8" s="1"/>
      <c r="F8" s="1"/>
      <c r="G8" s="38" t="s">
        <v>50</v>
      </c>
      <c r="H8" s="55">
        <f>K11-I11</f>
        <v>18</v>
      </c>
      <c r="I8" s="39" t="s">
        <v>53</v>
      </c>
    </row>
    <row r="9" spans="1:14" ht="16" thickBot="1" x14ac:dyDescent="0.4">
      <c r="A9" s="1"/>
      <c r="B9" s="1"/>
      <c r="C9" s="1"/>
      <c r="D9" s="1"/>
      <c r="E9" s="1"/>
      <c r="F9" s="1"/>
    </row>
    <row r="10" spans="1:14" x14ac:dyDescent="0.35">
      <c r="A10" s="1"/>
      <c r="B10" s="1"/>
      <c r="C10" s="1"/>
      <c r="D10" s="1"/>
      <c r="E10" s="1"/>
      <c r="F10" s="1"/>
      <c r="G10" s="116" t="s">
        <v>83</v>
      </c>
      <c r="H10" s="120" t="s">
        <v>84</v>
      </c>
      <c r="I10" s="118" t="s">
        <v>85</v>
      </c>
      <c r="J10" s="97" t="s">
        <v>86</v>
      </c>
      <c r="K10" s="97" t="s">
        <v>87</v>
      </c>
      <c r="L10" s="1"/>
      <c r="M10" s="1"/>
      <c r="N10" s="1"/>
    </row>
    <row r="11" spans="1:14" ht="26" x14ac:dyDescent="0.35">
      <c r="A11" s="1"/>
      <c r="B11" s="1"/>
      <c r="C11" s="1"/>
      <c r="D11" s="1"/>
      <c r="E11" s="1"/>
      <c r="F11" s="1"/>
      <c r="G11" s="117" t="s">
        <v>76</v>
      </c>
      <c r="H11" s="121">
        <v>795</v>
      </c>
      <c r="I11" s="119">
        <v>799</v>
      </c>
      <c r="J11" s="95">
        <v>805</v>
      </c>
      <c r="K11" s="95">
        <v>817</v>
      </c>
      <c r="L11" s="1"/>
      <c r="M11" s="1"/>
      <c r="N11" s="1"/>
    </row>
    <row r="12" spans="1:14" ht="26.5" thickBot="1" x14ac:dyDescent="0.4">
      <c r="A12" s="1"/>
      <c r="B12" s="1"/>
      <c r="C12" s="1"/>
      <c r="D12" s="1"/>
      <c r="E12" s="1"/>
      <c r="F12" s="1"/>
      <c r="G12" s="117" t="s">
        <v>88</v>
      </c>
      <c r="H12" s="122"/>
      <c r="I12" s="119"/>
      <c r="J12" s="95">
        <v>338</v>
      </c>
      <c r="K12" s="95"/>
      <c r="L12" s="1"/>
      <c r="M12" s="1"/>
      <c r="N12" s="1"/>
    </row>
    <row r="13" spans="1:14" x14ac:dyDescent="0.35">
      <c r="A13" s="1"/>
      <c r="B13" s="1"/>
      <c r="C13" s="1"/>
      <c r="D13" s="1"/>
      <c r="E13" s="1"/>
      <c r="F13" s="1"/>
      <c r="G13" s="1"/>
      <c r="H13" s="1"/>
      <c r="I13" s="1"/>
      <c r="J13" s="1"/>
      <c r="K13" s="1"/>
      <c r="L13" s="1"/>
      <c r="M13" s="1"/>
      <c r="N13" s="1"/>
    </row>
    <row r="14" spans="1:14" x14ac:dyDescent="0.35">
      <c r="A14" s="1"/>
      <c r="B14" s="1"/>
      <c r="C14" s="1"/>
      <c r="D14" s="1"/>
      <c r="E14" s="1"/>
      <c r="F14" s="1"/>
      <c r="G14" s="1"/>
      <c r="H14" s="1"/>
      <c r="I14" s="1"/>
      <c r="J14" s="1"/>
      <c r="K14" s="1"/>
      <c r="L14" s="1"/>
      <c r="M14" s="1"/>
      <c r="N14" s="1"/>
    </row>
    <row r="15" spans="1:14" x14ac:dyDescent="0.35">
      <c r="A15" s="1"/>
      <c r="B15" s="1"/>
      <c r="C15" s="1"/>
      <c r="D15" s="1"/>
      <c r="E15" s="1"/>
      <c r="F15" s="1"/>
      <c r="G15" s="1"/>
      <c r="H15" s="1"/>
      <c r="I15" s="1"/>
      <c r="J15" s="1"/>
      <c r="K15" s="1"/>
      <c r="L15" s="1"/>
      <c r="M15" s="1"/>
      <c r="N15" s="1"/>
    </row>
    <row r="16" spans="1:14" x14ac:dyDescent="0.35">
      <c r="A16" s="1"/>
      <c r="B16" s="1"/>
      <c r="C16" s="1"/>
      <c r="D16" s="1"/>
      <c r="E16" s="1"/>
      <c r="F16" s="1"/>
      <c r="G16" s="1"/>
      <c r="H16" s="1"/>
      <c r="I16" s="1"/>
      <c r="J16" s="1"/>
      <c r="K16" s="1"/>
      <c r="L16" s="1"/>
      <c r="M16" s="1"/>
      <c r="N16" s="1"/>
    </row>
    <row r="17" spans="1:14" x14ac:dyDescent="0.35">
      <c r="A17" s="1"/>
      <c r="B17" s="1"/>
      <c r="C17" s="1"/>
      <c r="D17" s="1"/>
      <c r="E17" s="1"/>
      <c r="F17" s="1"/>
      <c r="G17" s="1"/>
      <c r="H17" s="1"/>
      <c r="I17" s="1"/>
      <c r="J17" s="1"/>
      <c r="K17" s="1"/>
      <c r="L17" s="1"/>
      <c r="M17" s="1"/>
      <c r="N17" s="1"/>
    </row>
    <row r="18" spans="1:14" x14ac:dyDescent="0.35">
      <c r="A18" s="1"/>
      <c r="B18" s="1"/>
      <c r="C18" s="1"/>
      <c r="D18" s="1"/>
      <c r="E18" s="1"/>
      <c r="F18" s="1"/>
      <c r="G18" s="1"/>
      <c r="H18" s="1"/>
      <c r="I18" s="1"/>
      <c r="J18" s="1"/>
      <c r="K18" s="1"/>
      <c r="L18" s="1"/>
      <c r="M18" s="1"/>
      <c r="N18" s="1"/>
    </row>
    <row r="19" spans="1:14" x14ac:dyDescent="0.35">
      <c r="A19" s="1"/>
      <c r="B19" s="1"/>
      <c r="C19" s="1"/>
      <c r="D19" s="1"/>
      <c r="E19" s="1"/>
      <c r="F19" s="1"/>
      <c r="G19" s="1"/>
      <c r="H19" s="1"/>
      <c r="I19" s="1"/>
      <c r="J19" s="1"/>
      <c r="K19" s="1"/>
      <c r="L19" s="1"/>
      <c r="M19" s="1"/>
      <c r="N19" s="1"/>
    </row>
    <row r="20" spans="1:14" x14ac:dyDescent="0.35">
      <c r="A20" s="1"/>
      <c r="B20" s="1"/>
      <c r="C20" s="1"/>
      <c r="D20" s="1"/>
      <c r="E20" s="1"/>
      <c r="F20" s="1"/>
      <c r="G20" s="1"/>
      <c r="H20" s="1"/>
      <c r="I20" s="1"/>
      <c r="J20" s="1"/>
      <c r="K20" s="1"/>
      <c r="L20" s="1"/>
      <c r="M20" s="1"/>
      <c r="N20" s="1"/>
    </row>
    <row r="21" spans="1:14" customFormat="1" x14ac:dyDescent="0.35">
      <c r="B21" s="273" t="s">
        <v>133</v>
      </c>
      <c r="C21" s="273"/>
      <c r="D21" s="273"/>
      <c r="E21" s="273"/>
      <c r="F21" s="273"/>
      <c r="G21" s="273"/>
      <c r="H21" s="273"/>
      <c r="I21" s="273"/>
    </row>
    <row r="22" spans="1:14" customFormat="1" ht="45.65" customHeight="1" x14ac:dyDescent="0.35">
      <c r="B22" s="275" t="s">
        <v>158</v>
      </c>
      <c r="C22" s="275"/>
      <c r="D22" s="275"/>
      <c r="E22" s="275"/>
      <c r="F22" s="275"/>
      <c r="G22" s="275"/>
      <c r="H22" s="275"/>
      <c r="I22" s="275"/>
    </row>
    <row r="23" spans="1:14" customFormat="1" x14ac:dyDescent="0.35">
      <c r="D23" s="19"/>
    </row>
    <row r="24" spans="1:14" customFormat="1" ht="15.65" customHeight="1" x14ac:dyDescent="0.35">
      <c r="B24" s="273" t="s">
        <v>57</v>
      </c>
      <c r="C24" s="273"/>
      <c r="D24" s="273"/>
      <c r="E24" s="273"/>
      <c r="F24" s="273"/>
      <c r="G24" s="273"/>
      <c r="H24" s="273"/>
      <c r="I24" s="273"/>
    </row>
    <row r="25" spans="1:14" customFormat="1" ht="15.65" customHeight="1" x14ac:dyDescent="0.35">
      <c r="B25" s="275" t="s">
        <v>184</v>
      </c>
      <c r="C25" s="275"/>
      <c r="D25" s="275"/>
      <c r="E25" s="275"/>
      <c r="F25" s="275"/>
      <c r="G25" s="275"/>
      <c r="H25" s="275"/>
      <c r="I25" s="275"/>
    </row>
    <row r="26" spans="1:14" customFormat="1" x14ac:dyDescent="0.35">
      <c r="B26" s="275" t="s">
        <v>77</v>
      </c>
      <c r="C26" s="275"/>
      <c r="D26" s="275"/>
      <c r="E26" s="275"/>
      <c r="F26" s="275"/>
      <c r="G26" s="275"/>
      <c r="H26" s="275"/>
      <c r="I26" s="275"/>
    </row>
    <row r="27" spans="1:14" customFormat="1" x14ac:dyDescent="0.35">
      <c r="B27" s="294" t="s">
        <v>78</v>
      </c>
      <c r="C27" s="294"/>
      <c r="D27" s="294"/>
      <c r="E27" s="294"/>
      <c r="F27" s="294"/>
      <c r="G27" s="294"/>
      <c r="H27" s="294"/>
      <c r="I27" s="294"/>
    </row>
    <row r="28" spans="1:14" customFormat="1" x14ac:dyDescent="0.35">
      <c r="B28" s="294" t="s">
        <v>79</v>
      </c>
      <c r="C28" s="294"/>
      <c r="D28" s="294"/>
      <c r="E28" s="294"/>
      <c r="F28" s="294"/>
      <c r="G28" s="294"/>
      <c r="H28" s="294"/>
      <c r="I28" s="294"/>
    </row>
    <row r="29" spans="1:14" customFormat="1" x14ac:dyDescent="0.35">
      <c r="B29" s="294" t="s">
        <v>80</v>
      </c>
      <c r="C29" s="294"/>
      <c r="D29" s="294"/>
      <c r="E29" s="294"/>
      <c r="F29" s="294"/>
      <c r="G29" s="294"/>
      <c r="H29" s="294"/>
      <c r="I29" s="294"/>
    </row>
    <row r="30" spans="1:14" customFormat="1" x14ac:dyDescent="0.35">
      <c r="B30" s="294" t="s">
        <v>81</v>
      </c>
      <c r="C30" s="294"/>
      <c r="D30" s="294"/>
      <c r="E30" s="294"/>
      <c r="F30" s="294"/>
      <c r="G30" s="294"/>
      <c r="H30" s="294"/>
      <c r="I30" s="294"/>
    </row>
    <row r="31" spans="1:14" customFormat="1" x14ac:dyDescent="0.35">
      <c r="D31" s="10"/>
    </row>
    <row r="32" spans="1:14" customFormat="1" x14ac:dyDescent="0.35">
      <c r="B32" s="273" t="s">
        <v>49</v>
      </c>
      <c r="C32" s="273"/>
      <c r="D32" s="273"/>
      <c r="E32" s="273"/>
      <c r="F32" s="273"/>
      <c r="G32" s="273"/>
      <c r="H32" s="273"/>
      <c r="I32" s="273"/>
    </row>
    <row r="33" spans="2:9" customFormat="1" ht="42.75" customHeight="1" x14ac:dyDescent="0.35">
      <c r="B33" s="274" t="s">
        <v>206</v>
      </c>
      <c r="C33" s="275"/>
      <c r="D33" s="275"/>
      <c r="E33" s="275"/>
      <c r="F33" s="275"/>
      <c r="G33" s="275"/>
      <c r="H33" s="275"/>
      <c r="I33" s="275"/>
    </row>
    <row r="34" spans="2:9" customFormat="1" x14ac:dyDescent="0.35">
      <c r="B34" s="11"/>
      <c r="C34" s="10"/>
      <c r="D34" s="10"/>
      <c r="E34" s="10"/>
      <c r="F34" s="10"/>
    </row>
    <row r="35" spans="2:9" customFormat="1" x14ac:dyDescent="0.35">
      <c r="B35" s="49" t="s">
        <v>134</v>
      </c>
      <c r="C35" s="279" t="s">
        <v>89</v>
      </c>
      <c r="D35" s="279"/>
      <c r="E35" s="279"/>
      <c r="F35" s="279"/>
      <c r="G35" s="279"/>
      <c r="H35" s="279"/>
      <c r="I35" s="279"/>
    </row>
    <row r="36" spans="2:9" customFormat="1" x14ac:dyDescent="0.35">
      <c r="B36" s="49" t="s">
        <v>135</v>
      </c>
      <c r="C36" s="279">
        <v>44832</v>
      </c>
      <c r="D36" s="279"/>
      <c r="E36" s="279"/>
      <c r="F36" s="279"/>
      <c r="G36" s="279"/>
      <c r="H36" s="279"/>
      <c r="I36" s="279"/>
    </row>
    <row r="37" spans="2:9" customFormat="1" x14ac:dyDescent="0.35">
      <c r="B37" s="69" t="s">
        <v>136</v>
      </c>
      <c r="C37" s="279" t="s">
        <v>53</v>
      </c>
      <c r="D37" s="279"/>
      <c r="E37" s="279"/>
      <c r="F37" s="279"/>
      <c r="G37" s="279"/>
      <c r="H37" s="279"/>
      <c r="I37" s="279"/>
    </row>
    <row r="38" spans="2:9" customFormat="1" x14ac:dyDescent="0.35">
      <c r="B38" s="87" t="s">
        <v>48</v>
      </c>
      <c r="C38" s="279" t="s">
        <v>143</v>
      </c>
      <c r="D38" s="279"/>
      <c r="E38" s="279"/>
      <c r="F38" s="279"/>
      <c r="G38" s="279"/>
      <c r="H38" s="279"/>
      <c r="I38" s="279"/>
    </row>
    <row r="39" spans="2:9" customFormat="1" x14ac:dyDescent="0.35">
      <c r="B39" s="87"/>
      <c r="C39" s="279"/>
      <c r="D39" s="279"/>
      <c r="E39" s="279"/>
      <c r="F39" s="279"/>
      <c r="G39" s="279"/>
      <c r="H39" s="279"/>
      <c r="I39" s="279"/>
    </row>
    <row r="40" spans="2:9" customFormat="1" x14ac:dyDescent="0.35">
      <c r="B40" s="87"/>
      <c r="C40" s="279"/>
      <c r="D40" s="279"/>
      <c r="E40" s="279"/>
      <c r="F40" s="279"/>
      <c r="G40" s="279"/>
      <c r="H40" s="279"/>
      <c r="I40" s="279"/>
    </row>
    <row r="41" spans="2:9" x14ac:dyDescent="0.35">
      <c r="G41" s="16"/>
    </row>
    <row r="49" x14ac:dyDescent="0.35"/>
    <row r="50" x14ac:dyDescent="0.35"/>
  </sheetData>
  <mergeCells count="20">
    <mergeCell ref="C39:I39"/>
    <mergeCell ref="C40:I40"/>
    <mergeCell ref="B21:I21"/>
    <mergeCell ref="B22:I22"/>
    <mergeCell ref="B24:I24"/>
    <mergeCell ref="B26:I26"/>
    <mergeCell ref="B28:I28"/>
    <mergeCell ref="C35:I35"/>
    <mergeCell ref="C36:I36"/>
    <mergeCell ref="B27:I27"/>
    <mergeCell ref="B29:I29"/>
    <mergeCell ref="B30:I30"/>
    <mergeCell ref="B32:I32"/>
    <mergeCell ref="B33:I33"/>
    <mergeCell ref="B2:B3"/>
    <mergeCell ref="C2:D2"/>
    <mergeCell ref="C3:D3"/>
    <mergeCell ref="C37:I37"/>
    <mergeCell ref="C38:I38"/>
    <mergeCell ref="B25:I25"/>
  </mergeCells>
  <phoneticPr fontId="8" type="noConversion"/>
  <pageMargins left="0.7" right="0.7" top="0.75" bottom="0.75" header="0.3" footer="0.3"/>
  <pageSetup paperSize="9" orientation="portrait" r:id="rId1"/>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A43191025</value>
    </field>
    <field name="Objective-Title">
      <value order="0">Carbon Budget 1 (CB1): Final Statement of Progress: supporting dataset - Performance Indicators, Public Sector</value>
    </field>
    <field name="Objective-Description">
      <value order="0"/>
    </field>
    <field name="Objective-CreationStamp">
      <value order="0">2022-11-29T11:55:28Z</value>
    </field>
    <field name="Objective-IsApproved">
      <value order="0">false</value>
    </field>
    <field name="Objective-IsPublished">
      <value order="0">true</value>
    </field>
    <field name="Objective-DatePublished">
      <value order="0">2022-12-08T15:44:43Z</value>
    </field>
    <field name="Objective-ModificationStamp">
      <value order="0">2022-12-08T15:44:43Z</value>
    </field>
    <field name="Objective-Owner">
      <value order="0">Phillips, Rebecca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alue>
    </field>
    <field name="Objective-Parent">
      <value order="0">**001 - Oral Statement 6th December - Final documents for publication (Temp folder - to be moved once new file structure in place)</value>
    </field>
    <field name="Objective-State">
      <value order="0">Published</value>
    </field>
    <field name="Objective-VersionId">
      <value order="0">vA82544395</value>
    </field>
    <field name="Objective-Version">
      <value order="0">2.0</value>
    </field>
    <field name="Objective-VersionNumber">
      <value order="0">2</value>
    </field>
    <field name="Objective-VersionComment">
      <value order="0"/>
    </field>
    <field name="Objective-FileNumber">
      <value order="0">qA1409865</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 page</vt:lpstr>
      <vt:lpstr>Introduction</vt:lpstr>
      <vt:lpstr>Notes</vt:lpstr>
      <vt:lpstr>Contents</vt:lpstr>
      <vt:lpstr>OverviewDiagram</vt:lpstr>
      <vt:lpstr>PS3.1</vt:lpstr>
      <vt:lpstr>PS3.2</vt:lpstr>
      <vt:lpstr>PS3.3</vt:lpstr>
      <vt:lpstr>PS3.4</vt:lpstr>
      <vt:lpstr>PS2.1</vt:lpstr>
      <vt:lpstr>PS2.2</vt:lpstr>
      <vt:lpstr>PS2.3</vt:lpstr>
      <vt:lpstr>PS2.4</vt:lpstr>
      <vt:lpstr>PS1.1</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2019-09-09T09:27:14Z</dcterms:created>
  <dcterms:modified xsi:type="dcterms:W3CDTF">2022-12-08T15:44:36Z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A43191025</vt:lpwstr>
  </property>
  <property fmtid="{D5CDD505-2E9C-101B-9397-08002B2CF9AE}" pid="4" name="Objective-Title">
    <vt:lpwstr>Carbon Budget 1 (CB1): Final Statement of Progress: supporting dataset - Performance Indicators, Public Sector</vt:lpwstr>
  </property>
  <property fmtid="{D5CDD505-2E9C-101B-9397-08002B2CF9AE}" pid="5" name="Objective-Description">
    <vt:lpwstr/>
  </property>
  <property fmtid="{D5CDD505-2E9C-101B-9397-08002B2CF9AE}" pid="6" name="Objective-CreationStamp">
    <vt:filetime>2022-11-29T11:55:28Z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2022-12-08T15:44:43Z</vt:filetime>
  </property>
  <property fmtid="{D5CDD505-2E9C-101B-9397-08002B2CF9AE}" pid="10" name="Objective-ModificationStamp">
    <vt:filetime>2022-12-08T15:44:43Z</vt:filetime>
  </property>
  <property fmtid="{D5CDD505-2E9C-101B-9397-08002B2CF9AE}" pid="11" name="Objective-Owner">
    <vt:lpwstr>Phillips, Rebecca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t:lpwstr>
  </property>
  <property fmtid="{D5CDD505-2E9C-101B-9397-08002B2CF9AE}" pid="13" name="Objective-Parent">
    <vt:lpwstr>**001 - Oral Statement 6th December - Final documents for publication (Temp folder - to be moved once new file structure in place)</vt:lpwstr>
  </property>
  <property fmtid="{D5CDD505-2E9C-101B-9397-08002B2CF9AE}" pid="14" name="Objective-State">
    <vt:lpwstr>Published</vt:lpwstr>
  </property>
  <property fmtid="{D5CDD505-2E9C-101B-9397-08002B2CF9AE}" pid="15" name="Objective-VersionId">
    <vt:lpwstr>vA82544395</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qA1409865</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