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6.xml" ContentType="application/vnd.openxmlformats-officedocument.drawing+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3.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4C6D6D48-88FE-4C54-AC74-7411DBE00846}" xr6:coauthVersionLast="47" xr6:coauthVersionMax="47" xr10:uidLastSave="{00000000-0000-0000-0000-000000000000}"/>
  <bookViews>
    <workbookView xWindow="19090" yWindow="-110" windowWidth="19420" windowHeight="10420" tabRatio="722" xr2:uid="{6D57E920-C4BB-4375-85CD-0C54F10C3012}"/>
  </bookViews>
  <sheets>
    <sheet name="Front page" sheetId="44" r:id="rId1"/>
    <sheet name="Introduction" sheetId="45" r:id="rId2"/>
    <sheet name="Notes" sheetId="46" r:id="rId3"/>
    <sheet name="Contents" sheetId="47" r:id="rId4"/>
    <sheet name="OverviewDiagram" sheetId="48" r:id="rId5"/>
    <sheet name="T3.1" sheetId="2" r:id="rId6"/>
    <sheet name="T3.2" sheetId="4" r:id="rId7"/>
    <sheet name="T3.3" sheetId="49" r:id="rId8"/>
    <sheet name="T3.4" sheetId="7" r:id="rId9"/>
    <sheet name="T3.5" sheetId="8" r:id="rId10"/>
    <sheet name="T3.6" sheetId="50" r:id="rId11"/>
    <sheet name="T3.7" sheetId="19" r:id="rId12"/>
    <sheet name="T2.1" sheetId="11" r:id="rId13"/>
    <sheet name="T2.2" sheetId="12" r:id="rId14"/>
    <sheet name="T2.3" sheetId="14" r:id="rId15"/>
    <sheet name="T2.4" sheetId="24" r:id="rId16"/>
    <sheet name="T2.5" sheetId="51" r:id="rId17"/>
    <sheet name="T2.6" sheetId="16" r:id="rId18"/>
    <sheet name="T2.7" sheetId="23" r:id="rId19"/>
    <sheet name="T2.8" sheetId="36" r:id="rId20"/>
    <sheet name="T2.9" sheetId="52" r:id="rId21"/>
    <sheet name="T2.10" sheetId="53" r:id="rId22"/>
    <sheet name="T2.11" sheetId="30" r:id="rId23"/>
    <sheet name="T2.12" sheetId="35" r:id="rId24"/>
    <sheet name="T2.13" sheetId="33" r:id="rId25"/>
    <sheet name="T2.14" sheetId="34" r:id="rId26"/>
    <sheet name="T1.1" sheetId="38" r:id="rId27"/>
    <sheet name="T1.2" sheetId="26" r:id="rId28"/>
    <sheet name="T1.3" sheetId="27" r:id="rId29"/>
    <sheet name="T1.4" sheetId="28" r:id="rId30"/>
    <sheet name="T1.5" sheetId="29" r:id="rId31"/>
  </sheets>
  <externalReferences>
    <externalReference r:id="rId32"/>
  </externalReferences>
  <definedNames>
    <definedName name="ktoe_to_TWh">'[1]B2.1'!$W$29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36" l="1"/>
  <c r="L34" i="34" l="1"/>
  <c r="L35" i="34"/>
  <c r="H7" i="11" l="1"/>
  <c r="L31" i="34" l="1"/>
  <c r="H7" i="33"/>
  <c r="H7" i="19" l="1"/>
  <c r="K20" i="27"/>
  <c r="K11" i="26"/>
  <c r="K12" i="26"/>
  <c r="L12" i="26"/>
  <c r="K13" i="26"/>
  <c r="L13" i="26"/>
  <c r="K14" i="26"/>
  <c r="L14" i="26"/>
  <c r="K15" i="26"/>
  <c r="L15" i="26"/>
  <c r="K16" i="26"/>
  <c r="L16" i="26"/>
  <c r="K17" i="26"/>
  <c r="L17" i="26"/>
  <c r="K18" i="26"/>
  <c r="L18" i="26"/>
  <c r="K19" i="26"/>
  <c r="L19" i="26"/>
  <c r="K20" i="26"/>
  <c r="L20" i="26"/>
  <c r="K21" i="26"/>
  <c r="L21" i="26"/>
  <c r="K22" i="26"/>
  <c r="L22" i="26"/>
  <c r="K23" i="26"/>
  <c r="L23" i="26"/>
  <c r="K24" i="26"/>
  <c r="L24" i="26"/>
  <c r="K25" i="26"/>
  <c r="L25" i="26"/>
  <c r="K26" i="26"/>
  <c r="L26" i="26"/>
  <c r="K27" i="26"/>
  <c r="L27" i="26"/>
  <c r="K28" i="26"/>
  <c r="L28" i="26"/>
  <c r="K29" i="26"/>
  <c r="L29" i="26"/>
  <c r="K30" i="26"/>
  <c r="L30" i="26"/>
  <c r="K31" i="26"/>
  <c r="L31" i="26"/>
  <c r="K32" i="26"/>
  <c r="L32" i="26"/>
  <c r="K33" i="26"/>
  <c r="L33" i="26"/>
  <c r="K34" i="26"/>
  <c r="L34" i="26"/>
  <c r="K35" i="26"/>
  <c r="L35" i="26"/>
  <c r="J7" i="26"/>
  <c r="J7" i="27"/>
  <c r="J7" i="28"/>
  <c r="K12" i="27"/>
  <c r="K13" i="27"/>
  <c r="K14" i="27"/>
  <c r="K15" i="27"/>
  <c r="K16" i="27"/>
  <c r="K17" i="27"/>
  <c r="K18" i="27"/>
  <c r="K19" i="27"/>
  <c r="K21" i="27"/>
  <c r="K22" i="27"/>
  <c r="K23" i="27"/>
  <c r="K24" i="27"/>
  <c r="K25" i="27"/>
  <c r="K26" i="27"/>
  <c r="K27" i="27"/>
  <c r="K28" i="27"/>
  <c r="K29" i="27"/>
  <c r="K30" i="27"/>
  <c r="K31" i="27"/>
  <c r="K32" i="27"/>
  <c r="K33" i="27"/>
  <c r="K34" i="27"/>
  <c r="K35" i="27"/>
  <c r="K11" i="27"/>
  <c r="L35" i="27"/>
  <c r="L34" i="27"/>
  <c r="L33" i="27"/>
  <c r="L32" i="27"/>
  <c r="L31" i="27"/>
  <c r="L30" i="27"/>
  <c r="L29" i="27"/>
  <c r="L28" i="27"/>
  <c r="L27" i="27"/>
  <c r="L26" i="27"/>
  <c r="L25" i="27"/>
  <c r="L24" i="27"/>
  <c r="L23" i="27"/>
  <c r="L22" i="27"/>
  <c r="L21" i="27"/>
  <c r="L20" i="27"/>
  <c r="L19" i="27"/>
  <c r="L18" i="27"/>
  <c r="L17" i="27"/>
  <c r="L16" i="27"/>
  <c r="L15" i="27"/>
  <c r="L14" i="27"/>
  <c r="L13" i="27"/>
  <c r="L12" i="27"/>
  <c r="L12" i="28"/>
  <c r="K12" i="28"/>
  <c r="K13" i="28"/>
  <c r="K14" i="28"/>
  <c r="K15" i="28"/>
  <c r="K16" i="28"/>
  <c r="K17" i="28"/>
  <c r="K18" i="28"/>
  <c r="K19" i="28"/>
  <c r="K20" i="28"/>
  <c r="K21" i="28"/>
  <c r="K22" i="28"/>
  <c r="K23" i="28"/>
  <c r="K24" i="28"/>
  <c r="K25" i="28"/>
  <c r="K26" i="28"/>
  <c r="K27" i="28"/>
  <c r="K28" i="28"/>
  <c r="K29" i="28"/>
  <c r="K30" i="28"/>
  <c r="K31" i="28"/>
  <c r="K32" i="28"/>
  <c r="K33" i="28"/>
  <c r="K34" i="28"/>
  <c r="K35" i="28"/>
  <c r="K11" i="28"/>
  <c r="L35" i="28"/>
  <c r="L34" i="28"/>
  <c r="L33" i="28"/>
  <c r="L32" i="28"/>
  <c r="L31" i="28"/>
  <c r="L30" i="28"/>
  <c r="L29" i="28"/>
  <c r="L28" i="28"/>
  <c r="L27" i="28"/>
  <c r="L26" i="28"/>
  <c r="L25" i="28"/>
  <c r="L24" i="28"/>
  <c r="L23" i="28"/>
  <c r="L22" i="28"/>
  <c r="L21" i="28"/>
  <c r="L20" i="28"/>
  <c r="L19" i="28"/>
  <c r="L18" i="28"/>
  <c r="L17" i="28"/>
  <c r="L16" i="28"/>
  <c r="L15" i="28"/>
  <c r="L14" i="28"/>
  <c r="L13" i="28"/>
  <c r="J7" i="29"/>
  <c r="K12" i="29"/>
  <c r="K13" i="29"/>
  <c r="K14" i="29"/>
  <c r="K15" i="29"/>
  <c r="K16" i="29"/>
  <c r="K17" i="29"/>
  <c r="K18" i="29"/>
  <c r="K19" i="29"/>
  <c r="K20" i="29"/>
  <c r="K21" i="29"/>
  <c r="K22" i="29"/>
  <c r="K23" i="29"/>
  <c r="K24" i="29"/>
  <c r="K25" i="29"/>
  <c r="K26" i="29"/>
  <c r="K27" i="29"/>
  <c r="K28" i="29"/>
  <c r="K29" i="29"/>
  <c r="K30" i="29"/>
  <c r="K31" i="29"/>
  <c r="K32" i="29"/>
  <c r="K33" i="29"/>
  <c r="K34" i="29"/>
  <c r="K35" i="29"/>
  <c r="K11" i="29"/>
  <c r="L35" i="29"/>
  <c r="L34" i="29"/>
  <c r="L33" i="29"/>
  <c r="L32" i="29"/>
  <c r="L31" i="29"/>
  <c r="L30" i="29"/>
  <c r="L29" i="29"/>
  <c r="L28" i="29"/>
  <c r="L27" i="29"/>
  <c r="L26" i="29"/>
  <c r="L25" i="29"/>
  <c r="L24" i="29"/>
  <c r="L23" i="29"/>
  <c r="L22" i="29"/>
  <c r="L21" i="29"/>
  <c r="L20" i="29"/>
  <c r="L19" i="29"/>
  <c r="L18" i="29"/>
  <c r="L17" i="29"/>
  <c r="L16" i="29"/>
  <c r="L15" i="29"/>
  <c r="L14" i="29"/>
  <c r="L13" i="29"/>
  <c r="L12" i="29"/>
  <c r="I3" i="38"/>
  <c r="H31" i="47" s="1"/>
  <c r="J13" i="38" l="1"/>
  <c r="L13" i="38"/>
  <c r="J14" i="38"/>
  <c r="K14" i="38"/>
  <c r="J15" i="38"/>
  <c r="K15" i="38"/>
  <c r="I7" i="38"/>
  <c r="J16" i="38"/>
  <c r="J17" i="38"/>
  <c r="J18" i="38"/>
  <c r="J19" i="38"/>
  <c r="J20" i="38"/>
  <c r="J21" i="38"/>
  <c r="J22" i="38"/>
  <c r="J23" i="38"/>
  <c r="J24" i="38"/>
  <c r="J25" i="38"/>
  <c r="J26" i="38"/>
  <c r="J27" i="38"/>
  <c r="J28" i="38"/>
  <c r="J29" i="38"/>
  <c r="J30" i="38"/>
  <c r="J31" i="38"/>
  <c r="J32" i="38"/>
  <c r="J33" i="38"/>
  <c r="J34" i="38"/>
  <c r="J35" i="38"/>
  <c r="J36" i="38"/>
  <c r="J37" i="38"/>
  <c r="I8" i="38" s="1"/>
  <c r="K37" i="38"/>
  <c r="K36" i="38"/>
  <c r="K35" i="38"/>
  <c r="K34" i="38"/>
  <c r="K33" i="38"/>
  <c r="K32" i="38"/>
  <c r="K31" i="38"/>
  <c r="K30" i="38"/>
  <c r="K29" i="38"/>
  <c r="K28" i="38"/>
  <c r="K27" i="38"/>
  <c r="K26" i="38"/>
  <c r="K25" i="38"/>
  <c r="K24" i="38"/>
  <c r="K23" i="38"/>
  <c r="K22" i="38"/>
  <c r="K21" i="38"/>
  <c r="K20" i="38"/>
  <c r="K19" i="38"/>
  <c r="K18" i="38"/>
  <c r="K17" i="38"/>
  <c r="K16" i="38"/>
  <c r="I8" i="34" l="1"/>
  <c r="I8" i="33"/>
  <c r="I7" i="33"/>
  <c r="I8" i="30"/>
  <c r="I8" i="14"/>
  <c r="I8" i="12"/>
  <c r="I7" i="12"/>
  <c r="I7" i="19"/>
  <c r="G3" i="19" s="1"/>
  <c r="D28" i="47" l="1"/>
  <c r="D26" i="47"/>
  <c r="D25" i="47"/>
  <c r="D24" i="47"/>
  <c r="D23" i="47"/>
  <c r="D22" i="47"/>
  <c r="D21" i="47"/>
  <c r="D20" i="47"/>
  <c r="D19" i="47"/>
  <c r="D18" i="47"/>
  <c r="D17" i="47"/>
  <c r="D16" i="47"/>
  <c r="D15" i="47"/>
  <c r="D12" i="47"/>
  <c r="D11" i="47"/>
  <c r="D10" i="47"/>
  <c r="D9" i="47"/>
  <c r="D8" i="47"/>
  <c r="D7" i="47"/>
  <c r="D6" i="47"/>
  <c r="I28" i="47" l="1"/>
  <c r="I26" i="47"/>
  <c r="I25" i="47"/>
  <c r="I24" i="47"/>
  <c r="H24" i="47"/>
  <c r="G24" i="47"/>
  <c r="I23" i="47"/>
  <c r="H23" i="47"/>
  <c r="G23" i="47"/>
  <c r="I22" i="47"/>
  <c r="I21" i="47"/>
  <c r="I20" i="47"/>
  <c r="I19" i="47"/>
  <c r="H19" i="47"/>
  <c r="G19" i="47"/>
  <c r="I18" i="47"/>
  <c r="I17" i="47"/>
  <c r="I16" i="47"/>
  <c r="I15" i="47"/>
  <c r="I12" i="47"/>
  <c r="I11" i="47"/>
  <c r="H11" i="47"/>
  <c r="G11" i="47"/>
  <c r="I10" i="47"/>
  <c r="I9" i="47"/>
  <c r="I8" i="47"/>
  <c r="H8" i="47"/>
  <c r="G8" i="47"/>
  <c r="I7" i="47"/>
  <c r="H7" i="47"/>
  <c r="G7" i="47"/>
  <c r="I6" i="47"/>
  <c r="H7" i="2"/>
  <c r="H8" i="23"/>
  <c r="H7" i="23"/>
  <c r="L33" i="34"/>
  <c r="L32" i="34"/>
  <c r="L30" i="34"/>
  <c r="L29" i="34"/>
  <c r="L28" i="34"/>
  <c r="L27" i="34"/>
  <c r="L26" i="34"/>
  <c r="L25" i="34"/>
  <c r="L24" i="34"/>
  <c r="L23" i="34"/>
  <c r="L22" i="34"/>
  <c r="L21" i="34"/>
  <c r="L20" i="34"/>
  <c r="L19" i="34"/>
  <c r="L18" i="34"/>
  <c r="L17" i="34"/>
  <c r="L16" i="34"/>
  <c r="L15" i="34"/>
  <c r="L14" i="34"/>
  <c r="L13" i="34"/>
  <c r="L12" i="34"/>
  <c r="H3" i="34"/>
  <c r="H28" i="47" s="1"/>
  <c r="H3" i="33"/>
  <c r="H27" i="47" s="1"/>
  <c r="H7" i="35"/>
  <c r="I7" i="35" s="1"/>
  <c r="G3" i="35" s="1"/>
  <c r="G26" i="47" s="1"/>
  <c r="I8" i="35"/>
  <c r="H3" i="35" s="1"/>
  <c r="H26" i="47" s="1"/>
  <c r="H7" i="30"/>
  <c r="I7" i="30" s="1"/>
  <c r="H3" i="30"/>
  <c r="H25" i="47" s="1"/>
  <c r="H8" i="16"/>
  <c r="H7" i="16"/>
  <c r="I7" i="16" l="1"/>
  <c r="G3" i="16" s="1"/>
  <c r="G20" i="47" s="1"/>
  <c r="I8" i="16"/>
  <c r="H3" i="16" s="1"/>
  <c r="H20" i="47" s="1"/>
  <c r="I8" i="23"/>
  <c r="H3" i="23" s="1"/>
  <c r="H21" i="47" s="1"/>
  <c r="I7" i="23"/>
  <c r="G3" i="23" s="1"/>
  <c r="G21" i="47" s="1"/>
  <c r="G3" i="30"/>
  <c r="G25" i="47" s="1"/>
  <c r="H7" i="34"/>
  <c r="G3" i="33"/>
  <c r="G27" i="47" s="1"/>
  <c r="H7" i="14"/>
  <c r="H3" i="14"/>
  <c r="H17" i="47" s="1"/>
  <c r="H3" i="12"/>
  <c r="H16" i="47" s="1"/>
  <c r="G3" i="12"/>
  <c r="G16" i="47" s="1"/>
  <c r="H8" i="11"/>
  <c r="H8" i="19"/>
  <c r="I8" i="19" s="1"/>
  <c r="H3" i="19" s="1"/>
  <c r="H12" i="47" s="1"/>
  <c r="G12" i="47"/>
  <c r="J16" i="19"/>
  <c r="J15" i="19"/>
  <c r="J14" i="19"/>
  <c r="J13" i="19"/>
  <c r="J12" i="19"/>
  <c r="J11" i="19"/>
  <c r="I8" i="11" l="1"/>
  <c r="H3" i="11" s="1"/>
  <c r="H15" i="47" s="1"/>
  <c r="I7" i="11"/>
  <c r="G3" i="11" s="1"/>
  <c r="G15" i="47" s="1"/>
  <c r="I7" i="34"/>
  <c r="G3" i="34" s="1"/>
  <c r="G28" i="47" s="1"/>
  <c r="I7" i="14"/>
  <c r="G3" i="14" s="1"/>
  <c r="G17" i="47" s="1"/>
  <c r="H7" i="8"/>
  <c r="G3" i="8" s="1"/>
  <c r="G10" i="47" s="1"/>
  <c r="H3" i="8"/>
  <c r="H10" i="47" s="1"/>
  <c r="H3" i="7"/>
  <c r="H9" i="47" s="1"/>
  <c r="G3" i="2"/>
  <c r="G6" i="47" s="1"/>
  <c r="H3" i="2"/>
  <c r="H6" i="47" s="1"/>
  <c r="J18" i="24" l="1"/>
  <c r="J12" i="24"/>
  <c r="J18" i="36" l="1"/>
  <c r="H8" i="36" s="1"/>
  <c r="I8" i="36" l="1"/>
  <c r="H3" i="36" s="1"/>
  <c r="H22" i="47" s="1"/>
  <c r="J7" i="38"/>
  <c r="G3" i="38" s="1"/>
  <c r="G31" i="47" s="1"/>
  <c r="K7" i="27"/>
  <c r="G3" i="27" s="1"/>
  <c r="G33" i="47" s="1"/>
  <c r="K7" i="29"/>
  <c r="G3" i="29" s="1"/>
  <c r="G35" i="47" s="1"/>
  <c r="K7" i="28"/>
  <c r="G3" i="28" s="1"/>
  <c r="G34" i="47" s="1"/>
  <c r="J17" i="24" l="1"/>
  <c r="J21" i="7"/>
  <c r="H8" i="24" l="1"/>
  <c r="I8" i="24" l="1"/>
  <c r="H3" i="24" s="1"/>
  <c r="H18" i="47" s="1"/>
  <c r="J13" i="24"/>
  <c r="H7" i="24" s="1"/>
  <c r="J14" i="24"/>
  <c r="J15" i="24"/>
  <c r="J16" i="24"/>
  <c r="I7" i="24" l="1"/>
  <c r="G3" i="24" s="1"/>
  <c r="G18" i="47" s="1"/>
  <c r="C68" i="38"/>
  <c r="L37" i="38" s="1"/>
  <c r="L14" i="38" s="1"/>
  <c r="L15" i="38" s="1"/>
  <c r="L16" i="38" s="1"/>
  <c r="L17" i="38" s="1"/>
  <c r="L18" i="38" s="1"/>
  <c r="L19" i="38" s="1"/>
  <c r="L20" i="38" s="1"/>
  <c r="L21" i="38" s="1"/>
  <c r="L22" i="38" s="1"/>
  <c r="L23" i="38" s="1"/>
  <c r="L24" i="38" s="1"/>
  <c r="L25" i="38" s="1"/>
  <c r="L26" i="38" s="1"/>
  <c r="L27" i="38" s="1"/>
  <c r="L28" i="38" s="1"/>
  <c r="L29" i="38" s="1"/>
  <c r="L30" i="38" s="1"/>
  <c r="L31" i="38" s="1"/>
  <c r="L32" i="38" s="1"/>
  <c r="L33" i="38" s="1"/>
  <c r="L34" i="38" s="1"/>
  <c r="L35" i="38" s="1"/>
  <c r="L36" i="38" s="1"/>
  <c r="J11" i="7" l="1"/>
  <c r="J14" i="7" l="1"/>
  <c r="J12" i="7"/>
  <c r="J16" i="7"/>
  <c r="J13" i="7"/>
  <c r="J17" i="7"/>
  <c r="J20" i="7"/>
  <c r="J15" i="7"/>
  <c r="J19" i="7"/>
  <c r="J18" i="7"/>
  <c r="J11" i="36"/>
  <c r="J12" i="36"/>
  <c r="J13" i="36"/>
  <c r="J14" i="36"/>
  <c r="J15" i="36"/>
  <c r="J16" i="36"/>
  <c r="H7" i="36" l="1"/>
  <c r="I7" i="36" s="1"/>
  <c r="G3" i="36" s="1"/>
  <c r="G22" i="47" s="1"/>
  <c r="H7" i="7"/>
  <c r="G3" i="7" s="1"/>
  <c r="G9" i="47" s="1"/>
  <c r="K7" i="26" l="1"/>
  <c r="G3" i="26" s="1"/>
  <c r="G32" i="47" s="1"/>
</calcChain>
</file>

<file path=xl/sharedStrings.xml><?xml version="1.0" encoding="utf-8"?>
<sst xmlns="http://schemas.openxmlformats.org/spreadsheetml/2006/main" count="1123" uniqueCount="392">
  <si>
    <t>Policy</t>
  </si>
  <si>
    <t>Indicator</t>
  </si>
  <si>
    <t>Tier</t>
  </si>
  <si>
    <t>Unit</t>
  </si>
  <si>
    <t>Desired direction of travel</t>
  </si>
  <si>
    <t>No.</t>
  </si>
  <si>
    <t>Notes:</t>
  </si>
  <si>
    <t>Trends:</t>
  </si>
  <si>
    <t>Working to achieve a modal shift from car dependency to sustainable forms of transport</t>
  </si>
  <si>
    <t>Increasing Active Travel</t>
  </si>
  <si>
    <t>Significantly increasing modal share of active travel for short journeys</t>
  </si>
  <si>
    <t>Increasing travel by rail through investment</t>
  </si>
  <si>
    <t>Increasing travel by bus</t>
  </si>
  <si>
    <t>Using planning policy to promote sustainable travel and reduce the need to travel</t>
  </si>
  <si>
    <t xml:space="preserve">Increasing the proportion of vehicles which are electric and ultra low emission  </t>
  </si>
  <si>
    <t>Plan for and invest in EV charging infrastructure</t>
  </si>
  <si>
    <t>Aiming to reduce the carbon footprint of buses to zero by 2028</t>
  </si>
  <si>
    <t xml:space="preserve">Aim to reduce the carbon footprint of Taxis and Private Hire Vehicles to zero by 2028 </t>
  </si>
  <si>
    <t>Piloting activity to promote the use of zero and ultra low emission road vehicles</t>
  </si>
  <si>
    <t>Promote the decarbonisation of private sector fleets in Wales</t>
  </si>
  <si>
    <t xml:space="preserve">Reduce Transport Emissions  </t>
  </si>
  <si>
    <t>Transport Sector GHG Emissions</t>
  </si>
  <si>
    <t>Decrease</t>
  </si>
  <si>
    <t>Investment in rail network</t>
  </si>
  <si>
    <t>UKG incentives to promote EV uptake</t>
  </si>
  <si>
    <t>Investment in EV charging infrastructure</t>
  </si>
  <si>
    <t>Number of EV chargers</t>
  </si>
  <si>
    <t>Proportion of buses that are zero or ultra low emission</t>
  </si>
  <si>
    <t>Transport Sector Performance Indicators</t>
  </si>
  <si>
    <t>T3.1</t>
  </si>
  <si>
    <t>T3.2</t>
  </si>
  <si>
    <t>T3.3</t>
  </si>
  <si>
    <t>T3.4</t>
  </si>
  <si>
    <t>T3.5</t>
  </si>
  <si>
    <t>T2.2</t>
  </si>
  <si>
    <t>T2.1</t>
  </si>
  <si>
    <t>T2.6</t>
  </si>
  <si>
    <t>T2.7</t>
  </si>
  <si>
    <t>T2.8</t>
  </si>
  <si>
    <t>T2.9</t>
  </si>
  <si>
    <t>T2.10</t>
  </si>
  <si>
    <t>T2.11</t>
  </si>
  <si>
    <t>T1.1</t>
  </si>
  <si>
    <t>T1.2</t>
  </si>
  <si>
    <t>T1.3</t>
  </si>
  <si>
    <t>T1.4</t>
  </si>
  <si>
    <t>£</t>
  </si>
  <si>
    <t>Increase</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</si>
  <si>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</si>
  <si>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</si>
  <si>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</si>
  <si>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</si>
  <si>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</si>
  <si>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</si>
  <si>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</si>
  <si>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</si>
  <si>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</si>
  <si>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</si>
  <si>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</si>
  <si>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</si>
  <si>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</si>
  <si>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</si>
  <si>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</si>
  <si>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</si>
  <si>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</si>
  <si>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</si>
  <si>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</si>
  <si>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</si>
  <si>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</si>
  <si>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</si>
  <si>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</si>
  <si>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t>
  </si>
  <si>
    <t>Year</t>
  </si>
  <si>
    <t>Total</t>
  </si>
  <si>
    <t xml:space="preserve">2002-03 </t>
  </si>
  <si>
    <t xml:space="preserve">2003-04 </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</si>
  <si>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</si>
  <si>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</si>
  <si>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</si>
  <si>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</si>
  <si>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</si>
  <si>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</si>
  <si>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</si>
  <si>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</si>
  <si>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</si>
  <si>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</si>
  <si>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</si>
  <si>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</si>
  <si>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</si>
  <si>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 xml:space="preserve">2017-18 </t>
  </si>
  <si>
    <t>Year (adjusted)</t>
  </si>
  <si>
    <t>Billion vehicle kilometres</t>
  </si>
  <si>
    <t>Other Vehicles</t>
  </si>
  <si>
    <t>Cars and taxis</t>
  </si>
  <si>
    <t>Motorcycles</t>
  </si>
  <si>
    <t>Buses &amp; Coaches</t>
  </si>
  <si>
    <t>All motor vehicles</t>
  </si>
  <si>
    <t>No data</t>
  </si>
  <si>
    <t>T2.12</t>
  </si>
  <si>
    <t>2018</t>
  </si>
  <si>
    <t>2019</t>
  </si>
  <si>
    <t>2020</t>
  </si>
  <si>
    <t>% change from previous year</t>
  </si>
  <si>
    <t>T1.5</t>
  </si>
  <si>
    <t>T2.13</t>
  </si>
  <si>
    <t>This is the energy content of both primary and secondary fuel to final users, thus is the net of the fuel industry's own use and conversion, transmission and distribution losses. The energy necessary to evaporate the water present in the fuel or formed during the combustion process is also excluded. Non-energy use of fuels is excluded.</t>
  </si>
  <si>
    <t>Figures include a small amount of petroleum consumption from off-road machinery and equipment.</t>
  </si>
  <si>
    <t>The table was revised in 2013 to include only domestic transport and, from 2011, renewable fuel that meet sustainability criteria under the 2009 EU Renewable Energy Directive.</t>
  </si>
  <si>
    <t>Kilometres of active travel infrastructure</t>
  </si>
  <si>
    <t>T2.3</t>
  </si>
  <si>
    <t>Total road vehicle distance travelled</t>
  </si>
  <si>
    <t>Supporting a change in travel behaviours</t>
  </si>
  <si>
    <t>Increasing uptake of electric vehicles</t>
  </si>
  <si>
    <t>Reducing emissions from road and rail transport through vehicle and fuel efficiency measures</t>
  </si>
  <si>
    <t>Comparative cost of EVs with petrol/diesel equivalents</t>
  </si>
  <si>
    <t>Proportion of licensed cars that are ULEV</t>
  </si>
  <si>
    <t>Transport sector energy consumption</t>
  </si>
  <si>
    <t>No clear dataset is currently available for the proportion of journeys made by active travel. The most recent evidence available is from 2012 (StatsWales - Personal travel in Wales). National Travel Survey will fill this gap going forward - expected that pilot will run in 2021 with results by 2022.</t>
  </si>
  <si>
    <t>Walks (10mins+) or cycles at least once a week as means of transport</t>
  </si>
  <si>
    <t>T2.4</t>
  </si>
  <si>
    <t>T2.5</t>
  </si>
  <si>
    <t>T2.14</t>
  </si>
  <si>
    <t>Petrol cars</t>
  </si>
  <si>
    <t>litres per 100km</t>
  </si>
  <si>
    <t>miles per gallon</t>
  </si>
  <si>
    <t>Diesel cars</t>
  </si>
  <si>
    <t>Figures are Great Britain only</t>
  </si>
  <si>
    <t>Average (P&amp;D)</t>
  </si>
  <si>
    <t>Proportion of transport energy consumption from renewable sources (United Kingdom only)</t>
  </si>
  <si>
    <t>Proportion of new car sales that are ULEV</t>
  </si>
  <si>
    <t>Year of first registration</t>
  </si>
  <si>
    <t>Cars</t>
  </si>
  <si>
    <t>ULEV Cars</t>
  </si>
  <si>
    <t>Proportion</t>
  </si>
  <si>
    <t>Heavy Goods Vehicles</t>
  </si>
  <si>
    <t>PiG Cat 1 (£m)</t>
  </si>
  <si>
    <t>PiG Cat 2 &amp; 3 (£m)</t>
  </si>
  <si>
    <t>N/A</t>
  </si>
  <si>
    <t>2018-19</t>
  </si>
  <si>
    <t>2019-20</t>
  </si>
  <si>
    <t>Proportion of bvkm by bus</t>
  </si>
  <si>
    <t>Proportion of motor traffic bvkm travelled by bus and coach</t>
  </si>
  <si>
    <t>2019-21</t>
  </si>
  <si>
    <t>Sharp drop off in 2020 due to Covid-19 lockdowns</t>
  </si>
  <si>
    <t>Dataset change: VEH0204 changed to VEH1104, does not impact historic data. Some discrepancy found between historic and current VEH0132 data.</t>
  </si>
  <si>
    <t>Notes</t>
  </si>
  <si>
    <t>Progress since 2020</t>
  </si>
  <si>
    <t>Sample Size</t>
  </si>
  <si>
    <t xml:space="preserve">Changes to the Plug-in Car Grant came into effect on 18 March 2021, which impacted the eligibility of car models at the vehicle trim level. As a result, the plug-in car grant eligible models cannot be robustly estimated from the current data source from 2021 Q1 onwards. </t>
  </si>
  <si>
    <t>Used VEH1154 for newly registered cars and data requested for ULEV cars.</t>
  </si>
  <si>
    <t>The proportion of new car sales that are ULEV has increased over time, making up only 0.68% in 2016 but 5.5% in 2020. By 2021, this had further increased to 9.4%.</t>
  </si>
  <si>
    <t>% of charging devices that are rapid</t>
  </si>
  <si>
    <t>VEH0170 - ULVEs registered for the first time by PIG eligibility</t>
  </si>
  <si>
    <t>Note: Data no longer available as PIG ended, VEH0170 will be updated with new methodology</t>
  </si>
  <si>
    <t>Data from data request will be included in VEH0172 going forward</t>
  </si>
  <si>
    <t>There is a total of 1416.51km of approved active travel routes in Wales as of 2016.</t>
  </si>
  <si>
    <t>Sharp drop off (-23%) in 2020 as a result of Covid-19 lockdowns</t>
  </si>
  <si>
    <t>Percentage of Welsh residents using active travel as a mode of transport</t>
  </si>
  <si>
    <t>ktoe</t>
  </si>
  <si>
    <t>BEIS subnational total final energy consumption statistics</t>
  </si>
  <si>
    <t>There has been an overall increase in the proportion of transport energy use from renewable fuels in the UK over time, reaching 8.8% of all energy consumption in 2019 (compared to 4.9% in 2016).</t>
  </si>
  <si>
    <t>Electricity not included</t>
  </si>
  <si>
    <t>T3.6</t>
  </si>
  <si>
    <t>T3.7</t>
  </si>
  <si>
    <t xml:space="preserve">Number of rail passenger journeys </t>
  </si>
  <si>
    <t>Data comprises TfW services only - not interregional rail services e.g. Cardiff to London. I.e., WITHIN Wales rather than started/ended in Wales</t>
  </si>
  <si>
    <t>Investment in active travel</t>
  </si>
  <si>
    <t>Investment in active travel (£)</t>
  </si>
  <si>
    <t>Investment in EV charging infrastructure (£)</t>
  </si>
  <si>
    <t>Investment in EV charging infrastructure totalled just over £10.5 million over CB1. £7.9 million of this was delivered in 2019, and £2.6 million of this was delivered in 2020.</t>
  </si>
  <si>
    <t>T1.1 Transport sector GHG Emissions (CB1 Status)</t>
  </si>
  <si>
    <t>See TRA206</t>
  </si>
  <si>
    <t>Light Commercial Vehicles</t>
  </si>
  <si>
    <t>Investment in active travel over CB1 totalled just over £23 million. £6.8 million of this was delivered in 2018, £2.3 million of this was delivered in 2019, and £14.1 million of this was delivered in 2020.</t>
  </si>
  <si>
    <t>Grant support for PiG Cat 2 &amp; 3 vehicles ended in 2018, as reflected in the above figures. However, support for PiG Cat 1 has increased over recent years, with a total of £2.7 million grant funding provided in 2019 (a substantial increase on the previous year) and almost £6.7 million provided in 2020. A total of £16.6 million was delivered over CB1 (2016-2020).</t>
  </si>
  <si>
    <t>A steady increase in rail passenger journeys within Wales is observed throughout the time-series and over most of CB1 (2016-2018). However, between 2018-2019 a 5% decrease is seen, then between 2019 and 2020 a sharp (83%) decrease is observed due to the Covid-19 lockdowns. An overall decrease of 83% is observed in rail passenger journeys in Wales over CB1 (2016-2020).</t>
  </si>
  <si>
    <t>A slight decrease is seen between 2015 and 2019 (driven by increase in overall motor vehicle traffic while bus traffic held constant). A large (35%) decrease is then seen between 2019 and 2020, likely due to COVID-19 lockdowns. Over CB1 (2016-2020), the proportion of journeys taken by bus/coach decreased by 36%.</t>
  </si>
  <si>
    <t>Total road vehicle distance travelled has slowly increased over time, reaching 30.5 billion vehicle kilometres (vkm) in 2018 (from 29.9 billion vkm in 2016). This increased again to 30.7 billion vkm in 2019, and dropped significantly to 23.5 billion vkm in 2020 (likely due to COVID lockdowns). A slight rebound (to 26.5 billion vkm) is observed in 2021. Cars and taxis, making up between 78% and 79% of vehicle kilometres throughout 2016-2020, dominate road vehicle distance travelled. Travel by light commercial vehicles has seen the largest increase, whilst heavy goods vehicles have seen a small decrease over time. Vehicle kilometres travelled by motorcycles, buses and coaches have remained steady in recent years.</t>
  </si>
  <si>
    <t>The proportion of licensed cars that are ULEV has steadily increased over time, but remains only a very small proportion of the total car fleet. In 2020, ULEVs made up 0.52% of all licensed cars (up from 0.13% in 2016). In 2021, this further increased to 0.93%.</t>
  </si>
  <si>
    <t xml:space="preserve">The percentage of people walking (10mins+) or cycling at least once a week as means of transport has seen an overall decrease over CB1, from 58% in 2018 (the first year for which we have data) to 44% in 2020. 2021 saw a slight rebound, to 51%. </t>
  </si>
  <si>
    <t>Fuel consumption efficiency saw overall decreases for diesel cars, but overall increases for petrol cars over CB1 (2016-2020). In 2020, petrol cars achieved an average mpg of 52.6, up from 52.3 in 2016. In 2020, and diesel cars achieved an average mpg of 56.1, down from 62.2 in 2016. Average mpg (petrol and diesel) decreased by 5% over CB1 (2016-2020).</t>
  </si>
  <si>
    <t>GHG emissions from rail travel have displayed a steady decrease over 2016-2020, of 24% A significant amount of this can be attributed to a large drop seen in 2020 (a decrease of 21.9% from 2019) as a result of COVID lockdowns and travel guidance. Even with this large decrease, rail transport emission in 2020 were still almost 5% higher than base year (1990) emissions.</t>
  </si>
  <si>
    <t>Published:</t>
  </si>
  <si>
    <t>ok</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</si>
  <si>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</si>
  <si>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Overarching notes</t>
  </si>
  <si>
    <t>Note number</t>
  </si>
  <si>
    <t>Note</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</si>
  <si>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</si>
  <si>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 xml:space="preserve">Proposals are in red text </t>
  </si>
  <si>
    <t xml:space="preserve">2020 progress relates to the anticipated contribution to the CCC’s 2020 pathway, and assesses whether or not this contribution (usually expressed as an intended emissions reduction from the base year) has been met. </t>
  </si>
  <si>
    <t>Note code</t>
  </si>
  <si>
    <t xml:space="preserve">CB1 progress or delivery </t>
  </si>
  <si>
    <t>CB1 progress</t>
  </si>
  <si>
    <t>Policy/proposal [Note 2]</t>
  </si>
  <si>
    <t>For full details on each policy and proposal, see the LCDP1 plan at the link below:</t>
  </si>
  <si>
    <t>https://gov.wales/sites/default/files/publications/2019-06/low-carbon-delivery-plan_1.pdf</t>
  </si>
  <si>
    <t>Overview Diagram</t>
  </si>
  <si>
    <t>T3.1 Investment in active travel</t>
  </si>
  <si>
    <t>T3.4 UKG incentives to promote EV uptake</t>
  </si>
  <si>
    <t>T3.2 Investment in rail network</t>
  </si>
  <si>
    <t>T3.5 Investment in EV charging infrastructure</t>
  </si>
  <si>
    <t>T3.3 Investment in bus services</t>
  </si>
  <si>
    <t>T3.6 Comparative cost of EVs with petrol/diesel equivalents</t>
  </si>
  <si>
    <t>T3.7 Number of EV chargers</t>
  </si>
  <si>
    <t>T2.1 Percentage of Welsh residents using active travel as a mode of transport</t>
  </si>
  <si>
    <t>T2.7 Proportion of licensed cars that are ULEV</t>
  </si>
  <si>
    <t>T2.9 Proportion of buses that are zero or ultra low emission</t>
  </si>
  <si>
    <t>T2.2 Kilometres of active travel infrastructure</t>
  </si>
  <si>
    <t>T2.8 Proportion of new car sales that are ULEV</t>
  </si>
  <si>
    <t>T2.10 Taxi and private hire vehicle carbon footprint</t>
  </si>
  <si>
    <t xml:space="preserve">T2.3 Number of rail passenger journeys </t>
  </si>
  <si>
    <t>T2.11 Transport sector energy consumption</t>
  </si>
  <si>
    <t>T2.4 Number of bus passenger journeys (as proportion of total journeys)</t>
  </si>
  <si>
    <t>T2.12 Proportion of transport energy consumption from renewable sources (United Kingdom only)</t>
  </si>
  <si>
    <t>T2.5 % journeys by sustainable travel modes</t>
  </si>
  <si>
    <t>T2.13 Average car CO2 emissions per vehicle km travelled</t>
  </si>
  <si>
    <t>T2.6 Total road vehicle distance travelled</t>
  </si>
  <si>
    <t>T2.14 Average new car fuel consumption efficiency (GB only)</t>
  </si>
  <si>
    <t>T1.2 Aviation GHG Emissions</t>
  </si>
  <si>
    <t>T1.3 Road transport GHG Emissions</t>
  </si>
  <si>
    <t>T1.4 Rail travel GHG Emissions</t>
  </si>
  <si>
    <t>T1.5 Navigation &amp; shipping GHG Emissions</t>
  </si>
  <si>
    <t>Transport Sector Policies and Proposals</t>
  </si>
  <si>
    <t>Desired direction of travel [Note 1]</t>
  </si>
  <si>
    <t>CB1 progress or delivery [Note 1]</t>
  </si>
  <si>
    <t>Total delivery</t>
  </si>
  <si>
    <t xml:space="preserve">Rating </t>
  </si>
  <si>
    <t>Indicator Context</t>
  </si>
  <si>
    <t>Data source:</t>
  </si>
  <si>
    <t>Release date:</t>
  </si>
  <si>
    <t>External link:</t>
  </si>
  <si>
    <t xml:space="preserve">Data source: </t>
  </si>
  <si>
    <t xml:space="preserve">Release date: </t>
  </si>
  <si>
    <t xml:space="preserve">External link: </t>
  </si>
  <si>
    <t xml:space="preserve">Notes: </t>
  </si>
  <si>
    <t>Note that years are derived from calendar years</t>
  </si>
  <si>
    <t>Trends</t>
  </si>
  <si>
    <t>CB1 progress [Note 1]</t>
  </si>
  <si>
    <t>%</t>
  </si>
  <si>
    <t>https://gov.wales/national-survey-wales-results-viewer</t>
  </si>
  <si>
    <t>This map is not routinely updated; the latest release is from 2016</t>
  </si>
  <si>
    <t>http://lle.gov.wales/catalogue/item/ActiveTravelApprovedRoutes/?lang=en</t>
  </si>
  <si>
    <t>km</t>
  </si>
  <si>
    <t>count</t>
  </si>
  <si>
    <t>No of passengers (Wales)</t>
  </si>
  <si>
    <t>https://statswales.gov.wales/Catalogue/Transport/rail/rail-transport/railpassengerjourneys-by-localauthority-year</t>
  </si>
  <si>
    <t>Rail passenger journeys by local authority and year (StatsWales)</t>
  </si>
  <si>
    <t>https://www.gov.uk/government/statistical-data-sets/road-traffic-statistics-tra</t>
  </si>
  <si>
    <t>Road Traffic Statistics: "TRA0206: Motor vehicle traffic (vehicle kilometres) by vehicle type, region and country in Great Britain" (DfT)</t>
  </si>
  <si>
    <t>Licensed ULEV vehicles (VEH0132) and Licensed cars by region (VEH1104)</t>
  </si>
  <si>
    <t>https://www.gov.uk/government/statistical-data-sets/vehicle-licensing-statistics-data-tables</t>
  </si>
  <si>
    <t>https://www.gov.uk/government/statistics/total-final-energy-consumption-at-regional-and-local-authority-level-2005-to-2020</t>
  </si>
  <si>
    <t>Renewable energy as a percentage of all transport energy consumption (%)</t>
  </si>
  <si>
    <t xml:space="preserve">TSGB0303 (ENV0103): Average new car fuel consumption </t>
  </si>
  <si>
    <t>https://www.gov.uk/government/statistical-data-sets/tsgb03</t>
  </si>
  <si>
    <t>TSGB0303 (ENV0103): Average new car fuel consumption and TSGB0302 (ENV0102): Energy consumption by transport mode and energy source (DfT)</t>
  </si>
  <si>
    <t>https://www.gov.uk/government/statistical-data-sets/energy-and-environment-data-tables-env</t>
  </si>
  <si>
    <t>Transport, total (ktoe)</t>
  </si>
  <si>
    <t>Rapid charging devices</t>
  </si>
  <si>
    <t>Vehicles are allocated to a local authority according to the postcode of the registered keeper. This is the keeper's address for privately owned vehicles or the company's registered address for company owned vehicles. Significant changes in the number of vehicles from year to year can often occur when a companies with a large number of vehicles change their registered address. The address does not necessarily reflect where the vehicle is kept.</t>
  </si>
  <si>
    <t>DfT Data Request - ULEV proportion of new car registrations, 2014 - 2019 and VEH1154: Vehicles registered for the first time by body type and region: Great Britain and United Kingdom</t>
  </si>
  <si>
    <t>Investment in decarbonisation of bus services</t>
  </si>
  <si>
    <t>Indicator of the level of support provided to increase uptake of active travel as a form of transport.</t>
  </si>
  <si>
    <t>Indicator to track delivery of investment programme to encourage use of bus services.</t>
  </si>
  <si>
    <t>Indicator of incentives provided by UKG to promote the uptake of electric vehicles.</t>
  </si>
  <si>
    <t>Indicator of investment in improving public EV charging infrastructure to enable improved connectivity of the charging network.</t>
  </si>
  <si>
    <t>Indicator of the affordability of electric vehicles.</t>
  </si>
  <si>
    <t>Indicator of roll-out of charging infrastructure to support uptake of electric vehicles.</t>
  </si>
  <si>
    <t>Information to track the shift from carbon intensive forms of transport to sustainable travel, with an aim to increase the proportion of journeys made via active travel as part of the shift away from dependence on car transport.</t>
  </si>
  <si>
    <t>To promote the shift to active travel, investment in enabling infrastructure is required to identify, enabling infrastructure is required to identify, encourage and facilitate safe routes for cycling and walking.</t>
  </si>
  <si>
    <t>As part of the modal shift away from car dependency, we want to encourage further uptake of bus and coach journeys replacing car/taxi journeys. This indicator proportions the number of km travelled by bus/coach against those travelled by car/taxi to assess the extent of this shift.</t>
  </si>
  <si>
    <t>Proportion of journeys by sustainable travel modes</t>
  </si>
  <si>
    <t>Indicator of the proportion of journeys undertaken by sustainable transport modes.</t>
  </si>
  <si>
    <t>Indicator of changes to travel habits over time, whether the need to travel is being reduced, and if this travel is being undertaken by road vehicle transportation.</t>
  </si>
  <si>
    <t>Indicator of uptake of ULEV cars and changes to the proportion of road fleet that are ULEV/electric.</t>
  </si>
  <si>
    <t>Indicator of changes to ULEV uptake over time with introduction of incentives and reduction of comparative cost.</t>
  </si>
  <si>
    <t>Indicator of shift in bus infrastructure towards lower carbon vehicles as part of policy aim to achieve a reduction in the carbon footprint of buses.</t>
  </si>
  <si>
    <t>Data for this indicator is only available for Q3 of 2021 (i.e., post-CB1). As of Q3 of 2021, there were 15 ULEV buses/coaches in Wales (accounting for 0.17% of the fleet).</t>
  </si>
  <si>
    <t>Key Measure M2 – Wales Transport Strategy</t>
  </si>
  <si>
    <t>https://tfw.wales/projects/monitoring-and-evaluation/wales-transport-strategy/monitoring-measures/m2</t>
  </si>
  <si>
    <t xml:space="preserve">Data for this indicator is only available for Q3 of 2021 (i.e., post-CB1). As of Q3 of 2021, there were 57 ULEV taxis in Wales (accounting for 0.62% of the fleet). </t>
  </si>
  <si>
    <t>Proportion of taxis and private hire vehicles that are zero or ultra low emission</t>
  </si>
  <si>
    <t>Indicator of changes to total energy consumption of the transport sector over time.</t>
  </si>
  <si>
    <t>Indicator of how much energy used by the transport sector comes from renewable sources. The data presented here is for the UK, not Wales specifically.</t>
  </si>
  <si>
    <t>Indicator of changes to the average efficiency of car travel.</t>
  </si>
  <si>
    <t>Indicator of changes to the average efficiency of new cars, as indicated by fuel consumption. The data presented here is for Great Britain, not Wales specifically.</t>
  </si>
  <si>
    <t>2020 Progress [Note 3]</t>
  </si>
  <si>
    <t>LIe - Kilometres of approved active travel routes</t>
  </si>
  <si>
    <t>Road traffic statistics: TRA0206: Motor vehicle traffic (vehicle kilometres) by vehicle type, region and country in Great Britain (DfT), and NAEI GHGI 2020 – total emissions from cars</t>
  </si>
  <si>
    <r>
      <t xml:space="preserve">https://www.gov.uk/government/statistical-data-sets/road-traffic-statistics-tra </t>
    </r>
    <r>
      <rPr>
        <sz val="9"/>
        <rFont val="Arial"/>
        <family val="2"/>
      </rPr>
      <t>and</t>
    </r>
    <r>
      <rPr>
        <u/>
        <sz val="9"/>
        <color theme="10"/>
        <rFont val="Arial"/>
        <family val="2"/>
      </rPr>
      <t xml:space="preserve"> https://naei.beis.gov.uk/reports/reports?section_id=4</t>
    </r>
  </si>
  <si>
    <t>Personal communication with WG finance team</t>
  </si>
  <si>
    <t>Cell I17 (in grey): Change in max rate of grant occurs mid-way through year in 2016 - figures are calculated based on grant amount for latter part of year (reduced rates) resulting in lower overall grant total than if allocated by grant period</t>
  </si>
  <si>
    <t xml:space="preserve">Directly sourced from ZapMap </t>
  </si>
  <si>
    <t>Note that this refers to the number of 'devices' not 'points' - one device can have multiple charge points</t>
  </si>
  <si>
    <t>"CB1 progress" covers the years 2018-2020</t>
  </si>
  <si>
    <t>Hide data from here down</t>
  </si>
  <si>
    <t>Data for Anticipated CCC Pathway Contribution (based on 2016 GHGi)</t>
  </si>
  <si>
    <t>Based on 2016 GHGI Submission</t>
  </si>
  <si>
    <t>Anticipated 2020 CCC pathway contribution</t>
  </si>
  <si>
    <t>Transport Total (ktCO2e)</t>
  </si>
  <si>
    <t>Anticipated contribution to CCC’s 2020 pathway</t>
  </si>
  <si>
    <t>2020 progress [Note 3]</t>
  </si>
  <si>
    <r>
      <t>ktCO</t>
    </r>
    <r>
      <rPr>
        <vertAlign val="subscript"/>
        <sz val="9"/>
        <color theme="1"/>
        <rFont val="Arial"/>
        <family val="2"/>
      </rPr>
      <t>2</t>
    </r>
    <r>
      <rPr>
        <sz val="9"/>
        <color theme="1"/>
        <rFont val="Arial"/>
        <family val="2"/>
      </rPr>
      <t>e</t>
    </r>
  </si>
  <si>
    <t>Transport Sector GHG emissions</t>
  </si>
  <si>
    <t>2020 emissions should be 14% lower than the base year</t>
  </si>
  <si>
    <t>% change</t>
  </si>
  <si>
    <t>Rating</t>
  </si>
  <si>
    <t>ü</t>
  </si>
  <si>
    <t>% change from base year</t>
  </si>
  <si>
    <t>Linear trajectory (from base year to anticipated 2020 CCC pathway contribution)</t>
  </si>
  <si>
    <t>Transport Sector Total (ktCO₂e)</t>
  </si>
  <si>
    <t>Emissions from aviation</t>
  </si>
  <si>
    <t>Emissions from road transport</t>
  </si>
  <si>
    <t>Emissions from navigation and shipping</t>
  </si>
  <si>
    <t>Aviation Total (ktCO₂e)</t>
  </si>
  <si>
    <t>Navigation and Shipping Total (ktCO₂e)</t>
  </si>
  <si>
    <t>Road Transport Total (ktCO₂e)</t>
  </si>
  <si>
    <t>Rail Total (ktCO₂e)</t>
  </si>
  <si>
    <t>Emissions from railways</t>
  </si>
  <si>
    <t>Emissions from rail transport</t>
  </si>
  <si>
    <t>NAEI GHG 2020 (Wales)</t>
  </si>
  <si>
    <t>https://naei.beis.gov.uk/reports/reports?section_id=3</t>
  </si>
  <si>
    <t>Indicator to track emissions from the navigation and shipping subsector.</t>
  </si>
  <si>
    <t>Indicator to track emissions from the rail travel subsector.</t>
  </si>
  <si>
    <t>Indicator to track emissions from the road transport subsector.</t>
  </si>
  <si>
    <t>Indicator to track emissions from the aviation subsector.</t>
  </si>
  <si>
    <t>Indicator detailing the total GHG emissions for the transport sector, as defined in Prosperity for All; A Low Carbon Wales.</t>
  </si>
  <si>
    <t>Number of EV charging devices</t>
  </si>
  <si>
    <r>
      <t>Transport sector GHG emissions have steadily decreased over time. In 2019, emissions had decreased by 6.33% from the base year (1990). In 2020, a significant drop was observed (a 22.5% decrease from 2019, and a 27.39% decrease from the base year) - this anomalous decrease is linked to the COVID lockdowns and travel guidance. As a result of this large decrease in 2020, transport sector emissions over CB1 (2016-2020) saw a decrease of 26%. While 2020 emissions were 27% lower than the base year (and thus in line with the anticipated contribution to the CCC’s 2020 pathway of 14% below the base year in 2020) in 2019 emissions were only 6% below the base year - as such, it is important to consider that lockdowns and guidance to limit travel in 2020 may have played a significant role in recent transport sector reductions. The transport sector has emitted a total of 32.04 MtCO</t>
    </r>
    <r>
      <rPr>
        <vertAlign val="subscript"/>
        <sz val="9"/>
        <color theme="1"/>
        <rFont val="Arial"/>
        <family val="2"/>
      </rPr>
      <t>2</t>
    </r>
    <r>
      <rPr>
        <sz val="9"/>
        <color theme="1"/>
        <rFont val="Arial"/>
        <family val="2"/>
      </rPr>
      <t xml:space="preserve">e during the first carbon budget period. </t>
    </r>
  </si>
  <si>
    <r>
      <t>Aviation sector GHG emissions have fluctuated over time. In 2016, aviation emissions totalled 84 ktCO</t>
    </r>
    <r>
      <rPr>
        <vertAlign val="subscript"/>
        <sz val="9"/>
        <color theme="1"/>
        <rFont val="Arial"/>
        <family val="2"/>
      </rPr>
      <t>2</t>
    </r>
    <r>
      <rPr>
        <sz val="9"/>
        <color theme="1"/>
        <rFont val="Arial"/>
        <family val="2"/>
      </rPr>
      <t>e (a relatively low point in the time-series), but saw steady increases until 2019 when emissions of 130 ktCO2e were seen. 2020 then saw a significant drop (an 82% decrease from 2019, and a 73% decrease from the base year) - this anomalous decrease is linked to the COVID lockdowns and travel guidance. As a result of this large decrease in 2020, transport sector emissions over CB1 (2016-2020) saw a decrease of 72%.</t>
    </r>
  </si>
  <si>
    <r>
      <t>Road transport GHG emissions have fluctuated slightly over time. In 2016, road transport emissions of 5,858 ktCO</t>
    </r>
    <r>
      <rPr>
        <vertAlign val="subscript"/>
        <sz val="9"/>
        <color theme="1"/>
        <rFont val="Arial"/>
        <family val="2"/>
      </rPr>
      <t>2</t>
    </r>
    <r>
      <rPr>
        <sz val="9"/>
        <color theme="1"/>
        <rFont val="Arial"/>
        <family val="2"/>
      </rPr>
      <t>e were observed. Between 2016 and 2019, small annual decreases were observed. In 2020, a significant drop was observed (a 22% decrease from 2019, and a 21% decrease from the base year) - this anomalous decrease is linked to the COVID lockdowns and travel guidance. As a result of this large decrease in 2020, transport sector emissions over CB1 (2016-2020) saw a decrease of 25%.</t>
    </r>
  </si>
  <si>
    <r>
      <t>Navigation and shipping emissions have fluctuated significantly over time. In 2016, navigation and shipping emissions totalled 774 ktCO</t>
    </r>
    <r>
      <rPr>
        <vertAlign val="subscript"/>
        <sz val="9"/>
        <color theme="1"/>
        <rFont val="Arial"/>
        <family val="2"/>
      </rPr>
      <t>2</t>
    </r>
    <r>
      <rPr>
        <sz val="9"/>
        <color theme="1"/>
        <rFont val="Arial"/>
        <family val="2"/>
      </rPr>
      <t>e. Since then, sustained decreases have been observed.  Over CB1 (2016-2020) emissions from navigation and shipping decreased by 30%, and in 2020 emissions were 49.5% lower than the base year. The COVID pandemic in 2020 may have exacerbated emission decreases in 2020 - a 16% decrease in emissions can be seen between 2019 and 2020.</t>
    </r>
  </si>
  <si>
    <t>Years reported are derived from calendar years</t>
  </si>
  <si>
    <t>The red box surrounding data on graphs and tables indicates the years included within CB1, and therefore those included within the "CB1 progress" assessment</t>
  </si>
  <si>
    <t>UKG is UK Government; PiG is Plug-in Grant</t>
  </si>
  <si>
    <t xml:space="preserve">Calendar years presented in the graph have been converted from financial years </t>
  </si>
  <si>
    <r>
      <t>KgCO</t>
    </r>
    <r>
      <rPr>
        <b/>
        <vertAlign val="subscript"/>
        <sz val="10"/>
        <color theme="1"/>
        <rFont val="Arial"/>
        <family val="2"/>
      </rPr>
      <t>2</t>
    </r>
    <r>
      <rPr>
        <b/>
        <sz val="10"/>
        <color theme="1"/>
        <rFont val="Arial"/>
        <family val="2"/>
      </rPr>
      <t>e emitted per car vehicle km</t>
    </r>
  </si>
  <si>
    <r>
      <t>kgCO</t>
    </r>
    <r>
      <rPr>
        <vertAlign val="subscript"/>
        <sz val="9"/>
        <color theme="1"/>
        <rFont val="Arial"/>
        <family val="2"/>
      </rPr>
      <t>2</t>
    </r>
    <r>
      <rPr>
        <sz val="9"/>
        <color theme="1"/>
        <rFont val="Arial"/>
        <family val="2"/>
      </rPr>
      <t>e</t>
    </r>
  </si>
  <si>
    <r>
      <t>Average car CO</t>
    </r>
    <r>
      <rPr>
        <vertAlign val="subscript"/>
        <sz val="9"/>
        <color theme="1"/>
        <rFont val="Arial"/>
        <family val="2"/>
      </rPr>
      <t xml:space="preserve">2 </t>
    </r>
    <r>
      <rPr>
        <sz val="9"/>
        <color theme="1"/>
        <rFont val="Arial"/>
        <family val="2"/>
      </rPr>
      <t>emissions per vehicle km travelled</t>
    </r>
  </si>
  <si>
    <t>Total EV charging devices</t>
  </si>
  <si>
    <t xml:space="preserve">The number of rapid charging devices includes ultra rapid devices. </t>
  </si>
  <si>
    <t>Data not available for the end of 2015, time-series starts at 2016.</t>
  </si>
  <si>
    <t>DfT/Zap-Map Public EV Charging Points in Wales, 2015-2021</t>
  </si>
  <si>
    <t>Deployment of public EV charging devices has increased over time. The proportion of devices that are rapid remained fairly static between 2016 and 2020 but saw an increase in 2021. In 2016, there were 234 charging devices in total, 13% of which were rapid (31). By 2020, total devices had increased to 802, of which 102 (13%) were rapid. In 2021, 16% of the 1039 charging devices were rapid (167) - an increase of 3% since 2020. Over 2016-2020 the total number of charging devices increased by 243%.</t>
  </si>
  <si>
    <t>This data is not available prior to 2018.</t>
  </si>
  <si>
    <t>"CB1 progress" covers the years 2018-2020.</t>
  </si>
  <si>
    <t>National Survey for Wales, 2018-2021</t>
  </si>
  <si>
    <t xml:space="preserve">The Active Travel (Wales) Act 2013 places duties on local authorities and the Welsh Government with the aim to improve infrastructure and significantly increase levels of walking and cycling in Wales. The duties include that existing active travel routes must be mapped - all places that have been specified (currently 142 'designated localities') and that integrated network plans must be prepared for these places. </t>
  </si>
  <si>
    <t>It should be noted that a significant amount of walking infrastructure is likely to be omitted due to the way “active travel infrastructure” is defined.</t>
  </si>
  <si>
    <t>Indicator tracking the number of journeys undertaken by rail within Wales.</t>
  </si>
  <si>
    <t>bvkm is billion vehicle kilometres</t>
  </si>
  <si>
    <r>
      <t>Ultra low emission vehicles (ULEVs) are vehicles that emit less than 75g of carbon dioxide (CO</t>
    </r>
    <r>
      <rPr>
        <vertAlign val="subscript"/>
        <sz val="10"/>
        <color theme="1"/>
        <rFont val="Arial"/>
        <family val="2"/>
      </rPr>
      <t>2</t>
    </r>
    <r>
      <rPr>
        <sz val="10"/>
        <color theme="1"/>
        <rFont val="Arial"/>
        <family val="2"/>
      </rPr>
      <t>) from the tailpipe for every kilometre travelled. In practice, the term typically refers to battery electric, plug-in hybrid electric and fuel cell electric vehicles. These figures are subject to minor revision between quarterly publications when individual vehicles are reviewed against the criteria.</t>
    </r>
  </si>
  <si>
    <t>Proportion of all licensed vehicles that are ULEV</t>
  </si>
  <si>
    <t>To calculate this indicator, the former dataset (VEH0132) is divided by the latter (VEH1104)</t>
  </si>
  <si>
    <t xml:space="preserve">This indicator is calculated by dividing the number of newly registered ULEV cars (data received from DfT, will be included in VEH0172 going forward) by the number of newly registered cars (total) (VEH1154) </t>
  </si>
  <si>
    <t>This indicator is calculated as total number of ULEVs licensed (dataset VEH0132) divided by total number of licensed cars (dataset VEH1104).</t>
  </si>
  <si>
    <t>Indicator of shift in taxi and private hire vehicle infrastructure towards lower carbon vehicles as part of policy aim to achieve a reduction in the carbon footprint of taxis and private hire vehicles.</t>
  </si>
  <si>
    <t>Transport sector energy consumption has remained relatively steady over time, fluctuating by up to 2% year on year up until 2019 (when energy consumption totalled 2,177 kilotonnes of oil equivalent, or ktoe). In 2020, however, the transport sector used only 1,705 ktoe - a decrease of 22% from 2019. Between 2016 and 2019, transport sector energy consumption decreased by 19%, though this is almost completely a function of the large (22%) decrease observed between 2019 and 2020 (likely an artefact of the COVID pandemic and subsequent reduced travel).</t>
  </si>
  <si>
    <t>The CB1 progress includes 2016-2019</t>
  </si>
  <si>
    <t>Only UK-wide data was available for this indicator</t>
  </si>
  <si>
    <r>
      <t>Average car CO</t>
    </r>
    <r>
      <rPr>
        <vertAlign val="subscript"/>
        <sz val="9"/>
        <color theme="1"/>
        <rFont val="Arial"/>
        <family val="2"/>
      </rPr>
      <t>2</t>
    </r>
    <r>
      <rPr>
        <sz val="9"/>
        <color theme="1"/>
        <rFont val="Arial"/>
        <family val="2"/>
      </rPr>
      <t xml:space="preserve"> emissions have decreased steadily over time, reaching 0.145 KgCO</t>
    </r>
    <r>
      <rPr>
        <vertAlign val="subscript"/>
        <sz val="9"/>
        <color theme="1"/>
        <rFont val="Arial"/>
        <family val="2"/>
      </rPr>
      <t>2</t>
    </r>
    <r>
      <rPr>
        <sz val="9"/>
        <color theme="1"/>
        <rFont val="Arial"/>
        <family val="2"/>
      </rPr>
      <t>e emitted per car vehicle km travelled in 2020 (down from 0.166 KgCO</t>
    </r>
    <r>
      <rPr>
        <vertAlign val="subscript"/>
        <sz val="9"/>
        <color theme="1"/>
        <rFont val="Arial"/>
        <family val="2"/>
      </rPr>
      <t>2</t>
    </r>
    <r>
      <rPr>
        <sz val="9"/>
        <color theme="1"/>
        <rFont val="Arial"/>
        <family val="2"/>
      </rPr>
      <t>e in 2016).</t>
    </r>
  </si>
  <si>
    <t>miles per gallon (mpg)</t>
  </si>
  <si>
    <t>These figures are registration weighted (i.e. weighted to account for the relative sales of different models of vehicles).</t>
  </si>
  <si>
    <t>These figures are obtained under consistent, carefully controlled laboratory conditions and do not reflect external factors such as cold starts, differing driving conditions, different loads carried, etc.</t>
  </si>
  <si>
    <t xml:space="preserve"> Figures include pure petrol- or diesel-fuelled vehicles only; hybrid and alternative-fuelled vehicles are excluded.</t>
  </si>
  <si>
    <t>Indicator context</t>
  </si>
  <si>
    <t>Indicator context:</t>
  </si>
  <si>
    <t xml:space="preserve">Indicator to track delivery of investment programme to bring about step-change improvement in Wales and Borders rail service. </t>
  </si>
  <si>
    <t>Sector specific notes</t>
  </si>
  <si>
    <r>
      <t xml:space="preserve">The diagram below summarises "CB1 progress" for each indicator in this sector. </t>
    </r>
    <r>
      <rPr>
        <b/>
        <sz val="12"/>
        <color rgb="FF00B050"/>
        <rFont val="Arial"/>
        <family val="2"/>
      </rPr>
      <t>GREEN</t>
    </r>
    <r>
      <rPr>
        <sz val="12"/>
        <color theme="0"/>
        <rFont val="Arial"/>
        <family val="2"/>
      </rPr>
      <t xml:space="preserve"> cells indicate that the desired direction of travel was met, </t>
    </r>
    <r>
      <rPr>
        <b/>
        <sz val="12"/>
        <color rgb="FFFF0000"/>
        <rFont val="Arial"/>
        <family val="2"/>
      </rPr>
      <t>RED</t>
    </r>
    <r>
      <rPr>
        <sz val="12"/>
        <color theme="0"/>
        <rFont val="Arial"/>
        <family val="2"/>
      </rPr>
      <t xml:space="preserve"> cells indicate that the desired direction of travel was not met, and </t>
    </r>
    <r>
      <rPr>
        <b/>
        <sz val="12"/>
        <color theme="7"/>
        <rFont val="Arial"/>
        <family val="2"/>
      </rPr>
      <t>AMBER</t>
    </r>
    <r>
      <rPr>
        <sz val="12"/>
        <color theme="0"/>
        <rFont val="Arial"/>
        <family val="2"/>
      </rPr>
      <t xml:space="preserve"> cells indicate that a significant trend in either direction could not be observed (</t>
    </r>
    <r>
      <rPr>
        <b/>
        <sz val="12"/>
        <color theme="0"/>
        <rFont val="Arial"/>
        <family val="2"/>
      </rPr>
      <t xml:space="preserve">using a </t>
    </r>
    <r>
      <rPr>
        <b/>
        <u/>
        <sz val="12"/>
        <color theme="0"/>
        <rFont val="Arial"/>
        <family val="2"/>
      </rPr>
      <t>5% threshold</t>
    </r>
    <r>
      <rPr>
        <b/>
        <sz val="12"/>
        <color theme="0"/>
        <rFont val="Arial"/>
        <family val="2"/>
      </rPr>
      <t xml:space="preserve"> - see "Introduction" tab</t>
    </r>
    <r>
      <rPr>
        <sz val="12"/>
        <color theme="0"/>
        <rFont val="Arial"/>
        <family val="2"/>
      </rPr>
      <t>). Grey cells mean no data available or a desired direction of travel (and thus rating) could not be assigned.</t>
    </r>
  </si>
  <si>
    <t>Data provided 08/09/2022</t>
  </si>
  <si>
    <t>Motor vehicle traffic (billion vehicle kilometres)</t>
  </si>
  <si>
    <t>Buses &amp; Coaches (billion vehicle kilometres)</t>
  </si>
  <si>
    <t>Some renewable fuels are double weighted in the calculation of renewable energy as a percentage of all transport energy consumption - as specified by the Renewable Energy Directive (see Renewable Fuel Statistics: Notes and Definitions in original dataset).</t>
  </si>
  <si>
    <t>This indicator is calculated by dividing total emissions from cars (from NAEI) by car vehicle km travelled (from TRA0206 dataset)</t>
  </si>
  <si>
    <t>Transport Sector - CB1 Performance Indicators</t>
  </si>
  <si>
    <t>Indicator number</t>
  </si>
  <si>
    <r>
      <t>Average car CO</t>
    </r>
    <r>
      <rPr>
        <vertAlign val="subscript"/>
        <sz val="9"/>
        <color theme="1"/>
        <rFont val="Arial"/>
        <family val="2"/>
      </rPr>
      <t>2</t>
    </r>
    <r>
      <rPr>
        <sz val="9"/>
        <color theme="1"/>
        <rFont val="Arial"/>
        <family val="2"/>
      </rPr>
      <t xml:space="preserve"> emissions per vehicle km travelled</t>
    </r>
  </si>
  <si>
    <t>Indicator under development. WG are working to make the data available for this indicator where possible.</t>
  </si>
  <si>
    <t>No time-series could be provided for this indicator. Data is only available for the year 2021. WG are working to make further data available for this indicator where possible.</t>
  </si>
  <si>
    <t>Average new car fuel consumption efficiency (Great Britain)</t>
  </si>
  <si>
    <t>Average fuel consumption efficiency values presented are a simple numeric average of petrol and diesel consumption in Great Britain. These figures are not not weighted according to split of petrol and diesel cars present in Wales.</t>
  </si>
  <si>
    <t>Totals may not sum due to rounding</t>
  </si>
  <si>
    <t>Approved active travel routes (km)</t>
  </si>
  <si>
    <t>Description:</t>
  </si>
  <si>
    <t xml:space="preserve">Version: </t>
  </si>
  <si>
    <t>The Welsh Government has developed a comprehensive performance monitoring framework to track progress towards meeting the emissions reductions set out in Prosperity for All: A Low Carbon Wales. This workbook contains indicators relating to progress in the transport sector. These indicators track the implementation of decarbonisation policies and proposals, and the key drivers of emissions.</t>
  </si>
  <si>
    <t>Contact details: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</si>
  <si>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</si>
  <si>
    <t xml:space="preserve"> climatechange@gov.wales</t>
  </si>
  <si>
    <t>8th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</si>
</sst>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 #,##0.0_);_(* \(#,##0.0\);_(* &quot;-&quot;??_);_(@_)"/>
    <numFmt numFmtId="165" formatCode="_(* #,##0_);_(* \(#,##0\);_(* &quot;-&quot;??_);_(@_)"/>
    <numFmt numFmtId="166" formatCode="_-* #,##0_-;\-* #,##0_-;_-* &quot;-&quot;??_-;_-@_-"/>
    <numFmt numFmtId="167" formatCode="#,##0.0"/>
    <numFmt numFmtId="168" formatCode="0.0"/>
    <numFmt numFmtId="169" formatCode="0.00000"/>
    <numFmt numFmtId="170" formatCode="0.0%"/>
    <numFmt numFmtId="171" formatCode="&quot; &quot;#,##0.00&quot; &quot;;&quot;-&quot;#,##0.00&quot; &quot;;&quot; -&quot;00&quot; &quot;;&quot; &quot;@&quot; &quot;"/>
    <numFmt numFmtId="172" formatCode="0.00&quot; &quot;"/>
    <numFmt numFmtId="173" formatCode="&quot;£&quot;#,##0"/>
    <numFmt numFmtId="174" formatCode="_-* #,##0.000_-;\-* #,##0.000_-;_-* &quot;-&quot;??_-;_-@_-"/>
    <numFmt numFmtId="175" formatCode="_-&quot;£&quot;* #,##0_-;\-&quot;£&quot;* #,##0_-;_-&quot;£&quot;* &quot;-&quot;??_-;_-@_-"/>
    <numFmt numFmtId="176" formatCode="_-[$£-809]* #,##0_-;\-[$£-809]* #,##0_-;_-[$£-809]* &quot;-&quot;??_-;_-@_-"/>
    <numFmt numFmtId="177" formatCode="_-&quot;£&quot;* #,##0.0_-;\-&quot;£&quot;* #,##0.0_-;_-&quot;£&quot;* &quot;-&quot;??_-;_-@_-"/>
  </numFmts>
  <fonts count="64" x14ac:knownFonts="1">
    <font>
      <sz val="12"/>
      <color theme="1"/>
      <name val="Arial"/>
      <family val="2"/>
    </font>
    <font>
      <b/>
      <sz val="12"/>
      <color theme="1"/>
      <name val="Arial"/>
      <family val="2"/>
    </font>
    <font>
      <b/>
      <sz val="14"/>
      <color theme="1"/>
      <name val="Arial"/>
      <family val="2"/>
    </font>
    <font>
      <sz val="10"/>
      <color theme="1"/>
      <name val="Arial"/>
      <family val="2"/>
    </font>
    <font>
      <sz val="11"/>
      <color theme="1"/>
      <name val="Arial"/>
      <family val="2"/>
    </font>
    <font>
      <sz val="10"/>
      <color rgb="FF000000"/>
      <name val="Arial"/>
      <family val="2"/>
    </font>
    <font>
      <b/>
      <sz val="9"/>
      <color theme="1"/>
      <name val="Arial"/>
      <family val="2"/>
    </font>
    <font>
      <b/>
      <sz val="10"/>
      <color theme="1"/>
      <name val="Arial"/>
      <family val="2"/>
    </font>
    <font>
      <sz val="9"/>
      <color theme="1"/>
      <name val="Arial"/>
      <family val="2"/>
    </font>
    <font>
      <b/>
      <i/>
      <sz val="9"/>
      <color theme="1"/>
      <name val="Arial"/>
      <family val="2"/>
    </font>
    <font>
      <u/>
      <sz val="12"/>
      <color theme="10"/>
      <name val="Arial"/>
      <family val="2"/>
    </font>
    <font>
      <u/>
      <sz val="10"/>
      <color theme="10"/>
      <name val="Arial"/>
      <family val="2"/>
    </font>
    <font>
      <b/>
      <i/>
      <sz val="10"/>
      <color theme="1"/>
      <name val="Arial"/>
      <family val="2"/>
    </font>
    <font>
      <b/>
      <sz val="9"/>
      <color rgb="FFFF0000"/>
      <name val="Arial"/>
      <family val="2"/>
    </font>
    <font>
      <sz val="9"/>
      <color rgb="FF000000"/>
      <name val="Arial"/>
      <family val="2"/>
    </font>
    <font>
      <b/>
      <sz val="9"/>
      <color rgb="FF000000"/>
      <name val="Arial"/>
      <family val="2"/>
    </font>
    <font>
      <b/>
      <sz val="10"/>
      <color theme="0"/>
      <name val="Arial"/>
      <family val="2"/>
    </font>
    <font>
      <sz val="12"/>
      <color theme="1"/>
      <name val="Arial"/>
      <family val="2"/>
    </font>
    <font>
      <b/>
      <sz val="10"/>
      <color rgb="FF000000"/>
      <name val="Arial"/>
      <family val="2"/>
    </font>
    <font>
      <sz val="8"/>
      <color rgb="FF000000"/>
      <name val="Arial"/>
      <family val="2"/>
    </font>
    <font>
      <sz val="10"/>
      <color rgb="FF000000"/>
      <name val="Times New Roman"/>
      <family val="1"/>
    </font>
    <font>
      <sz val="12"/>
      <color rgb="FFFF0000"/>
      <name val="Arial"/>
      <family val="2"/>
    </font>
    <font>
      <sz val="10"/>
      <color rgb="FF000000"/>
      <name val="Tms Rmn"/>
    </font>
    <font>
      <b/>
      <sz val="11"/>
      <color rgb="FF008080"/>
      <name val="Arial"/>
      <family val="2"/>
    </font>
    <font>
      <sz val="11"/>
      <color rgb="FF000000"/>
      <name val="Arial"/>
      <family val="2"/>
    </font>
    <font>
      <b/>
      <i/>
      <sz val="10"/>
      <color rgb="FF000000"/>
      <name val="Arial"/>
      <family val="2"/>
    </font>
    <font>
      <sz val="10"/>
      <name val="Arial"/>
      <family val="2"/>
    </font>
    <font>
      <sz val="11"/>
      <color rgb="FF000000"/>
      <name val="Calibri"/>
      <family val="2"/>
    </font>
    <font>
      <sz val="11"/>
      <color theme="1"/>
      <name val="Calibri"/>
      <family val="2"/>
      <scheme val="minor"/>
    </font>
    <font>
      <u/>
      <sz val="10"/>
      <color rgb="FF0000FF"/>
      <name val="Arial"/>
      <family val="2"/>
    </font>
    <font>
      <u/>
      <sz val="7"/>
      <color rgb="FF0000FF"/>
      <name val="Arial"/>
      <family val="2"/>
    </font>
    <font>
      <u/>
      <sz val="11"/>
      <color rgb="FF0563C1"/>
      <name val="Calibri"/>
      <family val="2"/>
    </font>
    <font>
      <sz val="8"/>
      <name val="Arial"/>
      <family val="2"/>
    </font>
    <font>
      <sz val="8"/>
      <color theme="1"/>
      <name val="Arial"/>
      <family val="2"/>
    </font>
    <font>
      <sz val="12"/>
      <name val="Arial"/>
      <family val="2"/>
    </font>
    <font>
      <b/>
      <sz val="12"/>
      <color rgb="FFFF0000"/>
      <name val="Arial"/>
      <family val="2"/>
    </font>
    <font>
      <sz val="10"/>
      <color theme="1"/>
      <name val="Calibri"/>
      <family val="2"/>
      <scheme val="minor"/>
    </font>
    <font>
      <sz val="10"/>
      <name val="Calibri"/>
      <family val="2"/>
      <scheme val="minor"/>
    </font>
    <font>
      <i/>
      <sz val="10"/>
      <color theme="7"/>
      <name val="Calibri"/>
      <family val="2"/>
      <scheme val="minor"/>
    </font>
    <font>
      <b/>
      <sz val="14"/>
      <color theme="0"/>
      <name val="Arial"/>
      <family val="2"/>
    </font>
    <font>
      <sz val="12"/>
      <color theme="0"/>
      <name val="Arial"/>
      <family val="2"/>
    </font>
    <font>
      <b/>
      <sz val="20"/>
      <color theme="0"/>
      <name val="Arial"/>
      <family val="2"/>
    </font>
    <font>
      <sz val="14"/>
      <color theme="0"/>
      <name val="Arial"/>
      <family val="2"/>
    </font>
    <font>
      <i/>
      <sz val="14"/>
      <color theme="0"/>
      <name val="Arial"/>
      <family val="2"/>
    </font>
    <font>
      <b/>
      <sz val="12"/>
      <color theme="8"/>
      <name val="Arial"/>
      <family val="2"/>
    </font>
    <font>
      <b/>
      <sz val="12"/>
      <color theme="0"/>
      <name val="Arial"/>
      <family val="2"/>
    </font>
    <font>
      <sz val="9"/>
      <name val="Arial"/>
      <family val="2"/>
    </font>
    <font>
      <sz val="22"/>
      <color theme="1"/>
      <name val="Wingdings"/>
      <charset val="2"/>
    </font>
    <font>
      <b/>
      <i/>
      <sz val="12"/>
      <color theme="1"/>
      <name val="Arial"/>
      <family val="2"/>
    </font>
    <font>
      <i/>
      <u/>
      <sz val="12"/>
      <color theme="10"/>
      <name val="Arial"/>
      <family val="2"/>
    </font>
    <font>
      <sz val="18"/>
      <color theme="0"/>
      <name val="Arial"/>
      <family val="2"/>
    </font>
    <font>
      <b/>
      <sz val="12"/>
      <color rgb="FF00B050"/>
      <name val="Arial"/>
      <family val="2"/>
    </font>
    <font>
      <b/>
      <sz val="12"/>
      <color theme="7"/>
      <name val="Arial"/>
      <family val="2"/>
    </font>
    <font>
      <b/>
      <u/>
      <sz val="12"/>
      <color theme="0"/>
      <name val="Arial"/>
      <family val="2"/>
    </font>
    <font>
      <b/>
      <sz val="9"/>
      <name val="Arial"/>
      <family val="2"/>
    </font>
    <font>
      <b/>
      <sz val="48"/>
      <color rgb="FFFFFFFF"/>
      <name val="Arial"/>
      <family val="2"/>
    </font>
    <font>
      <u/>
      <sz val="9"/>
      <color theme="10"/>
      <name val="Arial"/>
      <family val="2"/>
    </font>
    <font>
      <b/>
      <i/>
      <sz val="9"/>
      <color rgb="FFFF0000"/>
      <name val="Arial"/>
      <family val="2"/>
    </font>
    <font>
      <vertAlign val="subscript"/>
      <sz val="9"/>
      <color theme="1"/>
      <name val="Arial"/>
      <family val="2"/>
    </font>
    <font>
      <sz val="20"/>
      <color theme="1"/>
      <name val="Wingdings"/>
      <charset val="2"/>
    </font>
    <font>
      <b/>
      <vertAlign val="subscript"/>
      <sz val="10"/>
      <color theme="1"/>
      <name val="Arial"/>
      <family val="2"/>
    </font>
    <font>
      <vertAlign val="subscript"/>
      <sz val="10"/>
      <color theme="1"/>
      <name val="Arial"/>
      <family val="2"/>
    </font>
    <font>
      <sz val="8"/>
      <color theme="0"/>
      <name val="Arial"/>
      <family val="2"/>
    </font>
    <font>
      <b/>
      <sz val="8"/>
      <color theme="0"/>
      <name val="Arial"/>
      <family val="2"/>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0F0F0"/>
      </patternFill>
    </fill>
    <fill>
      <patternFill patternType="solid">
        <fgColor rgb="FFFFFFFF"/>
      </patternFill>
    </fill>
    <fill>
      <patternFill patternType="solid">
        <fgColor rgb="FFFFFFFF"/>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tint="-4.9989318521683403E-2"/>
        <bgColor rgb="FFFFFFFF"/>
      </patternFill>
    </fill>
    <fill>
      <patternFill patternType="solid">
        <fgColor rgb="FFFF00FF"/>
        <bgColor indexed="64"/>
      </patternFill>
    </fill>
    <fill>
      <patternFill patternType="solid">
        <fgColor theme="9" tint="0.79998168889431442"/>
        <bgColor indexed="64"/>
      </patternFill>
    </fill>
    <fill>
      <patternFill patternType="solid">
        <fgColor theme="2"/>
        <bgColor indexed="64"/>
      </patternFill>
    </fill>
    <fill>
      <patternFill patternType="solid">
        <fgColor rgb="FFFF8F8F"/>
        <bgColor indexed="64"/>
      </patternFill>
    </fill>
    <fill>
      <patternFill patternType="solid">
        <fgColor theme="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0.249977111117893"/>
        <bgColor rgb="FF000000"/>
      </patternFill>
    </fill>
    <fill>
      <patternFill patternType="solid">
        <fgColor theme="0"/>
        <bgColor rgb="FFFFFFFF"/>
      </patternFill>
    </fill>
    <fill>
      <patternFill patternType="solid">
        <fgColor theme="0" tint="-4.9989318521683403E-2"/>
        <bgColor theme="4" tint="0.79998168889431442"/>
      </patternFill>
    </fill>
    <fill>
      <patternFill patternType="solid">
        <fgColor rgb="FFFFFF00"/>
        <bgColor indexed="64"/>
      </patternFill>
    </fill>
    <fill>
      <patternFill patternType="solid">
        <fgColor theme="2" tint="-9.9978637043366805E-2"/>
        <bgColor indexed="64"/>
      </patternFill>
    </fill>
    <fill>
      <patternFill patternType="solid">
        <fgColor theme="2" tint="-0.74999237037263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rgb="FF00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medium">
        <color rgb="FFFF0000"/>
      </left>
      <right/>
      <top style="medium">
        <color rgb="FFFF0000"/>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s>
  <cellStyleXfs count="26">
    <xf numFmtId="0" fontId="0" fillId="0" borderId="0"/>
    <xf numFmtId="0" fontId="10" fillId="0" borderId="0" applyNumberForma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5" fillId="0" borderId="0" applyNumberFormat="0" applyBorder="0" applyProtection="0"/>
    <xf numFmtId="0" fontId="19" fillId="0" borderId="0" applyNumberFormat="0" applyBorder="0" applyProtection="0"/>
    <xf numFmtId="0" fontId="19" fillId="0" borderId="0" applyNumberFormat="0" applyBorder="0" applyProtection="0"/>
    <xf numFmtId="167" fontId="20" fillId="0" borderId="0" applyBorder="0" applyProtection="0"/>
    <xf numFmtId="0" fontId="5" fillId="0" borderId="0" applyNumberFormat="0" applyBorder="0" applyProtection="0"/>
    <xf numFmtId="0" fontId="22" fillId="0" borderId="0" applyNumberFormat="0" applyBorder="0" applyProtection="0"/>
    <xf numFmtId="171" fontId="27" fillId="0" borderId="0" applyFont="0" applyFill="0" applyBorder="0" applyAlignment="0" applyProtection="0"/>
    <xf numFmtId="0" fontId="22" fillId="0" borderId="0" applyNumberFormat="0" applyBorder="0" applyProtection="0"/>
    <xf numFmtId="0" fontId="28" fillId="0" borderId="0"/>
    <xf numFmtId="44" fontId="28" fillId="0" borderId="0" applyFont="0" applyFill="0" applyBorder="0" applyAlignment="0" applyProtection="0"/>
    <xf numFmtId="0" fontId="26" fillId="0" borderId="0"/>
    <xf numFmtId="0" fontId="27" fillId="0" borderId="0"/>
    <xf numFmtId="0" fontId="29"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9" fontId="27"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6" fillId="0" borderId="0"/>
    <xf numFmtId="0" fontId="37" fillId="11" borderId="0" applyNumberFormat="0" applyFont="0" applyBorder="0" applyAlignment="0" applyProtection="0"/>
    <xf numFmtId="0" fontId="38" fillId="0" borderId="0" applyNumberFormat="0" applyBorder="0" applyAlignment="0" applyProtection="0"/>
    <xf numFmtId="44" fontId="17" fillId="0" borderId="0" applyFont="0" applyFill="0" applyBorder="0" applyAlignment="0" applyProtection="0"/>
  </cellStyleXfs>
  <cellXfs count="532">
    <xf numFmtId="0" fontId="0" fillId="0" borderId="0" xfId="0"/>
    <xf numFmtId="0" fontId="3" fillId="0" borderId="0" xfId="0" applyFont="1"/>
    <xf numFmtId="0" fontId="0" fillId="0" borderId="0" xfId="0" applyBorder="1"/>
    <xf numFmtId="0" fontId="0" fillId="3" borderId="0" xfId="0" applyFill="1" applyBorder="1"/>
    <xf numFmtId="164" fontId="6" fillId="0" borderId="0" xfId="0" applyNumberFormat="1" applyFont="1" applyBorder="1"/>
    <xf numFmtId="0" fontId="3" fillId="0" borderId="0" xfId="0" applyFont="1" applyBorder="1" applyAlignment="1">
      <alignment horizontal="left"/>
    </xf>
    <xf numFmtId="0" fontId="3"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0" fillId="3" borderId="11" xfId="0" applyFill="1" applyBorder="1"/>
    <xf numFmtId="0" fontId="0" fillId="2" borderId="10" xfId="0" applyFill="1" applyBorder="1"/>
    <xf numFmtId="0" fontId="0" fillId="2" borderId="0" xfId="0" applyFill="1" applyBorder="1"/>
    <xf numFmtId="0" fontId="0" fillId="2" borderId="11" xfId="0" applyFill="1" applyBorder="1"/>
    <xf numFmtId="0" fontId="24" fillId="0" borderId="0" xfId="0" applyFont="1" applyFill="1"/>
    <xf numFmtId="0" fontId="0" fillId="0" borderId="0" xfId="0" applyFill="1"/>
    <xf numFmtId="0" fontId="23" fillId="0" borderId="0" xfId="8" applyFont="1" applyFill="1" applyAlignment="1">
      <alignment horizontal="left" vertical="top"/>
    </xf>
    <xf numFmtId="0" fontId="21" fillId="0" borderId="0" xfId="0" applyFont="1"/>
    <xf numFmtId="0" fontId="0" fillId="3" borderId="13" xfId="0" applyFill="1" applyBorder="1"/>
    <xf numFmtId="0" fontId="0" fillId="3" borderId="10" xfId="0" applyFill="1" applyBorder="1"/>
    <xf numFmtId="0" fontId="8" fillId="4" borderId="1" xfId="0" applyFont="1" applyFill="1" applyBorder="1" applyAlignment="1">
      <alignment horizontal="center" vertical="center"/>
    </xf>
    <xf numFmtId="0" fontId="8" fillId="3" borderId="1" xfId="0" applyFont="1" applyFill="1" applyBorder="1"/>
    <xf numFmtId="166" fontId="8" fillId="2" borderId="1" xfId="0" applyNumberFormat="1" applyFont="1" applyFill="1" applyBorder="1"/>
    <xf numFmtId="0" fontId="0" fillId="2" borderId="0" xfId="0" applyFill="1"/>
    <xf numFmtId="0" fontId="0" fillId="0" borderId="0" xfId="0" applyFill="1" applyBorder="1"/>
    <xf numFmtId="0" fontId="0" fillId="3" borderId="0" xfId="0" applyFill="1"/>
    <xf numFmtId="0" fontId="8" fillId="0" borderId="1" xfId="0" applyFont="1" applyBorder="1" applyAlignment="1">
      <alignment horizontal="center"/>
    </xf>
    <xf numFmtId="168" fontId="18" fillId="9" borderId="0" xfId="7" applyNumberFormat="1" applyFont="1" applyFill="1" applyBorder="1" applyAlignment="1">
      <alignment horizontal="right"/>
    </xf>
    <xf numFmtId="0" fontId="8" fillId="0" borderId="1" xfId="0" applyFont="1" applyBorder="1"/>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0" fillId="0" borderId="12" xfId="0" applyBorder="1" applyAlignment="1">
      <alignment horizontal="left"/>
    </xf>
    <xf numFmtId="0" fontId="0" fillId="0" borderId="5" xfId="0" applyBorder="1" applyAlignment="1">
      <alignment horizontal="left"/>
    </xf>
    <xf numFmtId="0" fontId="21" fillId="2" borderId="0" xfId="0" applyFont="1" applyFill="1"/>
    <xf numFmtId="0" fontId="44" fillId="2" borderId="0" xfId="0" applyFont="1" applyFill="1"/>
    <xf numFmtId="0" fontId="0" fillId="2" borderId="0" xfId="0" applyFill="1" applyAlignment="1">
      <alignment wrapText="1"/>
    </xf>
    <xf numFmtId="0" fontId="45" fillId="15" borderId="1" xfId="0" applyFont="1" applyFill="1" applyBorder="1"/>
    <xf numFmtId="0" fontId="45" fillId="15" borderId="1" xfId="0" applyFont="1" applyFill="1" applyBorder="1" applyAlignment="1">
      <alignment wrapText="1"/>
    </xf>
    <xf numFmtId="0" fontId="4" fillId="3" borderId="1" xfId="0" applyFont="1" applyFill="1" applyBorder="1" applyAlignment="1">
      <alignment horizontal="left" wrapText="1"/>
    </xf>
    <xf numFmtId="0" fontId="4" fillId="3" borderId="1" xfId="0" quotePrefix="1" applyFont="1" applyFill="1" applyBorder="1" applyAlignment="1">
      <alignment horizontal="left" wrapText="1"/>
    </xf>
    <xf numFmtId="0" fontId="8" fillId="0" borderId="1" xfId="0" applyFont="1" applyBorder="1" applyAlignment="1">
      <alignment horizontal="center" vertical="center"/>
    </xf>
    <xf numFmtId="175" fontId="8" fillId="0" borderId="1" xfId="0" applyNumberFormat="1" applyFont="1" applyBorder="1" applyAlignment="1">
      <alignment horizontal="center" vertical="center"/>
    </xf>
    <xf numFmtId="175" fontId="8" fillId="0" borderId="1" xfId="25" applyNumberFormat="1" applyFont="1" applyBorder="1" applyAlignment="1">
      <alignment horizontal="center" vertical="center"/>
    </xf>
    <xf numFmtId="177" fontId="8" fillId="0" borderId="1" xfId="25" applyNumberFormat="1" applyFont="1" applyBorder="1" applyAlignment="1">
      <alignment horizontal="center" vertical="center"/>
    </xf>
    <xf numFmtId="0" fontId="0" fillId="2" borderId="0" xfId="0" applyFill="1" applyAlignment="1">
      <alignment horizontal="center" vertical="center"/>
    </xf>
    <xf numFmtId="2" fontId="8" fillId="0" borderId="1" xfId="0" applyNumberFormat="1" applyFont="1" applyBorder="1" applyAlignment="1">
      <alignment horizontal="center" vertical="center"/>
    </xf>
    <xf numFmtId="0" fontId="3" fillId="2" borderId="0" xfId="0" applyFont="1" applyFill="1"/>
    <xf numFmtId="0" fontId="47" fillId="0" borderId="1" xfId="0" quotePrefix="1" applyFont="1" applyBorder="1" applyAlignment="1">
      <alignment horizontal="center" vertical="center"/>
    </xf>
    <xf numFmtId="0" fontId="0" fillId="2" borderId="0" xfId="0" applyFill="1" applyAlignment="1">
      <alignment horizontal="center"/>
    </xf>
    <xf numFmtId="0" fontId="14" fillId="2" borderId="0" xfId="0" applyFont="1" applyFill="1" applyAlignment="1">
      <alignment horizontal="left" vertical="center" wrapText="1"/>
    </xf>
    <xf numFmtId="0" fontId="46" fillId="0" borderId="1" xfId="0" applyFont="1" applyBorder="1" applyAlignment="1">
      <alignment horizontal="center"/>
    </xf>
    <xf numFmtId="0" fontId="8" fillId="0" borderId="1" xfId="0" quotePrefix="1" applyFont="1" applyBorder="1" applyAlignment="1">
      <alignment horizontal="left" wrapText="1"/>
    </xf>
    <xf numFmtId="0" fontId="8" fillId="0" borderId="1" xfId="0" applyFont="1" applyBorder="1" applyAlignment="1">
      <alignment wrapText="1"/>
    </xf>
    <xf numFmtId="2" fontId="8" fillId="3" borderId="1" xfId="0" applyNumberFormat="1" applyFont="1" applyFill="1" applyBorder="1" applyAlignment="1">
      <alignment horizontal="center" vertical="center"/>
    </xf>
    <xf numFmtId="0" fontId="3" fillId="3" borderId="7" xfId="0" applyFont="1" applyFill="1" applyBorder="1"/>
    <xf numFmtId="0" fontId="3" fillId="3" borderId="13" xfId="0" applyFont="1" applyFill="1" applyBorder="1"/>
    <xf numFmtId="0" fontId="3" fillId="3" borderId="8" xfId="0" applyFont="1" applyFill="1" applyBorder="1"/>
    <xf numFmtId="0" fontId="3" fillId="3" borderId="0" xfId="0" applyFont="1" applyFill="1" applyBorder="1"/>
    <xf numFmtId="0" fontId="3" fillId="3" borderId="11" xfId="0" applyFont="1" applyFill="1" applyBorder="1"/>
    <xf numFmtId="0" fontId="3" fillId="3" borderId="10" xfId="0" applyFont="1" applyFill="1" applyBorder="1"/>
    <xf numFmtId="0" fontId="3" fillId="3" borderId="9" xfId="0" applyFont="1" applyFill="1" applyBorder="1"/>
    <xf numFmtId="0" fontId="3" fillId="3" borderId="14" xfId="0" applyFont="1" applyFill="1" applyBorder="1"/>
    <xf numFmtId="0" fontId="3" fillId="3" borderId="2" xfId="0" applyFont="1" applyFill="1" applyBorder="1"/>
    <xf numFmtId="0" fontId="0" fillId="18" borderId="0" xfId="0" applyFill="1"/>
    <xf numFmtId="173" fontId="8" fillId="0" borderId="1" xfId="3" applyNumberFormat="1" applyFont="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Alignment="1">
      <alignment horizontal="center"/>
    </xf>
    <xf numFmtId="0" fontId="9" fillId="2" borderId="1" xfId="0" applyFont="1" applyFill="1" applyBorder="1"/>
    <xf numFmtId="14" fontId="8" fillId="0" borderId="4" xfId="0" applyNumberFormat="1" applyFont="1" applyBorder="1" applyAlignment="1">
      <alignment horizontal="left"/>
    </xf>
    <xf numFmtId="14" fontId="8" fillId="0" borderId="12" xfId="0" applyNumberFormat="1" applyFont="1" applyBorder="1" applyAlignment="1">
      <alignment horizontal="left"/>
    </xf>
    <xf numFmtId="0" fontId="9" fillId="2" borderId="1" xfId="0" applyFont="1" applyFill="1" applyBorder="1" applyAlignment="1">
      <alignment horizontal="left" vertical="top"/>
    </xf>
    <xf numFmtId="0" fontId="16" fillId="17" borderId="1" xfId="0" applyFont="1" applyFill="1" applyBorder="1" applyAlignment="1">
      <alignment horizontal="center" vertical="center" wrapText="1"/>
    </xf>
    <xf numFmtId="164" fontId="6" fillId="3" borderId="0" xfId="0" applyNumberFormat="1" applyFont="1" applyFill="1"/>
    <xf numFmtId="0" fontId="12" fillId="2" borderId="1" xfId="0" applyFont="1" applyFill="1" applyBorder="1"/>
    <xf numFmtId="0" fontId="12" fillId="2" borderId="1" xfId="0" applyFont="1" applyFill="1" applyBorder="1" applyAlignment="1">
      <alignment horizontal="left" vertical="top"/>
    </xf>
    <xf numFmtId="0" fontId="12" fillId="2" borderId="1" xfId="0" applyFont="1" applyFill="1" applyBorder="1" applyAlignment="1">
      <alignment horizontal="left" vertical="top"/>
    </xf>
    <xf numFmtId="0" fontId="16" fillId="17" borderId="1" xfId="0" applyFont="1" applyFill="1" applyBorder="1" applyAlignment="1">
      <alignment horizontal="center" vertical="center" wrapText="1"/>
    </xf>
    <xf numFmtId="0" fontId="12" fillId="2" borderId="1" xfId="0" applyFont="1" applyFill="1" applyBorder="1" applyAlignment="1">
      <alignment horizontal="left" vertical="top"/>
    </xf>
    <xf numFmtId="0" fontId="54"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0" borderId="0" xfId="0" applyFont="1" applyBorder="1" applyAlignment="1"/>
    <xf numFmtId="0" fontId="4" fillId="0" borderId="1" xfId="0" applyFont="1" applyBorder="1" applyAlignment="1">
      <alignment horizontal="center" vertical="center"/>
    </xf>
    <xf numFmtId="0" fontId="8" fillId="3" borderId="1" xfId="0" applyFont="1" applyFill="1" applyBorder="1" applyAlignment="1">
      <alignment horizontal="center" vertical="center"/>
    </xf>
    <xf numFmtId="9" fontId="8" fillId="0" borderId="1" xfId="3" applyFont="1" applyBorder="1" applyAlignment="1">
      <alignment horizontal="center" vertical="center"/>
    </xf>
    <xf numFmtId="0" fontId="6" fillId="2" borderId="1" xfId="0" applyFont="1" applyFill="1" applyBorder="1" applyAlignment="1">
      <alignment wrapText="1"/>
    </xf>
    <xf numFmtId="0" fontId="6" fillId="2" borderId="1" xfId="0" applyFont="1" applyFill="1" applyBorder="1"/>
    <xf numFmtId="166" fontId="8" fillId="0" borderId="1" xfId="2" applyNumberFormat="1" applyFont="1" applyBorder="1"/>
    <xf numFmtId="169" fontId="0" fillId="0" borderId="0" xfId="0" applyNumberFormat="1"/>
    <xf numFmtId="10" fontId="0" fillId="0" borderId="0" xfId="0" applyNumberFormat="1"/>
    <xf numFmtId="0" fontId="8" fillId="0" borderId="1" xfId="0" applyFont="1" applyBorder="1" applyAlignment="1">
      <alignment horizontal="left"/>
    </xf>
    <xf numFmtId="0" fontId="16" fillId="17" borderId="1" xfId="0" applyFont="1" applyFill="1" applyBorder="1" applyAlignment="1">
      <alignment horizontal="center" vertical="center" wrapText="1"/>
    </xf>
    <xf numFmtId="0" fontId="12" fillId="2" borderId="1" xfId="0" applyFont="1" applyFill="1" applyBorder="1" applyAlignment="1">
      <alignment horizontal="left" vertical="top"/>
    </xf>
    <xf numFmtId="1" fontId="18" fillId="20" borderId="0" xfId="9" applyNumberFormat="1" applyFont="1" applyFill="1" applyBorder="1" applyAlignment="1">
      <alignment horizontal="right"/>
    </xf>
    <xf numFmtId="170" fontId="25" fillId="9" borderId="0" xfId="19" applyNumberFormat="1" applyFont="1" applyFill="1" applyBorder="1" applyAlignment="1">
      <alignment horizontal="right"/>
    </xf>
    <xf numFmtId="170" fontId="14" fillId="9" borderId="1" xfId="3" applyNumberFormat="1" applyFont="1" applyFill="1" applyBorder="1" applyAlignment="1">
      <alignment horizontal="right"/>
    </xf>
    <xf numFmtId="0" fontId="6" fillId="2" borderId="6" xfId="0" applyFont="1" applyFill="1" applyBorder="1" applyAlignment="1">
      <alignment wrapText="1"/>
    </xf>
    <xf numFmtId="166" fontId="8" fillId="3" borderId="1" xfId="2" applyNumberFormat="1" applyFont="1" applyFill="1" applyBorder="1"/>
    <xf numFmtId="0" fontId="8" fillId="0" borderId="5" xfId="0" applyFont="1" applyBorder="1" applyAlignment="1">
      <alignment vertical="center" wrapText="1"/>
    </xf>
    <xf numFmtId="0" fontId="8" fillId="0" borderId="4" xfId="0" applyFont="1" applyBorder="1" applyAlignment="1">
      <alignment vertical="center" wrapText="1"/>
    </xf>
    <xf numFmtId="0" fontId="18"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4" fillId="2" borderId="1" xfId="0" applyFont="1" applyFill="1" applyBorder="1" applyAlignment="1">
      <alignment horizontal="center"/>
    </xf>
    <xf numFmtId="0" fontId="46" fillId="3" borderId="1" xfId="0" applyFont="1" applyFill="1" applyBorder="1" applyAlignment="1">
      <alignment horizontal="center" vertical="center"/>
    </xf>
    <xf numFmtId="173" fontId="46" fillId="3" borderId="1" xfId="0" applyNumberFormat="1" applyFont="1" applyFill="1" applyBorder="1" applyAlignment="1">
      <alignment horizontal="center" vertical="center"/>
    </xf>
    <xf numFmtId="0" fontId="6" fillId="2" borderId="1" xfId="0" applyFont="1" applyFill="1" applyBorder="1" applyAlignment="1">
      <alignment horizontal="center"/>
    </xf>
    <xf numFmtId="0" fontId="14" fillId="0" borderId="1" xfId="0" applyFont="1" applyBorder="1" applyAlignment="1">
      <alignment horizontal="center" vertical="center"/>
    </xf>
    <xf numFmtId="49" fontId="15" fillId="2" borderId="1"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166" fontId="14" fillId="6" borderId="1" xfId="2" applyNumberFormat="1" applyFont="1" applyFill="1" applyBorder="1" applyAlignment="1">
      <alignment horizontal="center" vertical="center" wrapText="1"/>
    </xf>
    <xf numFmtId="168" fontId="5" fillId="9" borderId="1" xfId="7" applyNumberFormat="1" applyFont="1" applyFill="1" applyBorder="1" applyAlignment="1">
      <alignment horizontal="center" vertical="center"/>
    </xf>
    <xf numFmtId="167" fontId="5" fillId="9" borderId="1" xfId="18" applyNumberFormat="1" applyFont="1" applyFill="1" applyBorder="1" applyAlignment="1" applyProtection="1">
      <alignment horizontal="center" vertical="center"/>
    </xf>
    <xf numFmtId="0" fontId="15" fillId="10" borderId="4" xfId="4" applyFont="1" applyFill="1" applyBorder="1" applyAlignment="1">
      <alignment horizontal="center" vertical="center"/>
    </xf>
    <xf numFmtId="0" fontId="14" fillId="10" borderId="12" xfId="4" applyFont="1" applyFill="1" applyBorder="1" applyAlignment="1">
      <alignment horizontal="center" vertical="center"/>
    </xf>
    <xf numFmtId="0" fontId="15" fillId="10" borderId="7" xfId="4" applyFont="1" applyFill="1" applyBorder="1" applyAlignment="1">
      <alignment horizontal="center" vertical="center"/>
    </xf>
    <xf numFmtId="0" fontId="14" fillId="10" borderId="13" xfId="4" applyFont="1" applyFill="1" applyBorder="1" applyAlignment="1">
      <alignment horizontal="center" vertical="center"/>
    </xf>
    <xf numFmtId="0" fontId="15" fillId="10" borderId="15" xfId="4" applyFont="1" applyFill="1" applyBorder="1" applyAlignment="1">
      <alignment horizontal="center" vertical="center"/>
    </xf>
    <xf numFmtId="0" fontId="14" fillId="10" borderId="8" xfId="4" applyFont="1" applyFill="1" applyBorder="1" applyAlignment="1">
      <alignment horizontal="center" vertical="center"/>
    </xf>
    <xf numFmtId="0" fontId="15" fillId="10" borderId="9" xfId="4" applyFont="1" applyFill="1" applyBorder="1" applyAlignment="1">
      <alignment horizontal="center" vertical="center" wrapText="1"/>
    </xf>
    <xf numFmtId="0" fontId="15" fillId="10" borderId="14" xfId="5" applyFont="1" applyFill="1" applyBorder="1" applyAlignment="1">
      <alignment horizontal="center" vertical="center" wrapText="1"/>
    </xf>
    <xf numFmtId="0" fontId="15" fillId="10" borderId="14" xfId="4" applyFont="1" applyFill="1" applyBorder="1" applyAlignment="1">
      <alignment horizontal="center" vertical="center" wrapText="1"/>
    </xf>
    <xf numFmtId="0" fontId="15" fillId="10" borderId="2" xfId="5" applyFont="1" applyFill="1" applyBorder="1" applyAlignment="1">
      <alignment horizontal="center" vertical="center" wrapText="1"/>
    </xf>
    <xf numFmtId="168" fontId="14" fillId="9" borderId="1" xfId="7" applyNumberFormat="1" applyFont="1" applyFill="1" applyBorder="1" applyAlignment="1">
      <alignment horizontal="center" vertical="center"/>
    </xf>
    <xf numFmtId="168" fontId="15" fillId="9" borderId="1" xfId="7" applyNumberFormat="1" applyFont="1" applyFill="1" applyBorder="1" applyAlignment="1">
      <alignment horizontal="center" vertical="center"/>
    </xf>
    <xf numFmtId="0" fontId="15" fillId="10" borderId="1" xfId="6" applyFont="1" applyFill="1" applyBorder="1" applyAlignment="1">
      <alignment horizontal="center" vertical="center"/>
    </xf>
    <xf numFmtId="10" fontId="8"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3" fontId="8" fillId="0" borderId="1" xfId="0" applyNumberFormat="1" applyFont="1" applyBorder="1" applyAlignment="1">
      <alignment horizontal="center" vertical="center"/>
    </xf>
    <xf numFmtId="1" fontId="15" fillId="10" borderId="1" xfId="9" applyNumberFormat="1" applyFont="1" applyFill="1" applyBorder="1" applyAlignment="1">
      <alignment horizontal="center" vertical="center"/>
    </xf>
    <xf numFmtId="0" fontId="7" fillId="2" borderId="1" xfId="0" applyFont="1" applyFill="1" applyBorder="1" applyAlignment="1">
      <alignment horizontal="center" vertical="center"/>
    </xf>
    <xf numFmtId="174" fontId="3" fillId="0" borderId="1" xfId="3" applyNumberFormat="1" applyFont="1" applyBorder="1" applyAlignment="1">
      <alignment horizontal="center" vertical="center"/>
    </xf>
    <xf numFmtId="0" fontId="0" fillId="0" borderId="0" xfId="0" applyAlignment="1">
      <alignment horizontal="center" vertical="center"/>
    </xf>
    <xf numFmtId="0" fontId="6" fillId="21" borderId="1" xfId="0" applyNumberFormat="1" applyFont="1" applyFill="1" applyBorder="1" applyAlignment="1">
      <alignment horizontal="center" vertical="center"/>
    </xf>
    <xf numFmtId="0" fontId="5" fillId="10" borderId="4" xfId="11" applyFont="1" applyFill="1" applyBorder="1" applyAlignment="1">
      <alignment horizontal="center" vertical="center" wrapText="1"/>
    </xf>
    <xf numFmtId="0" fontId="18" fillId="2" borderId="1" xfId="11" applyFont="1" applyFill="1" applyBorder="1" applyAlignment="1">
      <alignment horizontal="center" vertical="center" wrapText="1"/>
    </xf>
    <xf numFmtId="0" fontId="18" fillId="10" borderId="1" xfId="11" applyFont="1" applyFill="1" applyBorder="1" applyAlignment="1">
      <alignment horizontal="center" vertical="center" wrapText="1"/>
    </xf>
    <xf numFmtId="168" fontId="5" fillId="9" borderId="1" xfId="11" applyNumberFormat="1" applyFont="1" applyFill="1" applyBorder="1" applyAlignment="1">
      <alignment horizontal="center" vertical="center"/>
    </xf>
    <xf numFmtId="0" fontId="18" fillId="2" borderId="1" xfId="11" applyFont="1" applyFill="1" applyBorder="1" applyAlignment="1">
      <alignment horizontal="center" vertical="center"/>
    </xf>
    <xf numFmtId="1" fontId="18" fillId="10" borderId="1" xfId="11" applyNumberFormat="1" applyFont="1" applyFill="1" applyBorder="1" applyAlignment="1">
      <alignment horizontal="center" vertical="center"/>
    </xf>
    <xf numFmtId="2" fontId="18" fillId="10" borderId="1" xfId="11" applyNumberFormat="1" applyFont="1" applyFill="1" applyBorder="1" applyAlignment="1">
      <alignment horizontal="center" vertical="center" wrapText="1"/>
    </xf>
    <xf numFmtId="172" fontId="18" fillId="10" borderId="1" xfId="11" applyNumberFormat="1" applyFont="1" applyFill="1" applyBorder="1" applyAlignment="1">
      <alignment horizontal="center" vertical="center" wrapText="1"/>
    </xf>
    <xf numFmtId="0" fontId="0" fillId="22" borderId="0" xfId="0" applyFill="1"/>
    <xf numFmtId="0" fontId="0" fillId="8" borderId="0" xfId="0" applyFill="1"/>
    <xf numFmtId="0" fontId="57" fillId="22" borderId="0" xfId="0" applyFont="1" applyFill="1" applyAlignment="1">
      <alignment horizontal="left" vertical="top"/>
    </xf>
    <xf numFmtId="0" fontId="48" fillId="8" borderId="0" xfId="0" applyFont="1" applyFill="1"/>
    <xf numFmtId="0" fontId="12" fillId="8" borderId="0" xfId="0" applyFont="1" applyFill="1"/>
    <xf numFmtId="0" fontId="12" fillId="2" borderId="4" xfId="0" applyFont="1" applyFill="1" applyBorder="1" applyAlignment="1">
      <alignment wrapText="1"/>
    </xf>
    <xf numFmtId="0" fontId="12" fillId="2" borderId="1" xfId="0" applyFont="1" applyFill="1" applyBorder="1" applyAlignment="1">
      <alignment wrapText="1"/>
    </xf>
    <xf numFmtId="0" fontId="13" fillId="2" borderId="1" xfId="0" applyFont="1" applyFill="1" applyBorder="1" applyAlignment="1">
      <alignment horizontal="left" vertical="center" wrapText="1"/>
    </xf>
    <xf numFmtId="1" fontId="6" fillId="2" borderId="1" xfId="0" applyNumberFormat="1" applyFont="1" applyFill="1" applyBorder="1" applyAlignment="1">
      <alignment vertical="center"/>
    </xf>
    <xf numFmtId="0" fontId="7" fillId="2" borderId="4" xfId="0" applyFont="1" applyFill="1" applyBorder="1" applyAlignment="1">
      <alignment wrapText="1"/>
    </xf>
    <xf numFmtId="0" fontId="33" fillId="3" borderId="1" xfId="0" applyFont="1" applyFill="1" applyBorder="1" applyAlignment="1">
      <alignment horizontal="center" vertical="center"/>
    </xf>
    <xf numFmtId="0" fontId="3"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0" fontId="8" fillId="0" borderId="1" xfId="0" quotePrefix="1" applyFont="1" applyBorder="1" applyAlignment="1">
      <alignment horizontal="center" vertical="center" wrapText="1"/>
    </xf>
    <xf numFmtId="0" fontId="8" fillId="0" borderId="1" xfId="0" quotePrefix="1" applyFont="1" applyBorder="1" applyAlignment="1">
      <alignment horizontal="center" vertical="center"/>
    </xf>
    <xf numFmtId="9" fontId="8" fillId="3" borderId="1" xfId="3" applyFont="1" applyFill="1" applyBorder="1" applyAlignment="1">
      <alignment horizontal="center" vertical="center"/>
    </xf>
    <xf numFmtId="0" fontId="9" fillId="3" borderId="0" xfId="0" applyFont="1" applyFill="1" applyBorder="1" applyAlignment="1"/>
    <xf numFmtId="0" fontId="9" fillId="3" borderId="0" xfId="0" applyFont="1" applyFill="1" applyBorder="1"/>
    <xf numFmtId="0" fontId="6" fillId="3" borderId="0" xfId="0" applyFont="1" applyFill="1" applyBorder="1" applyAlignment="1">
      <alignment wrapText="1"/>
    </xf>
    <xf numFmtId="0" fontId="6" fillId="3" borderId="0" xfId="0" applyFont="1" applyFill="1" applyBorder="1"/>
    <xf numFmtId="0" fontId="6" fillId="3" borderId="0" xfId="0" applyFont="1" applyFill="1" applyBorder="1" applyAlignment="1">
      <alignment horizontal="center" vertical="center" wrapText="1"/>
    </xf>
    <xf numFmtId="9" fontId="8" fillId="3" borderId="0" xfId="3" applyFont="1" applyFill="1" applyBorder="1" applyAlignment="1">
      <alignment wrapText="1"/>
    </xf>
    <xf numFmtId="2" fontId="6" fillId="3" borderId="0" xfId="3" applyNumberFormat="1" applyFont="1" applyFill="1" applyBorder="1" applyAlignment="1">
      <alignment horizontal="center" vertical="center"/>
    </xf>
    <xf numFmtId="0" fontId="8" fillId="3" borderId="0" xfId="0" applyFont="1" applyFill="1" applyBorder="1" applyAlignment="1"/>
    <xf numFmtId="9" fontId="33" fillId="3" borderId="1" xfId="3" applyFont="1" applyFill="1" applyBorder="1" applyAlignment="1">
      <alignment horizontal="center" vertical="center" wrapText="1"/>
    </xf>
    <xf numFmtId="9" fontId="8" fillId="3" borderId="1" xfId="3" applyFont="1" applyFill="1" applyBorder="1" applyAlignment="1">
      <alignment horizontal="center"/>
    </xf>
    <xf numFmtId="0" fontId="0" fillId="3" borderId="1" xfId="0" applyFill="1" applyBorder="1" applyAlignment="1">
      <alignment horizontal="center"/>
    </xf>
    <xf numFmtId="165" fontId="8" fillId="3" borderId="1" xfId="0" applyNumberFormat="1" applyFont="1" applyFill="1" applyBorder="1" applyAlignment="1">
      <alignment horizontal="center"/>
    </xf>
    <xf numFmtId="170" fontId="8" fillId="3" borderId="1" xfId="3" applyNumberFormat="1" applyFont="1" applyFill="1" applyBorder="1" applyAlignment="1">
      <alignment horizontal="center"/>
    </xf>
    <xf numFmtId="0" fontId="3" fillId="18" borderId="0" xfId="0" applyFont="1" applyFill="1"/>
    <xf numFmtId="0" fontId="3" fillId="18" borderId="13" xfId="0" applyFont="1" applyFill="1" applyBorder="1"/>
    <xf numFmtId="0" fontId="3" fillId="18" borderId="0" xfId="0" applyFont="1" applyFill="1" applyAlignment="1">
      <alignment vertical="center"/>
    </xf>
    <xf numFmtId="0" fontId="3" fillId="18" borderId="10" xfId="0" applyFont="1" applyFill="1" applyBorder="1" applyAlignment="1">
      <alignment vertical="center"/>
    </xf>
    <xf numFmtId="0" fontId="16" fillId="17" borderId="1" xfId="0" quotePrefix="1" applyFont="1" applyFill="1" applyBorder="1" applyAlignment="1">
      <alignment horizontal="center" vertical="center" wrapText="1"/>
    </xf>
    <xf numFmtId="0" fontId="16" fillId="17" borderId="1" xfId="0" applyFont="1" applyFill="1" applyBorder="1" applyAlignment="1">
      <alignment horizontal="center" vertical="center"/>
    </xf>
    <xf numFmtId="0" fontId="6" fillId="18" borderId="1" xfId="0" applyFont="1" applyFill="1" applyBorder="1" applyAlignment="1">
      <alignment horizontal="center" vertical="center" wrapText="1"/>
    </xf>
    <xf numFmtId="9" fontId="8" fillId="3" borderId="0" xfId="3" applyFont="1" applyFill="1" applyBorder="1" applyAlignment="1">
      <alignment horizontal="center"/>
    </xf>
    <xf numFmtId="170" fontId="8" fillId="3" borderId="0" xfId="3" applyNumberFormat="1" applyFont="1" applyFill="1" applyBorder="1" applyAlignment="1">
      <alignment horizontal="center"/>
    </xf>
    <xf numFmtId="1" fontId="8" fillId="3" borderId="0" xfId="0" applyNumberFormat="1" applyFont="1" applyFill="1" applyBorder="1" applyAlignment="1">
      <alignment horizontal="center"/>
    </xf>
    <xf numFmtId="0" fontId="59" fillId="0" borderId="1" xfId="0" quotePrefix="1" applyFont="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xf>
    <xf numFmtId="176" fontId="8" fillId="0" borderId="1" xfId="0" applyNumberFormat="1" applyFont="1" applyBorder="1" applyAlignment="1">
      <alignment horizontal="center" vertical="center"/>
    </xf>
    <xf numFmtId="0" fontId="8" fillId="3" borderId="0" xfId="0" applyFont="1" applyFill="1" applyBorder="1" applyAlignment="1">
      <alignment horizontal="center"/>
    </xf>
    <xf numFmtId="0" fontId="18" fillId="2" borderId="6"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8" fillId="2" borderId="16" xfId="0" applyFont="1" applyFill="1" applyBorder="1" applyAlignment="1">
      <alignment horizontal="center" vertical="center" wrapText="1"/>
    </xf>
    <xf numFmtId="166" fontId="5" fillId="6" borderId="17" xfId="2" applyNumberFormat="1" applyFont="1" applyFill="1" applyBorder="1" applyAlignment="1">
      <alignment horizontal="center" vertical="center" wrapText="1"/>
    </xf>
    <xf numFmtId="0" fontId="18" fillId="2" borderId="18" xfId="0" applyFont="1" applyFill="1" applyBorder="1" applyAlignment="1">
      <alignment horizontal="center" vertical="center" wrapText="1"/>
    </xf>
    <xf numFmtId="166" fontId="5" fillId="6" borderId="19" xfId="2" applyNumberFormat="1" applyFont="1" applyFill="1" applyBorder="1" applyAlignment="1">
      <alignment horizontal="center" vertical="center" wrapText="1"/>
    </xf>
    <xf numFmtId="0" fontId="18" fillId="2" borderId="20" xfId="0" applyFont="1" applyFill="1" applyBorder="1" applyAlignment="1">
      <alignment horizontal="center" vertical="center" wrapText="1"/>
    </xf>
    <xf numFmtId="166" fontId="5" fillId="6" borderId="21" xfId="2" applyNumberFormat="1" applyFont="1" applyFill="1" applyBorder="1" applyAlignment="1">
      <alignment horizontal="center" vertical="center" wrapText="1"/>
    </xf>
    <xf numFmtId="0" fontId="54" fillId="2" borderId="6" xfId="0" applyFont="1" applyFill="1" applyBorder="1" applyAlignment="1">
      <alignment horizontal="center"/>
    </xf>
    <xf numFmtId="173" fontId="46" fillId="3" borderId="6" xfId="0" applyNumberFormat="1" applyFont="1" applyFill="1" applyBorder="1" applyAlignment="1">
      <alignment horizontal="center" vertical="center"/>
    </xf>
    <xf numFmtId="0" fontId="54" fillId="2" borderId="16" xfId="0" applyFont="1" applyFill="1" applyBorder="1" applyAlignment="1">
      <alignment horizontal="center"/>
    </xf>
    <xf numFmtId="173" fontId="46" fillId="3" borderId="22" xfId="0" applyNumberFormat="1" applyFont="1" applyFill="1" applyBorder="1" applyAlignment="1">
      <alignment horizontal="center" vertical="center"/>
    </xf>
    <xf numFmtId="173" fontId="46" fillId="4" borderId="22" xfId="0" applyNumberFormat="1" applyFont="1" applyFill="1" applyBorder="1" applyAlignment="1">
      <alignment horizontal="center" vertical="center"/>
    </xf>
    <xf numFmtId="173" fontId="46" fillId="3" borderId="17" xfId="0" applyNumberFormat="1" applyFont="1" applyFill="1" applyBorder="1" applyAlignment="1">
      <alignment horizontal="center" vertical="center"/>
    </xf>
    <xf numFmtId="0" fontId="54" fillId="2" borderId="18" xfId="0" applyFont="1" applyFill="1" applyBorder="1" applyAlignment="1">
      <alignment horizontal="center"/>
    </xf>
    <xf numFmtId="173" fontId="46" fillId="3" borderId="19" xfId="0" applyNumberFormat="1" applyFont="1" applyFill="1" applyBorder="1" applyAlignment="1">
      <alignment horizontal="center" vertical="center"/>
    </xf>
    <xf numFmtId="0" fontId="54" fillId="2" borderId="20" xfId="0" applyFont="1" applyFill="1" applyBorder="1" applyAlignment="1">
      <alignment horizontal="center"/>
    </xf>
    <xf numFmtId="173" fontId="46" fillId="3" borderId="23" xfId="0" applyNumberFormat="1" applyFont="1" applyFill="1" applyBorder="1" applyAlignment="1">
      <alignment horizontal="center" vertical="center"/>
    </xf>
    <xf numFmtId="173" fontId="46" fillId="3" borderId="21" xfId="0" applyNumberFormat="1" applyFont="1" applyFill="1" applyBorder="1" applyAlignment="1">
      <alignment horizontal="center" vertical="center"/>
    </xf>
    <xf numFmtId="43" fontId="5" fillId="6" borderId="6" xfId="2" applyFont="1" applyFill="1" applyBorder="1" applyAlignment="1">
      <alignment horizontal="center" vertical="center" wrapText="1"/>
    </xf>
    <xf numFmtId="0" fontId="6" fillId="2" borderId="6" xfId="0" applyFont="1" applyFill="1" applyBorder="1" applyAlignment="1">
      <alignment horizontal="center"/>
    </xf>
    <xf numFmtId="0" fontId="6" fillId="2" borderId="6"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9" fontId="8" fillId="0" borderId="3" xfId="3" applyFont="1" applyBorder="1" applyAlignment="1">
      <alignment horizontal="center" vertical="center"/>
    </xf>
    <xf numFmtId="0" fontId="15" fillId="2" borderId="16" xfId="0" applyFont="1" applyFill="1" applyBorder="1" applyAlignment="1">
      <alignment horizontal="center" vertical="center"/>
    </xf>
    <xf numFmtId="0" fontId="14" fillId="0" borderId="22" xfId="0" applyFont="1" applyBorder="1" applyAlignment="1">
      <alignment horizontal="center" vertical="center"/>
    </xf>
    <xf numFmtId="9" fontId="8" fillId="0" borderId="17" xfId="3" applyFont="1" applyBorder="1" applyAlignment="1">
      <alignment horizontal="center" vertical="center"/>
    </xf>
    <xf numFmtId="0" fontId="15" fillId="2" borderId="18" xfId="0" applyFont="1" applyFill="1" applyBorder="1" applyAlignment="1">
      <alignment horizontal="center" vertical="center"/>
    </xf>
    <xf numFmtId="9" fontId="8" fillId="0" borderId="19" xfId="3" applyFont="1" applyBorder="1" applyAlignment="1">
      <alignment horizontal="center" vertical="center"/>
    </xf>
    <xf numFmtId="0" fontId="15" fillId="2" borderId="18"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4" fillId="0" borderId="23" xfId="0" applyFont="1" applyBorder="1" applyAlignment="1">
      <alignment horizontal="center" vertical="center"/>
    </xf>
    <xf numFmtId="9" fontId="8" fillId="0" borderId="21" xfId="3" applyFont="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9" fontId="8" fillId="0" borderId="5" xfId="3" applyFont="1" applyBorder="1" applyAlignment="1">
      <alignment horizontal="center" vertical="center"/>
    </xf>
    <xf numFmtId="166" fontId="8" fillId="0" borderId="5" xfId="2" applyNumberFormat="1" applyFont="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17" xfId="0" applyFont="1" applyFill="1" applyBorder="1" applyAlignment="1">
      <alignment horizontal="center" vertical="center"/>
    </xf>
    <xf numFmtId="9" fontId="8" fillId="0" borderId="18" xfId="3" applyFont="1" applyBorder="1" applyAlignment="1">
      <alignment horizontal="center" vertical="center"/>
    </xf>
    <xf numFmtId="166" fontId="8" fillId="0" borderId="20" xfId="2" applyNumberFormat="1" applyFont="1" applyBorder="1" applyAlignment="1">
      <alignment horizontal="center" vertical="center"/>
    </xf>
    <xf numFmtId="166" fontId="8" fillId="0" borderId="23" xfId="2" applyNumberFormat="1" applyFont="1" applyBorder="1" applyAlignment="1">
      <alignment horizontal="center" vertical="center"/>
    </xf>
    <xf numFmtId="166" fontId="8" fillId="0" borderId="21" xfId="2" applyNumberFormat="1" applyFont="1" applyBorder="1" applyAlignment="1">
      <alignment horizontal="center" vertical="center"/>
    </xf>
    <xf numFmtId="49" fontId="15" fillId="2" borderId="6"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166" fontId="14" fillId="6" borderId="6" xfId="2" applyNumberFormat="1" applyFont="1" applyFill="1" applyBorder="1" applyAlignment="1">
      <alignment horizontal="center" vertical="center" wrapText="1"/>
    </xf>
    <xf numFmtId="49" fontId="15" fillId="2" borderId="16" xfId="0" applyNumberFormat="1" applyFont="1" applyFill="1" applyBorder="1" applyAlignment="1">
      <alignment horizontal="center" vertical="center" wrapText="1"/>
    </xf>
    <xf numFmtId="49" fontId="14" fillId="3" borderId="22" xfId="0" applyNumberFormat="1" applyFont="1" applyFill="1" applyBorder="1" applyAlignment="1">
      <alignment horizontal="center" vertical="center" wrapText="1"/>
    </xf>
    <xf numFmtId="166" fontId="14" fillId="6" borderId="17" xfId="2" applyNumberFormat="1" applyFont="1" applyFill="1" applyBorder="1" applyAlignment="1">
      <alignment horizontal="center" vertical="center" wrapText="1"/>
    </xf>
    <xf numFmtId="49" fontId="15" fillId="2" borderId="18" xfId="0" applyNumberFormat="1" applyFont="1" applyFill="1" applyBorder="1" applyAlignment="1">
      <alignment horizontal="center" vertical="center" wrapText="1"/>
    </xf>
    <xf numFmtId="166" fontId="14" fillId="6" borderId="19" xfId="2" applyNumberFormat="1" applyFont="1" applyFill="1" applyBorder="1" applyAlignment="1">
      <alignment horizontal="center" vertical="center" wrapText="1"/>
    </xf>
    <xf numFmtId="49" fontId="15" fillId="2" borderId="20" xfId="0" applyNumberFormat="1" applyFont="1" applyFill="1" applyBorder="1" applyAlignment="1">
      <alignment horizontal="center" vertical="center" wrapText="1"/>
    </xf>
    <xf numFmtId="49" fontId="14" fillId="3" borderId="23" xfId="0" applyNumberFormat="1" applyFont="1" applyFill="1" applyBorder="1" applyAlignment="1">
      <alignment horizontal="center" vertical="center" wrapText="1"/>
    </xf>
    <xf numFmtId="166" fontId="14" fillId="6" borderId="21" xfId="2" applyNumberFormat="1" applyFont="1" applyFill="1" applyBorder="1" applyAlignment="1">
      <alignment horizontal="center" vertical="center" wrapText="1"/>
    </xf>
    <xf numFmtId="0" fontId="18" fillId="10" borderId="7" xfId="6" applyFont="1" applyFill="1" applyBorder="1" applyAlignment="1">
      <alignment horizontal="center" vertical="center"/>
    </xf>
    <xf numFmtId="168" fontId="5" fillId="9" borderId="6" xfId="7" applyNumberFormat="1" applyFont="1" applyFill="1" applyBorder="1" applyAlignment="1">
      <alignment horizontal="center" vertical="center"/>
    </xf>
    <xf numFmtId="167" fontId="5" fillId="9" borderId="6" xfId="18" applyNumberFormat="1" applyFont="1" applyFill="1" applyBorder="1" applyAlignment="1" applyProtection="1">
      <alignment horizontal="center" vertical="center"/>
    </xf>
    <xf numFmtId="10" fontId="3" fillId="0" borderId="6" xfId="3" applyNumberFormat="1" applyFont="1" applyBorder="1" applyAlignment="1">
      <alignment horizontal="center" vertical="center"/>
    </xf>
    <xf numFmtId="0" fontId="18" fillId="10" borderId="9" xfId="6" applyFont="1" applyFill="1" applyBorder="1" applyAlignment="1">
      <alignment horizontal="center" vertical="center"/>
    </xf>
    <xf numFmtId="0" fontId="5" fillId="6" borderId="3" xfId="0" applyFont="1" applyFill="1" applyBorder="1" applyAlignment="1">
      <alignment horizontal="center" vertical="center" wrapText="1"/>
    </xf>
    <xf numFmtId="167" fontId="5" fillId="9" borderId="3" xfId="18" applyNumberFormat="1" applyFont="1" applyFill="1" applyBorder="1" applyAlignment="1" applyProtection="1">
      <alignment horizontal="center" vertical="center"/>
    </xf>
    <xf numFmtId="10" fontId="3" fillId="0" borderId="3" xfId="3" applyNumberFormat="1" applyFont="1" applyBorder="1" applyAlignment="1">
      <alignment horizontal="center" vertical="center"/>
    </xf>
    <xf numFmtId="0" fontId="18" fillId="10" borderId="24" xfId="6" applyFont="1" applyFill="1" applyBorder="1" applyAlignment="1">
      <alignment horizontal="center" vertical="center"/>
    </xf>
    <xf numFmtId="168" fontId="5" fillId="9" borderId="22" xfId="7" applyNumberFormat="1" applyFont="1" applyFill="1" applyBorder="1" applyAlignment="1">
      <alignment horizontal="center" vertical="center"/>
    </xf>
    <xf numFmtId="167" fontId="5" fillId="9" borderId="22" xfId="18" applyNumberFormat="1" applyFont="1" applyFill="1" applyBorder="1" applyAlignment="1" applyProtection="1">
      <alignment horizontal="center" vertical="center"/>
    </xf>
    <xf numFmtId="10" fontId="3" fillId="0" borderId="17" xfId="3" applyNumberFormat="1" applyFont="1" applyBorder="1" applyAlignment="1">
      <alignment horizontal="center" vertical="center"/>
    </xf>
    <xf numFmtId="0" fontId="18" fillId="10" borderId="25" xfId="6" applyFont="1" applyFill="1" applyBorder="1" applyAlignment="1">
      <alignment horizontal="center" vertical="center"/>
    </xf>
    <xf numFmtId="10" fontId="3" fillId="0" borderId="19" xfId="3" applyNumberFormat="1" applyFont="1" applyBorder="1" applyAlignment="1">
      <alignment horizontal="center" vertical="center"/>
    </xf>
    <xf numFmtId="0" fontId="18" fillId="10" borderId="26" xfId="6" applyFont="1" applyFill="1" applyBorder="1" applyAlignment="1">
      <alignment horizontal="center" vertical="center"/>
    </xf>
    <xf numFmtId="0" fontId="5" fillId="6" borderId="23" xfId="0" applyFont="1" applyFill="1" applyBorder="1" applyAlignment="1">
      <alignment horizontal="center" vertical="center" wrapText="1"/>
    </xf>
    <xf numFmtId="167" fontId="5" fillId="9" borderId="23" xfId="18" applyNumberFormat="1" applyFont="1" applyFill="1" applyBorder="1" applyAlignment="1" applyProtection="1">
      <alignment horizontal="center" vertical="center"/>
    </xf>
    <xf numFmtId="10" fontId="3" fillId="0" borderId="21" xfId="3" applyNumberFormat="1" applyFont="1" applyBorder="1" applyAlignment="1">
      <alignment horizontal="center" vertical="center"/>
    </xf>
    <xf numFmtId="0" fontId="15" fillId="10" borderId="6" xfId="6" applyFont="1" applyFill="1" applyBorder="1" applyAlignment="1">
      <alignment horizontal="center" vertical="center"/>
    </xf>
    <xf numFmtId="168" fontId="14" fillId="9" borderId="6" xfId="7" applyNumberFormat="1" applyFont="1" applyFill="1" applyBorder="1" applyAlignment="1">
      <alignment horizontal="center" vertical="center"/>
    </xf>
    <xf numFmtId="168" fontId="15" fillId="9" borderId="6" xfId="7" applyNumberFormat="1" applyFont="1" applyFill="1" applyBorder="1" applyAlignment="1">
      <alignment horizontal="center" vertical="center"/>
    </xf>
    <xf numFmtId="0" fontId="15" fillId="10" borderId="3" xfId="6" applyFont="1" applyFill="1" applyBorder="1" applyAlignment="1">
      <alignment horizontal="center" vertical="center"/>
    </xf>
    <xf numFmtId="0" fontId="15" fillId="10" borderId="16" xfId="6" applyFont="1" applyFill="1" applyBorder="1" applyAlignment="1">
      <alignment horizontal="center" vertical="center"/>
    </xf>
    <xf numFmtId="168" fontId="14" fillId="9" borderId="22" xfId="7" applyNumberFormat="1" applyFont="1" applyFill="1" applyBorder="1" applyAlignment="1">
      <alignment horizontal="center" vertical="center"/>
    </xf>
    <xf numFmtId="168" fontId="15" fillId="9" borderId="17" xfId="7" applyNumberFormat="1" applyFont="1" applyFill="1" applyBorder="1" applyAlignment="1">
      <alignment horizontal="center" vertical="center"/>
    </xf>
    <xf numFmtId="0" fontId="15" fillId="10" borderId="18" xfId="6" applyFont="1" applyFill="1" applyBorder="1" applyAlignment="1">
      <alignment horizontal="center" vertical="center"/>
    </xf>
    <xf numFmtId="168" fontId="15" fillId="9" borderId="19" xfId="7" applyNumberFormat="1" applyFont="1" applyFill="1" applyBorder="1" applyAlignment="1">
      <alignment horizontal="center" vertical="center"/>
    </xf>
    <xf numFmtId="0" fontId="15" fillId="10" borderId="20" xfId="6" applyFont="1" applyFill="1" applyBorder="1" applyAlignment="1">
      <alignment horizontal="center" vertical="center"/>
    </xf>
    <xf numFmtId="0" fontId="54" fillId="2" borderId="6" xfId="0" applyFont="1" applyFill="1" applyBorder="1" applyAlignment="1">
      <alignment horizontal="center" vertical="center"/>
    </xf>
    <xf numFmtId="10" fontId="8" fillId="0" borderId="6" xfId="0" applyNumberFormat="1" applyFont="1" applyBorder="1" applyAlignment="1">
      <alignment horizontal="center" vertical="center"/>
    </xf>
    <xf numFmtId="0" fontId="54" fillId="2" borderId="3" xfId="0" applyFont="1" applyFill="1" applyBorder="1" applyAlignment="1">
      <alignment horizontal="center" vertical="center"/>
    </xf>
    <xf numFmtId="10" fontId="8" fillId="0" borderId="3" xfId="0" applyNumberFormat="1" applyFont="1" applyBorder="1" applyAlignment="1">
      <alignment horizontal="center" vertical="center"/>
    </xf>
    <xf numFmtId="0" fontId="54" fillId="2" borderId="16" xfId="0" applyFont="1" applyFill="1" applyBorder="1" applyAlignment="1">
      <alignment horizontal="center" vertical="center"/>
    </xf>
    <xf numFmtId="10" fontId="8" fillId="0" borderId="17" xfId="0" applyNumberFormat="1" applyFont="1" applyBorder="1" applyAlignment="1">
      <alignment horizontal="center" vertical="center"/>
    </xf>
    <xf numFmtId="0" fontId="54" fillId="2" borderId="18" xfId="0" applyFont="1" applyFill="1" applyBorder="1" applyAlignment="1">
      <alignment horizontal="center" vertical="center"/>
    </xf>
    <xf numFmtId="10" fontId="8" fillId="0" borderId="19" xfId="0" applyNumberFormat="1" applyFont="1" applyBorder="1" applyAlignment="1">
      <alignment horizontal="center" vertical="center"/>
    </xf>
    <xf numFmtId="0" fontId="54" fillId="2" borderId="20" xfId="0" applyFont="1" applyFill="1" applyBorder="1" applyAlignment="1">
      <alignment horizontal="center" vertical="center"/>
    </xf>
    <xf numFmtId="10" fontId="8" fillId="0" borderId="21" xfId="0" applyNumberFormat="1" applyFont="1" applyBorder="1" applyAlignment="1">
      <alignment horizontal="center" vertical="center"/>
    </xf>
    <xf numFmtId="0" fontId="6" fillId="2" borderId="6" xfId="0" applyFont="1" applyFill="1" applyBorder="1" applyAlignment="1">
      <alignment horizontal="center" vertical="center"/>
    </xf>
    <xf numFmtId="3"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6" fillId="2" borderId="3" xfId="0" applyFont="1" applyFill="1" applyBorder="1" applyAlignment="1">
      <alignment horizontal="center" vertical="center"/>
    </xf>
    <xf numFmtId="3" fontId="8" fillId="0" borderId="3" xfId="0" applyNumberFormat="1" applyFont="1" applyFill="1" applyBorder="1" applyAlignment="1">
      <alignment horizontal="center" vertical="center"/>
    </xf>
    <xf numFmtId="10" fontId="46" fillId="0" borderId="3" xfId="0" applyNumberFormat="1" applyFont="1" applyFill="1" applyBorder="1" applyAlignment="1">
      <alignment horizontal="center" vertical="center"/>
    </xf>
    <xf numFmtId="3"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3" fontId="8" fillId="0" borderId="23"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3" borderId="6" xfId="0" applyFont="1" applyFill="1" applyBorder="1"/>
    <xf numFmtId="166" fontId="8" fillId="0" borderId="6" xfId="2" applyNumberFormat="1" applyFont="1" applyBorder="1"/>
    <xf numFmtId="0" fontId="8" fillId="3" borderId="16" xfId="0" applyFont="1" applyFill="1" applyBorder="1"/>
    <xf numFmtId="166" fontId="8" fillId="0" borderId="17" xfId="2" applyNumberFormat="1" applyFont="1" applyBorder="1"/>
    <xf numFmtId="0" fontId="8" fillId="3" borderId="18" xfId="0" applyFont="1" applyFill="1" applyBorder="1"/>
    <xf numFmtId="166" fontId="8" fillId="0" borderId="19" xfId="2" applyNumberFormat="1" applyFont="1" applyBorder="1"/>
    <xf numFmtId="0" fontId="8" fillId="3" borderId="20" xfId="0" applyFont="1" applyFill="1" applyBorder="1"/>
    <xf numFmtId="166" fontId="8" fillId="0" borderId="21" xfId="2" applyNumberFormat="1" applyFont="1" applyBorder="1"/>
    <xf numFmtId="1" fontId="15" fillId="10" borderId="6" xfId="9" applyNumberFormat="1" applyFont="1" applyFill="1" applyBorder="1" applyAlignment="1">
      <alignment horizontal="center" vertical="center"/>
    </xf>
    <xf numFmtId="170" fontId="14" fillId="9" borderId="6" xfId="3" applyNumberFormat="1" applyFont="1" applyFill="1" applyBorder="1" applyAlignment="1">
      <alignment horizontal="right"/>
    </xf>
    <xf numFmtId="1" fontId="15" fillId="10" borderId="16" xfId="9" applyNumberFormat="1" applyFont="1" applyFill="1" applyBorder="1" applyAlignment="1">
      <alignment horizontal="center" vertical="center"/>
    </xf>
    <xf numFmtId="170" fontId="14" fillId="9" borderId="17" xfId="3" applyNumberFormat="1" applyFont="1" applyFill="1" applyBorder="1" applyAlignment="1">
      <alignment horizontal="right"/>
    </xf>
    <xf numFmtId="1" fontId="15" fillId="10" borderId="18" xfId="9" applyNumberFormat="1" applyFont="1" applyFill="1" applyBorder="1" applyAlignment="1">
      <alignment horizontal="center" vertical="center"/>
    </xf>
    <xf numFmtId="170" fontId="14" fillId="9" borderId="19" xfId="3" applyNumberFormat="1" applyFont="1" applyFill="1" applyBorder="1" applyAlignment="1">
      <alignment horizontal="right"/>
    </xf>
    <xf numFmtId="170" fontId="14" fillId="9" borderId="19" xfId="19" applyNumberFormat="1" applyFont="1" applyFill="1" applyBorder="1" applyAlignment="1">
      <alignment horizontal="right"/>
    </xf>
    <xf numFmtId="1" fontId="15" fillId="10" borderId="20" xfId="9" applyNumberFormat="1" applyFont="1" applyFill="1" applyBorder="1" applyAlignment="1">
      <alignment horizontal="center" vertical="center"/>
    </xf>
    <xf numFmtId="170" fontId="14" fillId="9" borderId="21" xfId="19" applyNumberFormat="1" applyFont="1" applyFill="1" applyBorder="1" applyAlignment="1">
      <alignment horizontal="right"/>
    </xf>
    <xf numFmtId="0" fontId="6" fillId="21" borderId="6" xfId="0" applyNumberFormat="1" applyFont="1" applyFill="1" applyBorder="1" applyAlignment="1">
      <alignment horizontal="center" vertical="center"/>
    </xf>
    <xf numFmtId="174" fontId="3" fillId="0" borderId="6" xfId="3" applyNumberFormat="1" applyFont="1" applyBorder="1" applyAlignment="1">
      <alignment horizontal="center" vertical="center"/>
    </xf>
    <xf numFmtId="0" fontId="6" fillId="21" borderId="16" xfId="0" applyNumberFormat="1" applyFont="1" applyFill="1" applyBorder="1" applyAlignment="1">
      <alignment horizontal="center" vertical="center"/>
    </xf>
    <xf numFmtId="174" fontId="3" fillId="0" borderId="17" xfId="3" applyNumberFormat="1" applyFont="1" applyBorder="1" applyAlignment="1">
      <alignment horizontal="center" vertical="center"/>
    </xf>
    <xf numFmtId="0" fontId="6" fillId="21" borderId="18" xfId="0" applyNumberFormat="1" applyFont="1" applyFill="1" applyBorder="1" applyAlignment="1">
      <alignment horizontal="center" vertical="center"/>
    </xf>
    <xf numFmtId="174" fontId="3" fillId="0" borderId="19" xfId="3" applyNumberFormat="1" applyFont="1" applyBorder="1" applyAlignment="1">
      <alignment horizontal="center" vertical="center"/>
    </xf>
    <xf numFmtId="0" fontId="6" fillId="21" borderId="20" xfId="0" applyNumberFormat="1" applyFont="1" applyFill="1" applyBorder="1" applyAlignment="1">
      <alignment horizontal="center" vertical="center"/>
    </xf>
    <xf numFmtId="174" fontId="3" fillId="0" borderId="21" xfId="3" applyNumberFormat="1" applyFont="1" applyBorder="1" applyAlignment="1">
      <alignment horizontal="center" vertical="center"/>
    </xf>
    <xf numFmtId="0" fontId="7" fillId="2" borderId="1" xfId="0" quotePrefix="1" applyFont="1" applyFill="1" applyBorder="1" applyAlignment="1">
      <alignment horizontal="center" vertical="center" wrapText="1"/>
    </xf>
    <xf numFmtId="1" fontId="18" fillId="10" borderId="6" xfId="11" applyNumberFormat="1" applyFont="1" applyFill="1" applyBorder="1" applyAlignment="1">
      <alignment horizontal="center" vertical="center"/>
    </xf>
    <xf numFmtId="168" fontId="5" fillId="9" borderId="6" xfId="11" applyNumberFormat="1" applyFont="1" applyFill="1" applyBorder="1" applyAlignment="1">
      <alignment horizontal="center" vertical="center"/>
    </xf>
    <xf numFmtId="1" fontId="18" fillId="10" borderId="16" xfId="11" applyNumberFormat="1" applyFont="1" applyFill="1" applyBorder="1" applyAlignment="1">
      <alignment horizontal="center" vertical="center"/>
    </xf>
    <xf numFmtId="168" fontId="5" fillId="9" borderId="22" xfId="11" applyNumberFormat="1" applyFont="1" applyFill="1" applyBorder="1" applyAlignment="1">
      <alignment horizontal="center" vertical="center"/>
    </xf>
    <xf numFmtId="1" fontId="18" fillId="10" borderId="18" xfId="11" applyNumberFormat="1" applyFont="1" applyFill="1" applyBorder="1" applyAlignment="1">
      <alignment horizontal="center" vertical="center"/>
    </xf>
    <xf numFmtId="1" fontId="18" fillId="10" borderId="20" xfId="11" applyNumberFormat="1" applyFont="1" applyFill="1" applyBorder="1" applyAlignment="1">
      <alignment horizontal="center" vertical="center"/>
    </xf>
    <xf numFmtId="168" fontId="5" fillId="9" borderId="23" xfId="11" applyNumberFormat="1" applyFont="1" applyFill="1" applyBorder="1" applyAlignment="1">
      <alignment horizontal="center" vertical="center"/>
    </xf>
    <xf numFmtId="170" fontId="8" fillId="3" borderId="6" xfId="3" applyNumberFormat="1" applyFont="1" applyFill="1" applyBorder="1" applyAlignment="1">
      <alignment horizontal="center"/>
    </xf>
    <xf numFmtId="170" fontId="8" fillId="3" borderId="22" xfId="3" applyNumberFormat="1" applyFont="1" applyFill="1" applyBorder="1" applyAlignment="1">
      <alignment horizontal="center"/>
    </xf>
    <xf numFmtId="170" fontId="8" fillId="3" borderId="23" xfId="3" applyNumberFormat="1" applyFont="1" applyFill="1" applyBorder="1" applyAlignment="1">
      <alignment horizontal="center"/>
    </xf>
    <xf numFmtId="170" fontId="8" fillId="3" borderId="17" xfId="3" applyNumberFormat="1" applyFont="1" applyFill="1" applyBorder="1" applyAlignment="1">
      <alignment horizontal="center"/>
    </xf>
    <xf numFmtId="170" fontId="8" fillId="3" borderId="19" xfId="3" applyNumberFormat="1" applyFont="1" applyFill="1" applyBorder="1" applyAlignment="1">
      <alignment horizontal="center"/>
    </xf>
    <xf numFmtId="170" fontId="8" fillId="3" borderId="21" xfId="3" applyNumberFormat="1" applyFont="1" applyFill="1" applyBorder="1" applyAlignment="1">
      <alignment horizontal="center"/>
    </xf>
    <xf numFmtId="0" fontId="6" fillId="2" borderId="6" xfId="0" quotePrefix="1" applyFont="1" applyFill="1" applyBorder="1" applyAlignment="1">
      <alignment horizontal="center" vertical="center" wrapText="1"/>
    </xf>
    <xf numFmtId="0" fontId="54" fillId="2" borderId="1" xfId="0" quotePrefix="1" applyFont="1" applyFill="1" applyBorder="1" applyAlignment="1">
      <alignment horizontal="center" vertical="center" wrapText="1"/>
    </xf>
    <xf numFmtId="168" fontId="18" fillId="0" borderId="1" xfId="11" applyNumberFormat="1" applyFont="1" applyFill="1" applyBorder="1" applyAlignment="1">
      <alignment horizontal="center" vertical="center"/>
    </xf>
    <xf numFmtId="168" fontId="18" fillId="0" borderId="6" xfId="11" applyNumberFormat="1" applyFont="1" applyFill="1" applyBorder="1" applyAlignment="1">
      <alignment horizontal="center" vertical="center"/>
    </xf>
    <xf numFmtId="168" fontId="18" fillId="0" borderId="17" xfId="11" applyNumberFormat="1" applyFont="1" applyFill="1" applyBorder="1" applyAlignment="1">
      <alignment horizontal="center" vertical="center"/>
    </xf>
    <xf numFmtId="168" fontId="18" fillId="0" borderId="19" xfId="11" applyNumberFormat="1" applyFont="1" applyFill="1" applyBorder="1" applyAlignment="1">
      <alignment horizontal="center" vertical="center"/>
    </xf>
    <xf numFmtId="168" fontId="18" fillId="0" borderId="21" xfId="11" applyNumberFormat="1" applyFont="1" applyFill="1" applyBorder="1" applyAlignment="1">
      <alignment horizontal="center" vertical="center"/>
    </xf>
    <xf numFmtId="0" fontId="16" fillId="17" borderId="1" xfId="0" applyFont="1" applyFill="1" applyBorder="1" applyAlignment="1">
      <alignment horizontal="center" vertical="center" wrapText="1"/>
    </xf>
    <xf numFmtId="0" fontId="0" fillId="2" borderId="0" xfId="0" applyFill="1" applyAlignment="1">
      <alignment vertical="center"/>
    </xf>
    <xf numFmtId="0" fontId="16" fillId="17" borderId="1" xfId="0" applyFont="1" applyFill="1" applyBorder="1" applyAlignment="1">
      <alignment vertical="center"/>
    </xf>
    <xf numFmtId="0" fontId="0" fillId="2" borderId="11" xfId="0" applyFill="1" applyBorder="1" applyAlignment="1">
      <alignment vertical="center"/>
    </xf>
    <xf numFmtId="0" fontId="0" fillId="0" borderId="0" xfId="0" applyAlignment="1">
      <alignment vertical="center"/>
    </xf>
    <xf numFmtId="0" fontId="16" fillId="17" borderId="1" xfId="0" quotePrefix="1" applyFont="1" applyFill="1" applyBorder="1" applyAlignment="1">
      <alignment horizontal="center" vertical="center"/>
    </xf>
    <xf numFmtId="0" fontId="3" fillId="2" borderId="0" xfId="0" applyFont="1" applyFill="1" applyAlignment="1">
      <alignment vertical="center"/>
    </xf>
    <xf numFmtId="0" fontId="34" fillId="18" borderId="1" xfId="1" applyFont="1" applyFill="1" applyBorder="1" applyAlignment="1">
      <alignment horizontal="center" vertical="center"/>
    </xf>
    <xf numFmtId="0" fontId="34" fillId="18" borderId="1" xfId="1" quotePrefix="1"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Alignment="1">
      <alignment horizontal="center" vertical="center"/>
    </xf>
    <xf numFmtId="0" fontId="13" fillId="18"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48" fillId="2" borderId="0" xfId="0" applyFont="1" applyFill="1" applyAlignment="1">
      <alignment horizontal="left" vertical="center"/>
    </xf>
    <xf numFmtId="0" fontId="49" fillId="2" borderId="0" xfId="1" applyFont="1" applyFill="1" applyAlignment="1">
      <alignment horizontal="left" vertical="center"/>
    </xf>
    <xf numFmtId="3" fontId="6" fillId="23" borderId="1" xfId="0" applyNumberFormat="1" applyFont="1" applyFill="1" applyBorder="1" applyAlignment="1">
      <alignment horizontal="center" vertical="center"/>
    </xf>
    <xf numFmtId="3" fontId="6" fillId="23" borderId="6" xfId="0" applyNumberFormat="1" applyFont="1" applyFill="1" applyBorder="1" applyAlignment="1">
      <alignment horizontal="center" vertical="center"/>
    </xf>
    <xf numFmtId="3" fontId="6" fillId="23" borderId="22" xfId="0" applyNumberFormat="1" applyFont="1" applyFill="1" applyBorder="1" applyAlignment="1">
      <alignment horizontal="center" vertical="center"/>
    </xf>
    <xf numFmtId="3" fontId="6" fillId="23" borderId="23" xfId="0" applyNumberFormat="1" applyFont="1" applyFill="1" applyBorder="1" applyAlignment="1">
      <alignment horizontal="center" vertical="center"/>
    </xf>
    <xf numFmtId="3" fontId="6" fillId="23" borderId="1" xfId="0" applyNumberFormat="1" applyFont="1" applyFill="1" applyBorder="1" applyAlignment="1">
      <alignment horizontal="center"/>
    </xf>
    <xf numFmtId="3" fontId="6" fillId="23" borderId="6" xfId="0" applyNumberFormat="1" applyFont="1" applyFill="1" applyBorder="1" applyAlignment="1">
      <alignment horizontal="center"/>
    </xf>
    <xf numFmtId="3" fontId="6" fillId="23" borderId="22" xfId="0" applyNumberFormat="1" applyFont="1" applyFill="1" applyBorder="1" applyAlignment="1">
      <alignment horizontal="center"/>
    </xf>
    <xf numFmtId="3" fontId="6" fillId="23" borderId="23" xfId="0" applyNumberFormat="1" applyFont="1" applyFill="1" applyBorder="1" applyAlignment="1">
      <alignment horizontal="center"/>
    </xf>
    <xf numFmtId="0" fontId="6" fillId="2" borderId="16" xfId="0" applyFont="1" applyFill="1" applyBorder="1" applyAlignment="1">
      <alignment horizontal="center"/>
    </xf>
    <xf numFmtId="0" fontId="6" fillId="2" borderId="18" xfId="0" applyFont="1" applyFill="1" applyBorder="1" applyAlignment="1">
      <alignment horizontal="center"/>
    </xf>
    <xf numFmtId="0" fontId="6" fillId="2" borderId="20" xfId="0" applyFont="1" applyFill="1" applyBorder="1" applyAlignment="1">
      <alignment horizontal="center"/>
    </xf>
    <xf numFmtId="3" fontId="8" fillId="3" borderId="1" xfId="0" applyNumberFormat="1" applyFont="1" applyFill="1" applyBorder="1" applyAlignment="1">
      <alignment horizontal="center" vertical="center"/>
    </xf>
    <xf numFmtId="3" fontId="8" fillId="3" borderId="1" xfId="3" applyNumberFormat="1" applyFont="1" applyFill="1" applyBorder="1" applyAlignment="1">
      <alignment horizontal="center" vertical="center"/>
    </xf>
    <xf numFmtId="3" fontId="8" fillId="3" borderId="6" xfId="3" applyNumberFormat="1" applyFont="1" applyFill="1" applyBorder="1" applyAlignment="1">
      <alignment horizontal="center" vertical="center"/>
    </xf>
    <xf numFmtId="3" fontId="8" fillId="3" borderId="17" xfId="3" applyNumberFormat="1" applyFont="1" applyFill="1" applyBorder="1" applyAlignment="1">
      <alignment horizontal="center" vertical="center"/>
    </xf>
    <xf numFmtId="3" fontId="8" fillId="3" borderId="19" xfId="3" applyNumberFormat="1" applyFont="1" applyFill="1" applyBorder="1" applyAlignment="1">
      <alignment horizontal="center" vertical="center"/>
    </xf>
    <xf numFmtId="3" fontId="8" fillId="3" borderId="21" xfId="0" applyNumberFormat="1" applyFont="1" applyFill="1" applyBorder="1" applyAlignment="1">
      <alignment horizontal="center" vertical="center"/>
    </xf>
    <xf numFmtId="0" fontId="8" fillId="14" borderId="1" xfId="0" applyFont="1" applyFill="1" applyBorder="1" applyAlignment="1">
      <alignment horizontal="center" vertical="center" wrapText="1"/>
    </xf>
    <xf numFmtId="0" fontId="3" fillId="3" borderId="0" xfId="0" applyFont="1" applyFill="1" applyBorder="1" applyAlignment="1">
      <alignment vertical="center"/>
    </xf>
    <xf numFmtId="0" fontId="8" fillId="3" borderId="0" xfId="0" applyFont="1" applyFill="1" applyBorder="1" applyAlignment="1">
      <alignment vertical="center"/>
    </xf>
    <xf numFmtId="0" fontId="8" fillId="12" borderId="1" xfId="0" applyFont="1" applyFill="1" applyBorder="1" applyAlignment="1">
      <alignment horizontal="center" vertical="center"/>
    </xf>
    <xf numFmtId="0" fontId="0" fillId="3" borderId="0" xfId="0" applyFill="1" applyBorder="1" applyAlignment="1">
      <alignment vertical="center"/>
    </xf>
    <xf numFmtId="9" fontId="0" fillId="0" borderId="0" xfId="3" applyFont="1"/>
    <xf numFmtId="168" fontId="14" fillId="6" borderId="1" xfId="0" applyNumberFormat="1" applyFont="1" applyFill="1" applyBorder="1" applyAlignment="1">
      <alignment horizontal="center" vertical="center" wrapText="1"/>
    </xf>
    <xf numFmtId="168" fontId="15" fillId="6" borderId="19" xfId="0" applyNumberFormat="1" applyFont="1" applyFill="1" applyBorder="1" applyAlignment="1">
      <alignment horizontal="center" vertical="center" wrapText="1"/>
    </xf>
    <xf numFmtId="168" fontId="14" fillId="6" borderId="23" xfId="0" applyNumberFormat="1" applyFont="1" applyFill="1" applyBorder="1" applyAlignment="1">
      <alignment horizontal="center" vertical="center" wrapText="1"/>
    </xf>
    <xf numFmtId="168" fontId="15" fillId="6" borderId="21" xfId="0" applyNumberFormat="1" applyFont="1" applyFill="1" applyBorder="1" applyAlignment="1">
      <alignment horizontal="center" vertical="center" wrapText="1"/>
    </xf>
    <xf numFmtId="168" fontId="14" fillId="6" borderId="3" xfId="0" applyNumberFormat="1" applyFont="1" applyFill="1" applyBorder="1" applyAlignment="1">
      <alignment horizontal="center" vertical="center" wrapText="1"/>
    </xf>
    <xf numFmtId="168" fontId="15" fillId="6" borderId="3" xfId="0" applyNumberFormat="1" applyFont="1" applyFill="1" applyBorder="1" applyAlignment="1">
      <alignment horizontal="center" vertical="center" wrapText="1"/>
    </xf>
    <xf numFmtId="0" fontId="0" fillId="23" borderId="0" xfId="0" applyFill="1"/>
    <xf numFmtId="0" fontId="62" fillId="24" borderId="7" xfId="0" quotePrefix="1" applyFont="1" applyFill="1" applyBorder="1" applyAlignment="1">
      <alignment horizontal="left" vertical="center" wrapText="1"/>
    </xf>
    <xf numFmtId="0" fontId="62" fillId="24" borderId="13" xfId="0" applyFont="1" applyFill="1" applyBorder="1" applyAlignment="1">
      <alignment horizontal="left" vertical="center" wrapText="1"/>
    </xf>
    <xf numFmtId="0" fontId="62" fillId="24" borderId="8" xfId="0" applyFont="1" applyFill="1" applyBorder="1" applyAlignment="1">
      <alignment horizontal="left" vertical="center" wrapText="1"/>
    </xf>
    <xf numFmtId="0" fontId="62" fillId="24" borderId="9" xfId="0" applyFont="1" applyFill="1" applyBorder="1" applyAlignment="1">
      <alignment horizontal="left" vertical="center" wrapText="1"/>
    </xf>
    <xf numFmtId="0" fontId="62" fillId="24" borderId="14" xfId="0" applyFont="1" applyFill="1" applyBorder="1" applyAlignment="1">
      <alignment horizontal="left" vertical="center" wrapText="1"/>
    </xf>
    <xf numFmtId="0" fontId="62" fillId="24" borderId="2" xfId="0" applyFont="1" applyFill="1" applyBorder="1" applyAlignment="1">
      <alignment horizontal="left" vertical="center" wrapText="1"/>
    </xf>
    <xf numFmtId="0" fontId="48" fillId="2" borderId="1" xfId="0" applyFont="1" applyFill="1" applyBorder="1" applyAlignment="1">
      <alignment horizontal="center" vertical="center" wrapText="1"/>
    </xf>
    <xf numFmtId="0" fontId="10" fillId="3" borderId="7" xfId="1" applyFill="1" applyBorder="1" applyAlignment="1">
      <alignment horizontal="center" vertical="center"/>
    </xf>
    <xf numFmtId="0" fontId="21" fillId="3" borderId="13"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2" xfId="0" applyFont="1" applyFill="1" applyBorder="1" applyAlignment="1">
      <alignment horizontal="center" vertical="center"/>
    </xf>
    <xf numFmtId="0" fontId="39" fillId="17" borderId="1" xfId="0" quotePrefix="1" applyFont="1" applyFill="1" applyBorder="1" applyAlignment="1">
      <alignment horizontal="center" vertical="center"/>
    </xf>
    <xf numFmtId="0" fontId="39" fillId="17" borderId="1" xfId="0" applyFont="1" applyFill="1" applyBorder="1" applyAlignment="1">
      <alignment horizontal="center" vertical="center"/>
    </xf>
    <xf numFmtId="0" fontId="54" fillId="3" borderId="7" xfId="0" applyFont="1" applyFill="1" applyBorder="1" applyAlignment="1">
      <alignment horizontal="center" vertical="center" wrapText="1"/>
    </xf>
    <xf numFmtId="0" fontId="54" fillId="3" borderId="13"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3" borderId="14"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4" xfId="0" applyFont="1" applyFill="1" applyBorder="1" applyAlignment="1">
      <alignment horizontal="center" vertical="center"/>
    </xf>
    <xf numFmtId="0" fontId="34" fillId="3" borderId="2" xfId="0" applyFont="1" applyFill="1" applyBorder="1" applyAlignment="1">
      <alignment horizontal="center" vertical="center"/>
    </xf>
    <xf numFmtId="0" fontId="40" fillId="15" borderId="0" xfId="0" applyFont="1" applyFill="1" applyAlignment="1">
      <alignment horizontal="center" vertical="center" wrapText="1"/>
    </xf>
    <xf numFmtId="0" fontId="40" fillId="15" borderId="0" xfId="0" applyFont="1" applyFill="1" applyAlignment="1">
      <alignment horizontal="center" vertical="center"/>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4" xfId="0" applyFont="1" applyFill="1" applyBorder="1" applyAlignment="1">
      <alignment horizontal="center"/>
    </xf>
    <xf numFmtId="0" fontId="1" fillId="3" borderId="5" xfId="0" applyFont="1" applyFill="1" applyBorder="1" applyAlignment="1">
      <alignment horizontal="center"/>
    </xf>
    <xf numFmtId="0" fontId="14" fillId="7" borderId="4"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8" fillId="0" borderId="1" xfId="0" applyFont="1" applyBorder="1" applyAlignment="1">
      <alignment horizontal="left"/>
    </xf>
    <xf numFmtId="0" fontId="2" fillId="4" borderId="4"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1" fillId="4" borderId="1" xfId="0" applyFont="1" applyFill="1" applyBorder="1" applyAlignment="1">
      <alignment horizontal="center"/>
    </xf>
    <xf numFmtId="0" fontId="16" fillId="17" borderId="1" xfId="0" applyFont="1" applyFill="1" applyBorder="1" applyAlignment="1">
      <alignment horizontal="left"/>
    </xf>
    <xf numFmtId="0" fontId="14" fillId="7" borderId="1" xfId="0" applyFont="1" applyFill="1" applyBorder="1" applyAlignment="1">
      <alignment horizontal="left" vertical="center" wrapText="1"/>
    </xf>
    <xf numFmtId="0" fontId="16" fillId="17" borderId="4" xfId="0" applyFont="1" applyFill="1" applyBorder="1" applyAlignment="1">
      <alignment horizontal="center" vertical="center"/>
    </xf>
    <xf numFmtId="0" fontId="16" fillId="17" borderId="5"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12" xfId="0" applyFont="1" applyBorder="1" applyAlignment="1">
      <alignment horizontal="left" vertical="center" wrapText="1"/>
    </xf>
    <xf numFmtId="0" fontId="14" fillId="0" borderId="5" xfId="0" applyFont="1" applyBorder="1" applyAlignment="1">
      <alignment horizontal="left" vertical="center" wrapText="1"/>
    </xf>
    <xf numFmtId="0" fontId="14" fillId="7" borderId="4" xfId="0" quotePrefix="1" applyFont="1" applyFill="1" applyBorder="1" applyAlignment="1">
      <alignment horizontal="left" vertical="center" wrapText="1"/>
    </xf>
    <xf numFmtId="0" fontId="14" fillId="0" borderId="1" xfId="0" applyFont="1" applyBorder="1" applyAlignment="1">
      <alignment vertical="center" wrapText="1"/>
    </xf>
    <xf numFmtId="0" fontId="8" fillId="12" borderId="4" xfId="0" applyFont="1" applyFill="1" applyBorder="1" applyAlignment="1">
      <alignment horizontal="center" vertical="center"/>
    </xf>
    <xf numFmtId="0" fontId="8" fillId="12" borderId="12" xfId="0" applyFont="1" applyFill="1" applyBorder="1" applyAlignment="1">
      <alignment horizontal="center" vertical="center"/>
    </xf>
    <xf numFmtId="0" fontId="8" fillId="12" borderId="5" xfId="0" applyFont="1" applyFill="1" applyBorder="1" applyAlignment="1">
      <alignment horizontal="center" vertical="center"/>
    </xf>
    <xf numFmtId="0" fontId="8" fillId="12" borderId="7"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0" fillId="15" borderId="0" xfId="0" applyFont="1" applyFill="1" applyAlignment="1">
      <alignment horizontal="center"/>
    </xf>
    <xf numFmtId="0" fontId="40" fillId="16" borderId="0" xfId="0" quotePrefix="1" applyFont="1" applyFill="1" applyAlignment="1">
      <alignment horizontal="center" vertical="center" wrapText="1"/>
    </xf>
    <xf numFmtId="0" fontId="40" fillId="16"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5" fillId="19" borderId="0" xfId="0" applyFont="1" applyFill="1" applyAlignment="1">
      <alignment horizontal="center" vertical="center"/>
    </xf>
    <xf numFmtId="0" fontId="16" fillId="17"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2" borderId="1" xfId="0" applyFont="1" applyFill="1" applyBorder="1" applyAlignment="1">
      <alignment horizontal="left" vertical="top"/>
    </xf>
    <xf numFmtId="0" fontId="7" fillId="2" borderId="4" xfId="0" applyFont="1" applyFill="1" applyBorder="1" applyAlignment="1">
      <alignment horizontal="left"/>
    </xf>
    <xf numFmtId="0" fontId="7" fillId="2" borderId="12" xfId="0" applyFont="1" applyFill="1" applyBorder="1" applyAlignment="1">
      <alignment horizontal="left"/>
    </xf>
    <xf numFmtId="0" fontId="7" fillId="2" borderId="5" xfId="0" applyFont="1" applyFill="1" applyBorder="1" applyAlignment="1">
      <alignment horizontal="left"/>
    </xf>
    <xf numFmtId="0" fontId="3" fillId="0" borderId="4" xfId="0" quotePrefix="1" applyFont="1" applyBorder="1" applyAlignment="1">
      <alignment horizontal="left" wrapText="1"/>
    </xf>
    <xf numFmtId="0" fontId="3" fillId="0" borderId="12" xfId="0" quotePrefix="1" applyFont="1" applyBorder="1" applyAlignment="1">
      <alignment horizontal="left" wrapText="1"/>
    </xf>
    <xf numFmtId="0" fontId="3" fillId="0" borderId="5" xfId="0" quotePrefix="1" applyFont="1" applyBorder="1" applyAlignment="1">
      <alignment horizontal="left" wrapText="1"/>
    </xf>
    <xf numFmtId="14" fontId="8" fillId="0" borderId="4" xfId="0" applyNumberFormat="1" applyFont="1" applyBorder="1" applyAlignment="1">
      <alignment horizontal="left"/>
    </xf>
    <xf numFmtId="14" fontId="8" fillId="0" borderId="12" xfId="0" applyNumberFormat="1" applyFont="1" applyBorder="1" applyAlignment="1">
      <alignment horizontal="left"/>
    </xf>
    <xf numFmtId="14" fontId="8" fillId="0" borderId="5" xfId="0" applyNumberFormat="1" applyFont="1" applyBorder="1" applyAlignment="1">
      <alignment horizontal="left"/>
    </xf>
    <xf numFmtId="0" fontId="46" fillId="0" borderId="4" xfId="1" quotePrefix="1" applyFont="1" applyBorder="1" applyAlignment="1">
      <alignment horizontal="left"/>
    </xf>
    <xf numFmtId="0" fontId="46" fillId="0" borderId="12" xfId="1" quotePrefix="1" applyFont="1" applyBorder="1" applyAlignment="1">
      <alignment horizontal="left"/>
    </xf>
    <xf numFmtId="0" fontId="46" fillId="0" borderId="5" xfId="1" quotePrefix="1" applyFont="1" applyBorder="1" applyAlignment="1">
      <alignment horizontal="left"/>
    </xf>
    <xf numFmtId="0" fontId="8" fillId="0" borderId="4" xfId="0" quotePrefix="1" applyFont="1" applyBorder="1" applyAlignment="1">
      <alignment horizontal="left"/>
    </xf>
    <xf numFmtId="0" fontId="8" fillId="0" borderId="12" xfId="0" quotePrefix="1" applyFont="1" applyBorder="1" applyAlignment="1">
      <alignment horizontal="left"/>
    </xf>
    <xf numFmtId="0" fontId="8" fillId="0" borderId="5" xfId="0" quotePrefix="1" applyFont="1"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8" fillId="0" borderId="4" xfId="0" applyFont="1" applyBorder="1" applyAlignment="1">
      <alignment horizontal="left"/>
    </xf>
    <xf numFmtId="0" fontId="8" fillId="0" borderId="12" xfId="0" applyFont="1" applyBorder="1" applyAlignment="1">
      <alignment horizontal="left"/>
    </xf>
    <xf numFmtId="0" fontId="8" fillId="0" borderId="5" xfId="0" applyFont="1" applyBorder="1" applyAlignment="1">
      <alignment horizontal="left"/>
    </xf>
    <xf numFmtId="0" fontId="3" fillId="0" borderId="4" xfId="0" quotePrefix="1" applyFont="1" applyBorder="1" applyAlignment="1">
      <alignment horizontal="left"/>
    </xf>
    <xf numFmtId="0" fontId="3" fillId="0" borderId="12"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7" fillId="2" borderId="1" xfId="0" applyFont="1" applyFill="1" applyBorder="1" applyAlignment="1">
      <alignment horizontal="left"/>
    </xf>
    <xf numFmtId="0" fontId="8" fillId="0" borderId="1" xfId="0" applyFont="1" applyBorder="1" applyAlignment="1">
      <alignment vertical="center" wrapText="1"/>
    </xf>
    <xf numFmtId="0" fontId="7" fillId="2" borderId="1" xfId="0" quotePrefix="1" applyFont="1" applyFill="1" applyBorder="1" applyAlignment="1">
      <alignment horizontal="left"/>
    </xf>
    <xf numFmtId="0" fontId="8" fillId="0" borderId="1" xfId="0" quotePrefix="1" applyFont="1" applyBorder="1" applyAlignment="1">
      <alignment horizontal="left" vertical="center" wrapText="1"/>
    </xf>
    <xf numFmtId="0" fontId="12" fillId="2" borderId="1" xfId="0" applyFont="1" applyFill="1" applyBorder="1" applyAlignment="1">
      <alignment horizontal="left" vertical="top"/>
    </xf>
    <xf numFmtId="14" fontId="3" fillId="3" borderId="1" xfId="0" quotePrefix="1" applyNumberFormat="1" applyFont="1" applyFill="1" applyBorder="1" applyAlignment="1">
      <alignment horizontal="left" wrapText="1"/>
    </xf>
    <xf numFmtId="14" fontId="3" fillId="3" borderId="1" xfId="0" applyNumberFormat="1" applyFont="1" applyFill="1" applyBorder="1" applyAlignment="1">
      <alignment horizontal="left"/>
    </xf>
    <xf numFmtId="14" fontId="11" fillId="3" borderId="1" xfId="1" applyNumberFormat="1" applyFont="1" applyFill="1" applyBorder="1" applyAlignment="1">
      <alignment horizontal="left"/>
    </xf>
    <xf numFmtId="14" fontId="3" fillId="0" borderId="1" xfId="0" applyNumberFormat="1" applyFont="1" applyBorder="1" applyAlignment="1">
      <alignment horizontal="center"/>
    </xf>
    <xf numFmtId="0" fontId="8" fillId="0" borderId="4" xfId="0" quotePrefix="1" applyFont="1" applyBorder="1" applyAlignment="1">
      <alignment horizontal="left" wrapText="1"/>
    </xf>
    <xf numFmtId="0" fontId="8" fillId="0" borderId="12" xfId="0" applyFont="1" applyBorder="1" applyAlignment="1">
      <alignment horizontal="left" wrapText="1"/>
    </xf>
    <xf numFmtId="0" fontId="8" fillId="0" borderId="5" xfId="0" applyFont="1" applyBorder="1" applyAlignment="1">
      <alignment horizontal="left" wrapText="1"/>
    </xf>
    <xf numFmtId="14" fontId="3" fillId="3" borderId="1" xfId="0" quotePrefix="1" applyNumberFormat="1" applyFont="1" applyFill="1" applyBorder="1" applyAlignment="1">
      <alignment horizontal="left"/>
    </xf>
    <xf numFmtId="14" fontId="11" fillId="3" borderId="1" xfId="1" quotePrefix="1" applyNumberFormat="1" applyFont="1" applyFill="1" applyBorder="1" applyAlignment="1">
      <alignment horizontal="left"/>
    </xf>
    <xf numFmtId="14" fontId="8" fillId="3" borderId="1" xfId="0" quotePrefix="1" applyNumberFormat="1" applyFont="1" applyFill="1" applyBorder="1" applyAlignment="1">
      <alignment horizontal="left"/>
    </xf>
    <xf numFmtId="14" fontId="8" fillId="3" borderId="1" xfId="0" applyNumberFormat="1" applyFont="1" applyFill="1" applyBorder="1" applyAlignment="1">
      <alignment horizontal="left"/>
    </xf>
    <xf numFmtId="14" fontId="26" fillId="3" borderId="1" xfId="0" applyNumberFormat="1" applyFont="1" applyFill="1" applyBorder="1" applyAlignment="1">
      <alignment horizontal="left"/>
    </xf>
    <xf numFmtId="14" fontId="8" fillId="3" borderId="1" xfId="0" quotePrefix="1" applyNumberFormat="1" applyFont="1" applyFill="1" applyBorder="1" applyAlignment="1">
      <alignment horizontal="left" wrapText="1"/>
    </xf>
    <xf numFmtId="14" fontId="56" fillId="3" borderId="1" xfId="1" applyNumberFormat="1" applyFont="1" applyFill="1" applyBorder="1" applyAlignment="1">
      <alignment horizontal="left"/>
    </xf>
    <xf numFmtId="14" fontId="8" fillId="0" borderId="1" xfId="0" applyNumberFormat="1" applyFont="1" applyBorder="1" applyAlignment="1">
      <alignment horizontal="center"/>
    </xf>
    <xf numFmtId="14" fontId="3" fillId="0" borderId="1" xfId="0" applyNumberFormat="1" applyFont="1" applyBorder="1" applyAlignment="1">
      <alignment horizontal="left"/>
    </xf>
    <xf numFmtId="0" fontId="8" fillId="0" borderId="4" xfId="0" quotePrefix="1" applyFont="1" applyBorder="1" applyAlignment="1">
      <alignment horizontal="left" vertical="center" wrapText="1"/>
    </xf>
    <xf numFmtId="0" fontId="8" fillId="0" borderId="12" xfId="0" applyFont="1" applyBorder="1" applyAlignment="1">
      <alignment horizontal="left" vertical="center" wrapText="1"/>
    </xf>
    <xf numFmtId="0" fontId="8" fillId="0" borderId="5" xfId="0" applyFont="1" applyBorder="1" applyAlignment="1">
      <alignment horizontal="left" vertical="center" wrapText="1"/>
    </xf>
    <xf numFmtId="14" fontId="56" fillId="3" borderId="1" xfId="1" quotePrefix="1" applyNumberFormat="1" applyFont="1" applyFill="1" applyBorder="1" applyAlignment="1">
      <alignment horizontal="left"/>
    </xf>
    <xf numFmtId="0" fontId="18" fillId="10" borderId="1" xfId="5" applyFont="1" applyFill="1" applyBorder="1" applyAlignment="1">
      <alignment horizontal="center" vertical="center" wrapText="1"/>
    </xf>
    <xf numFmtId="0" fontId="18" fillId="10" borderId="7" xfId="4" applyFont="1" applyFill="1" applyBorder="1" applyAlignment="1">
      <alignment horizontal="center" vertical="center"/>
    </xf>
    <xf numFmtId="0" fontId="18" fillId="10" borderId="9" xfId="4" applyFont="1" applyFill="1" applyBorder="1" applyAlignment="1">
      <alignment horizontal="center" vertical="center"/>
    </xf>
    <xf numFmtId="0" fontId="7" fillId="2" borderId="1" xfId="0" applyFont="1" applyFill="1" applyBorder="1" applyAlignment="1">
      <alignment horizontal="center" vertical="center" wrapText="1"/>
    </xf>
    <xf numFmtId="0" fontId="6" fillId="0" borderId="1" xfId="0" applyFont="1" applyBorder="1" applyAlignment="1">
      <alignment vertical="center" wrapText="1"/>
    </xf>
    <xf numFmtId="0" fontId="15" fillId="10" borderId="12" xfId="4" applyFont="1" applyFill="1" applyBorder="1" applyAlignment="1">
      <alignment horizontal="center" vertical="center"/>
    </xf>
    <xf numFmtId="0" fontId="15" fillId="10" borderId="5" xfId="4" applyFont="1" applyFill="1" applyBorder="1" applyAlignment="1">
      <alignment horizontal="center" vertical="center"/>
    </xf>
    <xf numFmtId="0" fontId="3" fillId="3" borderId="4" xfId="0" quotePrefix="1" applyFont="1" applyFill="1" applyBorder="1" applyAlignment="1">
      <alignment horizontal="left" wrapText="1"/>
    </xf>
    <xf numFmtId="0" fontId="3" fillId="3" borderId="12" xfId="0" applyFont="1" applyFill="1" applyBorder="1" applyAlignment="1">
      <alignment horizontal="left" wrapText="1"/>
    </xf>
    <xf numFmtId="0" fontId="3" fillId="3" borderId="5" xfId="0" applyFont="1" applyFill="1" applyBorder="1" applyAlignment="1">
      <alignment horizontal="left" wrapText="1"/>
    </xf>
    <xf numFmtId="0" fontId="3" fillId="3" borderId="4" xfId="0" applyFont="1" applyFill="1" applyBorder="1" applyAlignment="1">
      <alignment horizontal="left" wrapText="1"/>
    </xf>
    <xf numFmtId="14" fontId="3" fillId="3" borderId="1" xfId="0" applyNumberFormat="1" applyFont="1" applyFill="1" applyBorder="1" applyAlignment="1">
      <alignment horizontal="left" wrapText="1"/>
    </xf>
    <xf numFmtId="14" fontId="46" fillId="3" borderId="1" xfId="0" applyNumberFormat="1" applyFont="1" applyFill="1" applyBorder="1" applyAlignment="1">
      <alignment horizontal="left"/>
    </xf>
    <xf numFmtId="0" fontId="8"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18" fillId="10" borderId="4" xfId="11" applyFont="1" applyFill="1" applyBorder="1" applyAlignment="1">
      <alignment horizontal="center" vertical="center" wrapText="1"/>
    </xf>
    <xf numFmtId="0" fontId="18" fillId="10" borderId="5" xfId="11" applyFont="1" applyFill="1" applyBorder="1" applyAlignment="1">
      <alignment horizontal="center" vertical="center" wrapText="1"/>
    </xf>
    <xf numFmtId="0" fontId="8" fillId="0" borderId="4" xfId="0" applyFont="1" applyBorder="1" applyAlignment="1">
      <alignment vertical="center" wrapText="1"/>
    </xf>
    <xf numFmtId="0" fontId="8" fillId="0" borderId="12" xfId="0" applyFont="1" applyBorder="1" applyAlignment="1">
      <alignment vertical="center" wrapText="1"/>
    </xf>
    <xf numFmtId="0" fontId="8" fillId="0" borderId="5" xfId="0" applyFont="1" applyBorder="1" applyAlignment="1">
      <alignment vertical="center" wrapText="1"/>
    </xf>
    <xf numFmtId="0" fontId="55" fillId="19" borderId="11" xfId="0" applyFont="1" applyFill="1" applyBorder="1" applyAlignment="1">
      <alignment horizontal="center" vertical="center"/>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cellXfs>
  <cellStyles count="26">
    <cellStyle name="Check Cell 4" xfId="23" xr:uid="{91F90F73-02A6-4E11-92C1-A5A8E10D7184}"/>
    <cellStyle name="Comma" xfId="2" builtinId="3"/>
    <cellStyle name="Comma 2" xfId="10" xr:uid="{00000000-0005-0000-0000-000001000000}"/>
    <cellStyle name="Currency" xfId="25" builtinId="4"/>
    <cellStyle name="Currency 2" xfId="13" xr:uid="{00000000-0005-0000-0000-000002000000}"/>
    <cellStyle name="Hyperlink" xfId="1" builtinId="8"/>
    <cellStyle name="Hyperlink 2" xfId="16" xr:uid="{00000000-0005-0000-0000-000004000000}"/>
    <cellStyle name="Hyperlink 3" xfId="20" xr:uid="{00000000-0005-0000-0000-000005000000}"/>
    <cellStyle name="Hyperlink 4" xfId="21" xr:uid="{00000000-0005-0000-0000-000006000000}"/>
    <cellStyle name="Normal" xfId="0" builtinId="0"/>
    <cellStyle name="Normal 11" xfId="14" xr:uid="{00000000-0005-0000-0000-000008000000}"/>
    <cellStyle name="Normal 2" xfId="5" xr:uid="{00000000-0005-0000-0000-000009000000}"/>
    <cellStyle name="Normal 2 2" xfId="17" xr:uid="{00000000-0005-0000-0000-00000A000000}"/>
    <cellStyle name="Normal 3" xfId="6" xr:uid="{00000000-0005-0000-0000-00000B000000}"/>
    <cellStyle name="Normal 3 2" xfId="18" xr:uid="{00000000-0005-0000-0000-00000C000000}"/>
    <cellStyle name="Normal 3 2 2" xfId="22" xr:uid="{9E8B2E40-4A95-42C5-A845-71A13C34F739}"/>
    <cellStyle name="Normal 4" xfId="12" xr:uid="{00000000-0005-0000-0000-00000D000000}"/>
    <cellStyle name="Normal 5" xfId="15" xr:uid="{00000000-0005-0000-0000-00000E000000}"/>
    <cellStyle name="Normal_TRA2502a" xfId="7" xr:uid="{00000000-0005-0000-0000-000014000000}"/>
    <cellStyle name="Normal_TRA9901" xfId="4" xr:uid="{00000000-0005-0000-0000-000015000000}"/>
    <cellStyle name="Normal_TSGB 3.1" xfId="9" xr:uid="{00000000-0005-0000-0000-000016000000}"/>
    <cellStyle name="Normal_TSGB 3.2 (2009)" xfId="11" xr:uid="{00000000-0005-0000-0000-000017000000}"/>
    <cellStyle name="Normal_TSR4 data request B" xfId="8" xr:uid="{00000000-0005-0000-0000-000019000000}"/>
    <cellStyle name="Note 2" xfId="24" xr:uid="{F5DFBDB6-AFE9-491F-B81D-78A37A38C6C3}"/>
    <cellStyle name="Per cent" xfId="3" builtinId="5"/>
    <cellStyle name="Percent 2" xfId="19" xr:uid="{00000000-0005-0000-0000-00001B000000}"/>
  </cellStyles>
  <dxfs count="5">
    <dxf>
      <font>
        <strike val="0"/>
        <outline val="0"/>
        <shadow val="0"/>
        <u val="none"/>
        <vertAlign val="baseline"/>
        <sz val="9"/>
        <color rgb="FFFF0000"/>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rgb="FFFF0000"/>
        <name val="Arial"/>
        <family val="2"/>
        <scheme val="none"/>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2" tint="-0.499984740745262"/>
        </patternFill>
      </fill>
      <alignment horizontal="general" vertical="center" textRotation="0" wrapText="1" indent="0" justifyLastLine="0" shrinkToFit="0" readingOrder="0"/>
      <border diagonalUp="0" diagonalDown="0" outline="0">
        <left/>
        <right/>
        <top/>
        <bottom/>
      </border>
    </dxf>
  </dxfs>
  <tableStyles count="0" defaultTableStyle="TableStyleMedium2" defaultPivotStyle="PivotStyleLight16"/>
  <colors>
    <mruColors>
      <color rgb="FFFF8F8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styles" Target="styles.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theme" Target="theme/theme1.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externalLink" Target="externalLinks/externalLink1.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calcChain" Target="calcChain.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sharedStrings" Target="sharedStrings.xml" Id="rId35"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customXml" Target="/customXML/item2.xml" Id="Rbb98c4574f16411d"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'T3.1'!$H$10</c:f>
              <c:strCache>
                <c:ptCount val="1"/>
                <c:pt idx="0">
                  <c:v>Investment in active travel (£)</c:v>
                </c:pt>
              </c:strCache>
            </c:strRef>
          </c:tx>
          <c:spPr>
            <a:solidFill>
              <a:schemeClr val="bg2">
                <a:lumMod val="50000"/>
              </a:schemeClr>
            </a:solidFill>
            <a:ln w="3175">
              <a:solidFill>
                <a:sysClr val="windowText" lastClr="000000"/>
              </a:solidFill>
            </a:ln>
            <a:effectLst/>
          </c:spPr>
          <c:invertIfNegative val="0"/>
          <c:cat>
            <c:numRef>
              <c:f>'T3.1'!$G$11:$G$15</c:f>
              <c:numCache>
                <c:formatCode>General</c:formatCode>
                <c:ptCount val="5"/>
                <c:pt idx="0">
                  <c:v>2016</c:v>
                </c:pt>
                <c:pt idx="1">
                  <c:v>2017</c:v>
                </c:pt>
                <c:pt idx="2">
                  <c:v>2018</c:v>
                </c:pt>
                <c:pt idx="3">
                  <c:v>2019</c:v>
                </c:pt>
                <c:pt idx="4">
                  <c:v>2020</c:v>
                </c:pt>
              </c:numCache>
            </c:numRef>
          </c:cat>
          <c:val>
            <c:numRef>
              <c:f>'T3.1'!$H$11:$H$15</c:f>
              <c:numCache>
                <c:formatCode>General</c:formatCode>
                <c:ptCount val="5"/>
                <c:pt idx="0">
                  <c:v>0</c:v>
                </c:pt>
                <c:pt idx="1">
                  <c:v>0</c:v>
                </c:pt>
                <c:pt idx="2" formatCode="_-* #,##0_-;\-* #,##0_-;_-* &quot;-&quot;??_-;_-@_-">
                  <c:v>6773408</c:v>
                </c:pt>
                <c:pt idx="3" formatCode="_-* #,##0_-;\-* #,##0_-;_-* &quot;-&quot;??_-;_-@_-">
                  <c:v>2257803</c:v>
                </c:pt>
                <c:pt idx="4" formatCode="_-* #,##0_-;\-* #,##0_-;_-* &quot;-&quot;??_-;_-@_-">
                  <c:v>14055393</c:v>
                </c:pt>
              </c:numCache>
            </c:numRef>
          </c:val>
          <c:extLst>
            <c:ext xmlns:c16="http://schemas.microsoft.com/office/drawing/2014/chart" uri="{C3380CC4-5D6E-409C-BE32-E72D297353CC}">
              <c16:uniqueId val="{00000000-5696-4985-88A9-BB98C999119A}"/>
            </c:ext>
          </c:extLst>
        </c:ser>
        <c:dLbls>
          <c:showLegendKey val="0"/>
          <c:showVal val="0"/>
          <c:showCatName val="0"/>
          <c:showSerName val="0"/>
          <c:showPercent val="0"/>
          <c:showBubbleSize val="0"/>
        </c:dLbls>
        <c:gapWidth val="219"/>
        <c:overlap val="-27"/>
        <c:axId val="818809104"/>
        <c:axId val="818809432"/>
      </c:barChart>
      <c:catAx>
        <c:axId val="81880910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9432"/>
        <c:crosses val="autoZero"/>
        <c:auto val="1"/>
        <c:lblAlgn val="ctr"/>
        <c:lblOffset val="100"/>
        <c:noMultiLvlLbl val="0"/>
      </c:catAx>
      <c:valAx>
        <c:axId val="818809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investment in active travel (£)</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910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16655444843419"/>
          <c:y val="3.996365795914724E-2"/>
          <c:w val="0.85671177987406644"/>
          <c:h val="0.83858486884940142"/>
        </c:manualLayout>
      </c:layout>
      <c:barChart>
        <c:barDir val="col"/>
        <c:grouping val="clustered"/>
        <c:varyColors val="0"/>
        <c:ser>
          <c:idx val="1"/>
          <c:order val="0"/>
          <c:tx>
            <c:strRef>
              <c:f>'T2.7'!$H$10</c:f>
              <c:strCache>
                <c:ptCount val="1"/>
                <c:pt idx="0">
                  <c:v>Proportion of all licensed vehicles that are ULEV</c:v>
                </c:pt>
              </c:strCache>
            </c:strRef>
          </c:tx>
          <c:spPr>
            <a:solidFill>
              <a:schemeClr val="bg2">
                <a:lumMod val="50000"/>
              </a:schemeClr>
            </a:solidFill>
            <a:ln>
              <a:solidFill>
                <a:sysClr val="windowText" lastClr="000000"/>
              </a:solidFill>
            </a:ln>
            <a:effectLst/>
          </c:spPr>
          <c:invertIfNegative val="0"/>
          <c:cat>
            <c:numRef>
              <c:f>'T2.7'!$G$11:$G$17</c:f>
              <c:numCache>
                <c:formatCode>General</c:formatCode>
                <c:ptCount val="7"/>
                <c:pt idx="0">
                  <c:v>2015</c:v>
                </c:pt>
                <c:pt idx="1">
                  <c:v>2016</c:v>
                </c:pt>
                <c:pt idx="2">
                  <c:v>2017</c:v>
                </c:pt>
                <c:pt idx="3">
                  <c:v>2018</c:v>
                </c:pt>
                <c:pt idx="4">
                  <c:v>2019</c:v>
                </c:pt>
                <c:pt idx="5">
                  <c:v>2020</c:v>
                </c:pt>
                <c:pt idx="6">
                  <c:v>2021</c:v>
                </c:pt>
              </c:numCache>
            </c:numRef>
          </c:cat>
          <c:val>
            <c:numRef>
              <c:f>'T2.7'!$H$11:$H$17</c:f>
              <c:numCache>
                <c:formatCode>0.00%</c:formatCode>
                <c:ptCount val="7"/>
                <c:pt idx="0">
                  <c:v>8.8837406931844556E-4</c:v>
                </c:pt>
                <c:pt idx="1">
                  <c:v>1.3312980778360808E-3</c:v>
                </c:pt>
                <c:pt idx="2">
                  <c:v>1.8650497714081905E-3</c:v>
                </c:pt>
                <c:pt idx="3">
                  <c:v>2.5331079972097984E-3</c:v>
                </c:pt>
                <c:pt idx="4">
                  <c:v>3.3564315606869981E-3</c:v>
                </c:pt>
                <c:pt idx="5">
                  <c:v>5.1692169741304845E-3</c:v>
                </c:pt>
                <c:pt idx="6">
                  <c:v>9.2638010927406488E-3</c:v>
                </c:pt>
              </c:numCache>
            </c:numRef>
          </c:val>
          <c:extLst>
            <c:ext xmlns:c16="http://schemas.microsoft.com/office/drawing/2014/chart" uri="{C3380CC4-5D6E-409C-BE32-E72D297353CC}">
              <c16:uniqueId val="{00000001-4E6F-42BC-938E-9E921F0C0729}"/>
            </c:ext>
          </c:extLst>
        </c:ser>
        <c:dLbls>
          <c:showLegendKey val="0"/>
          <c:showVal val="0"/>
          <c:showCatName val="0"/>
          <c:showSerName val="0"/>
          <c:showPercent val="0"/>
          <c:showBubbleSize val="0"/>
        </c:dLbls>
        <c:gapWidth val="219"/>
        <c:axId val="695626664"/>
        <c:axId val="695621416"/>
      </c:barChart>
      <c:catAx>
        <c:axId val="69562666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21416"/>
        <c:crosses val="autoZero"/>
        <c:auto val="1"/>
        <c:lblAlgn val="ctr"/>
        <c:lblOffset val="100"/>
        <c:noMultiLvlLbl val="0"/>
      </c:catAx>
      <c:valAx>
        <c:axId val="6956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all licensed vehicles that are ULEV</a:t>
                </a:r>
              </a:p>
            </c:rich>
          </c:tx>
          <c:layout>
            <c:manualLayout>
              <c:xMode val="edge"/>
              <c:yMode val="edge"/>
              <c:x val="1.8099544645226756E-2"/>
              <c:y val="4.722977758808310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2666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4393949301691"/>
          <c:y val="3.5143761127075762E-2"/>
          <c:w val="0.84460481045951619"/>
          <c:h val="0.82135221218278476"/>
        </c:manualLayout>
      </c:layout>
      <c:barChart>
        <c:barDir val="col"/>
        <c:grouping val="stacked"/>
        <c:varyColors val="0"/>
        <c:ser>
          <c:idx val="0"/>
          <c:order val="0"/>
          <c:tx>
            <c:strRef>
              <c:f>'T2.8'!$J$10</c:f>
              <c:strCache>
                <c:ptCount val="1"/>
                <c:pt idx="0">
                  <c:v>Proportion</c:v>
                </c:pt>
              </c:strCache>
            </c:strRef>
          </c:tx>
          <c:spPr>
            <a:solidFill>
              <a:schemeClr val="bg2">
                <a:lumMod val="50000"/>
              </a:schemeClr>
            </a:solidFill>
            <a:ln>
              <a:solidFill>
                <a:schemeClr val="tx1"/>
              </a:solidFill>
            </a:ln>
            <a:effectLst/>
          </c:spPr>
          <c:invertIfNegative val="0"/>
          <c:cat>
            <c:numRef>
              <c:f>'T2.8'!$G$11:$G$18</c:f>
              <c:numCache>
                <c:formatCode>General</c:formatCode>
                <c:ptCount val="8"/>
                <c:pt idx="0">
                  <c:v>2014</c:v>
                </c:pt>
                <c:pt idx="1">
                  <c:v>2015</c:v>
                </c:pt>
                <c:pt idx="2">
                  <c:v>2016</c:v>
                </c:pt>
                <c:pt idx="3">
                  <c:v>2017</c:v>
                </c:pt>
                <c:pt idx="4">
                  <c:v>2018</c:v>
                </c:pt>
                <c:pt idx="5">
                  <c:v>2019</c:v>
                </c:pt>
                <c:pt idx="6">
                  <c:v>2020</c:v>
                </c:pt>
                <c:pt idx="7">
                  <c:v>2021</c:v>
                </c:pt>
              </c:numCache>
            </c:numRef>
          </c:cat>
          <c:val>
            <c:numRef>
              <c:f>'T2.8'!$J$11:$J$18</c:f>
              <c:numCache>
                <c:formatCode>0.00%</c:formatCode>
                <c:ptCount val="8"/>
                <c:pt idx="0">
                  <c:v>4.1701417848206837E-3</c:v>
                </c:pt>
                <c:pt idx="1">
                  <c:v>6.7077765631135969E-3</c:v>
                </c:pt>
                <c:pt idx="2">
                  <c:v>6.7981985846021871E-3</c:v>
                </c:pt>
                <c:pt idx="3">
                  <c:v>1.015561601985775E-2</c:v>
                </c:pt>
                <c:pt idx="4">
                  <c:v>1.1614373096258141E-2</c:v>
                </c:pt>
                <c:pt idx="5">
                  <c:v>1.4020207059997505E-2</c:v>
                </c:pt>
                <c:pt idx="6">
                  <c:v>5.5147119562523751E-2</c:v>
                </c:pt>
                <c:pt idx="7">
                  <c:v>9.3814681937353386E-2</c:v>
                </c:pt>
              </c:numCache>
            </c:numRef>
          </c:val>
          <c:extLst>
            <c:ext xmlns:c16="http://schemas.microsoft.com/office/drawing/2014/chart" uri="{C3380CC4-5D6E-409C-BE32-E72D297353CC}">
              <c16:uniqueId val="{00000002-AC43-48D4-9FC8-DB77775F6C4B}"/>
            </c:ext>
          </c:extLst>
        </c:ser>
        <c:dLbls>
          <c:showLegendKey val="0"/>
          <c:showVal val="0"/>
          <c:showCatName val="0"/>
          <c:showSerName val="0"/>
          <c:showPercent val="0"/>
          <c:showBubbleSize val="0"/>
        </c:dLbls>
        <c:gapWidth val="219"/>
        <c:overlap val="100"/>
        <c:axId val="496712720"/>
        <c:axId val="496718952"/>
      </c:barChart>
      <c:catAx>
        <c:axId val="496712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6718952"/>
        <c:crosses val="autoZero"/>
        <c:auto val="1"/>
        <c:lblAlgn val="ctr"/>
        <c:lblOffset val="100"/>
        <c:noMultiLvlLbl val="0"/>
      </c:catAx>
      <c:valAx>
        <c:axId val="496718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Proportion of new vehicles that are ULEV</a:t>
                </a:r>
              </a:p>
            </c:rich>
          </c:tx>
          <c:layout>
            <c:manualLayout>
              <c:xMode val="edge"/>
              <c:yMode val="edge"/>
              <c:x val="2.9597386436994239E-2"/>
              <c:y val="0.100803979571839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671272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'T2.11'!$H$10</c:f>
              <c:strCache>
                <c:ptCount val="1"/>
                <c:pt idx="0">
                  <c:v>Transport, total (ktoe)</c:v>
                </c:pt>
              </c:strCache>
            </c:strRef>
          </c:tx>
          <c:spPr>
            <a:solidFill>
              <a:schemeClr val="bg2">
                <a:lumMod val="75000"/>
              </a:schemeClr>
            </a:solidFill>
            <a:ln>
              <a:solidFill>
                <a:schemeClr val="tx1"/>
              </a:solidFill>
            </a:ln>
            <a:effectLst/>
          </c:spPr>
          <c:cat>
            <c:numRef>
              <c:f>'T2.11'!$G$11:$G$26</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'T2.11'!$H$11:$H$26</c:f>
              <c:numCache>
                <c:formatCode>_-* #,##0_-;\-* #,##0_-;_-* "-"??_-;_-@_-</c:formatCode>
                <c:ptCount val="16"/>
                <c:pt idx="0">
                  <c:v>1930.51552951336</c:v>
                </c:pt>
                <c:pt idx="1">
                  <c:v>1985.4461834430699</c:v>
                </c:pt>
                <c:pt idx="2">
                  <c:v>2040.8692419529</c:v>
                </c:pt>
                <c:pt idx="3">
                  <c:v>2023.93624329567</c:v>
                </c:pt>
                <c:pt idx="4">
                  <c:v>1973.8940513134</c:v>
                </c:pt>
                <c:pt idx="5">
                  <c:v>1946.8238873481801</c:v>
                </c:pt>
                <c:pt idx="6">
                  <c:v>1938.08956742287</c:v>
                </c:pt>
                <c:pt idx="7">
                  <c:v>1927.2776813507101</c:v>
                </c:pt>
                <c:pt idx="8">
                  <c:v>1944.86600005627</c:v>
                </c:pt>
                <c:pt idx="9">
                  <c:v>2004.6569741964299</c:v>
                </c:pt>
                <c:pt idx="10">
                  <c:v>2049.785369277</c:v>
                </c:pt>
                <c:pt idx="11">
                  <c:v>2099.8363437652602</c:v>
                </c:pt>
                <c:pt idx="12">
                  <c:v>2116.0526696443599</c:v>
                </c:pt>
                <c:pt idx="13">
                  <c:v>2156.0885964631998</c:v>
                </c:pt>
                <c:pt idx="14">
                  <c:v>2176.8753567934</c:v>
                </c:pt>
                <c:pt idx="15">
                  <c:v>1704.8066533803899</c:v>
                </c:pt>
              </c:numCache>
            </c:numRef>
          </c:val>
          <c:extLst>
            <c:ext xmlns:c16="http://schemas.microsoft.com/office/drawing/2014/chart" uri="{C3380CC4-5D6E-409C-BE32-E72D297353CC}">
              <c16:uniqueId val="{00000000-3A54-4B72-811D-083321C20D1B}"/>
            </c:ext>
          </c:extLst>
        </c:ser>
        <c:dLbls>
          <c:showLegendKey val="0"/>
          <c:showVal val="0"/>
          <c:showCatName val="0"/>
          <c:showSerName val="0"/>
          <c:showPercent val="0"/>
          <c:showBubbleSize val="0"/>
        </c:dLbls>
        <c:axId val="695637816"/>
        <c:axId val="695638144"/>
      </c:areaChart>
      <c:catAx>
        <c:axId val="69563781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38144"/>
        <c:crosses val="autoZero"/>
        <c:auto val="1"/>
        <c:lblAlgn val="ctr"/>
        <c:lblOffset val="100"/>
        <c:noMultiLvlLbl val="0"/>
      </c:catAx>
      <c:valAx>
        <c:axId val="695638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Transport Sector Energy Consumption (ktoe)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63781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'T2.12'!$H$10</c:f>
              <c:strCache>
                <c:ptCount val="1"/>
                <c:pt idx="0">
                  <c:v>Renewable energy as a percentage of all transport energy consumption (%)</c:v>
                </c:pt>
              </c:strCache>
            </c:strRef>
          </c:tx>
          <c:spPr>
            <a:ln w="28575" cap="rnd">
              <a:solidFill>
                <a:schemeClr val="bg2">
                  <a:lumMod val="50000"/>
                </a:schemeClr>
              </a:solidFill>
              <a:round/>
            </a:ln>
            <a:effectLst/>
          </c:spPr>
          <c:marker>
            <c:symbol val="none"/>
          </c:marker>
          <c:cat>
            <c:numRef>
              <c:f>'T2.12'!$G$11:$G$26</c:f>
              <c:numCache>
                <c:formatCode>0</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'T2.12'!$H$11:$H$26</c:f>
              <c:numCache>
                <c:formatCode>0.0%</c:formatCode>
                <c:ptCount val="16"/>
                <c:pt idx="0">
                  <c:v>1.63289027012386E-3</c:v>
                </c:pt>
                <c:pt idx="1">
                  <c:v>2.9004013835574865E-3</c:v>
                </c:pt>
                <c:pt idx="2">
                  <c:v>5.547323451862993E-3</c:v>
                </c:pt>
                <c:pt idx="3">
                  <c:v>9.5208735329093824E-3</c:v>
                </c:pt>
                <c:pt idx="4">
                  <c:v>2.1080476126479321E-2</c:v>
                </c:pt>
                <c:pt idx="5">
                  <c:v>2.6467141137550124E-2</c:v>
                </c:pt>
                <c:pt idx="6">
                  <c:v>3.3041163251861252E-2</c:v>
                </c:pt>
                <c:pt idx="7">
                  <c:v>3.1890746600569175E-2</c:v>
                </c:pt>
                <c:pt idx="8">
                  <c:v>3.9558313624796296E-2</c:v>
                </c:pt>
                <c:pt idx="9">
                  <c:v>4.6902410307556916E-2</c:v>
                </c:pt>
                <c:pt idx="10">
                  <c:v>5.2696845975133598E-2</c:v>
                </c:pt>
                <c:pt idx="11">
                  <c:v>4.4848392165231565E-2</c:v>
                </c:pt>
                <c:pt idx="12">
                  <c:v>4.926832922074912E-2</c:v>
                </c:pt>
                <c:pt idx="13">
                  <c:v>5.0003765549055258E-2</c:v>
                </c:pt>
                <c:pt idx="14">
                  <c:v>6.4592861841254109E-2</c:v>
                </c:pt>
                <c:pt idx="15">
                  <c:v>8.7521328996983713E-2</c:v>
                </c:pt>
              </c:numCache>
            </c:numRef>
          </c:val>
          <c:smooth val="0"/>
          <c:extLst>
            <c:ext xmlns:c16="http://schemas.microsoft.com/office/drawing/2014/chart" uri="{C3380CC4-5D6E-409C-BE32-E72D297353CC}">
              <c16:uniqueId val="{00000000-63D8-4CDB-A8D2-2E6B6216304F}"/>
            </c:ext>
          </c:extLst>
        </c:ser>
        <c:dLbls>
          <c:showLegendKey val="0"/>
          <c:showVal val="0"/>
          <c:showCatName val="0"/>
          <c:showSerName val="0"/>
          <c:showPercent val="0"/>
          <c:showBubbleSize val="0"/>
        </c:dLbls>
        <c:smooth val="0"/>
        <c:axId val="972855496"/>
        <c:axId val="972857464"/>
      </c:lineChart>
      <c:catAx>
        <c:axId val="97285549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72857464"/>
        <c:crosses val="autoZero"/>
        <c:auto val="1"/>
        <c:lblAlgn val="ctr"/>
        <c:lblOffset val="100"/>
        <c:noMultiLvlLbl val="0"/>
      </c:catAx>
      <c:valAx>
        <c:axId val="972857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Renewable energy as a percentage of all transport energy consumption (%)</a:t>
                </a:r>
              </a:p>
            </c:rich>
          </c:tx>
          <c:layout>
            <c:manualLayout>
              <c:xMode val="edge"/>
              <c:yMode val="edge"/>
              <c:x val="2.4217417973786664E-2"/>
              <c:y val="7.818072555239592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7285549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'T2.13'!$H$10</c:f>
              <c:strCache>
                <c:ptCount val="1"/>
                <c:pt idx="0">
                  <c:v>KgCO2e emitted per car vehicle km</c:v>
                </c:pt>
              </c:strCache>
            </c:strRef>
          </c:tx>
          <c:spPr>
            <a:ln w="28575" cap="rnd">
              <a:solidFill>
                <a:schemeClr val="bg2">
                  <a:lumMod val="50000"/>
                </a:schemeClr>
              </a:solidFill>
              <a:round/>
            </a:ln>
            <a:effectLst/>
          </c:spPr>
          <c:marker>
            <c:symbol val="none"/>
          </c:marker>
          <c:cat>
            <c:numRef>
              <c:f>'T2.13'!$G$11:$G$20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'T2.13'!$H$11:$H$20</c:f>
              <c:numCache>
                <c:formatCode>_-* #,##0.000_-;\-* #,##0.000_-;_-* "-"??_-;_-@_-</c:formatCode>
                <c:ptCount val="10"/>
                <c:pt idx="0">
                  <c:v>0.1691697418935707</c:v>
                </c:pt>
                <c:pt idx="1">
                  <c:v>0.16965183799616859</c:v>
                </c:pt>
                <c:pt idx="2">
                  <c:v>0.16733173727745806</c:v>
                </c:pt>
                <c:pt idx="3">
                  <c:v>0.16581039466859129</c:v>
                </c:pt>
                <c:pt idx="4">
                  <c:v>0.16544855891075519</c:v>
                </c:pt>
                <c:pt idx="5">
                  <c:v>0.16600348815710467</c:v>
                </c:pt>
                <c:pt idx="6">
                  <c:v>0.16401931783718277</c:v>
                </c:pt>
                <c:pt idx="7">
                  <c:v>0.16171983129468145</c:v>
                </c:pt>
                <c:pt idx="8">
                  <c:v>0.14517414513752083</c:v>
                </c:pt>
                <c:pt idx="9">
                  <c:v>0.14479608671569122</c:v>
                </c:pt>
              </c:numCache>
            </c:numRef>
          </c:val>
          <c:smooth val="0"/>
          <c:extLst>
            <c:ext xmlns:c16="http://schemas.microsoft.com/office/drawing/2014/chart" uri="{C3380CC4-5D6E-409C-BE32-E72D297353CC}">
              <c16:uniqueId val="{00000000-5962-4B2C-90CD-26EF354FA003}"/>
            </c:ext>
          </c:extLst>
        </c:ser>
        <c:dLbls>
          <c:showLegendKey val="0"/>
          <c:showVal val="0"/>
          <c:showCatName val="0"/>
          <c:showSerName val="0"/>
          <c:showPercent val="0"/>
          <c:showBubbleSize val="0"/>
        </c:dLbls>
        <c:smooth val="0"/>
        <c:axId val="431076432"/>
        <c:axId val="431076760"/>
      </c:lineChart>
      <c:catAx>
        <c:axId val="43107643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1076760"/>
        <c:crosses val="autoZero"/>
        <c:auto val="1"/>
        <c:lblAlgn val="ctr"/>
        <c:lblOffset val="100"/>
        <c:noMultiLvlLbl val="0"/>
      </c:catAx>
      <c:valAx>
        <c:axId val="4310767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KgCO</a:t>
                </a:r>
                <a:r>
                  <a:rPr lang="en-GB" baseline="-25000"/>
                  <a:t>2</a:t>
                </a:r>
                <a:r>
                  <a:rPr lang="en-GB"/>
                  <a:t>e emitted per car vehicle km</a:t>
                </a:r>
              </a:p>
            </c:rich>
          </c:tx>
          <c:layout>
            <c:manualLayout>
              <c:xMode val="edge"/>
              <c:yMode val="edge"/>
              <c:x val="1.5782982744508463E-2"/>
              <c:y val="0.104059537084537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1076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Petrol Car</c:v>
          </c:tx>
          <c:spPr>
            <a:ln w="38103" cap="rnd">
              <a:solidFill>
                <a:srgbClr val="000000"/>
              </a:solidFill>
              <a:prstDash val="solid"/>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8.230434782608695</c:v>
              </c:pt>
              <c:pt idx="1">
                <c:v>8.1086956521739122</c:v>
              </c:pt>
              <c:pt idx="2">
                <c:v>7.965217391304348</c:v>
              </c:pt>
              <c:pt idx="3">
                <c:v>7.8602142557467074</c:v>
              </c:pt>
              <c:pt idx="4">
                <c:v>7.7609585184120746</c:v>
              </c:pt>
              <c:pt idx="5">
                <c:v>7.6371500815290192</c:v>
              </c:pt>
              <c:pt idx="6">
                <c:v>7.6015627623693751</c:v>
              </c:pt>
              <c:pt idx="7">
                <c:v>7.5003419147902211</c:v>
              </c:pt>
              <c:pt idx="8">
                <c:v>7.3441964695074562</c:v>
              </c:pt>
              <c:pt idx="9">
                <c:v>7.1913043478260867</c:v>
              </c:pt>
              <c:pt idx="10">
                <c:v>6.9347826086956523</c:v>
              </c:pt>
            </c:numLit>
          </c:val>
          <c:smooth val="0"/>
          <c:extLst>
            <c:ext xmlns:c16="http://schemas.microsoft.com/office/drawing/2014/chart" uri="{C3380CC4-5D6E-409C-BE32-E72D297353CC}">
              <c16:uniqueId val="{00000000-9C6A-4A7F-8F94-B780CCCCDD8E}"/>
            </c:ext>
          </c:extLst>
        </c:ser>
        <c:ser>
          <c:idx val="1"/>
          <c:order val="1"/>
          <c:tx>
            <c:v>Diesel Car</c:v>
          </c:tx>
          <c:spPr>
            <a:ln w="38103" cap="rnd">
              <a:solidFill>
                <a:srgbClr val="000000"/>
              </a:solidFill>
              <a:custDash>
                <a:ds d="100000" sp="100000"/>
              </a:custDash>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6.9771863117870723</c:v>
              </c:pt>
              <c:pt idx="1">
                <c:v>6.6844106463878328</c:v>
              </c:pt>
              <c:pt idx="2">
                <c:v>6.3764258555133084</c:v>
              </c:pt>
              <c:pt idx="3">
                <c:v>6.2607009634418089</c:v>
              </c:pt>
              <c:pt idx="4">
                <c:v>6.1826396265910786</c:v>
              </c:pt>
              <c:pt idx="5">
                <c:v>6.2503922027202146</c:v>
              </c:pt>
              <c:pt idx="6">
                <c:v>6.2338499387556459</c:v>
              </c:pt>
              <c:pt idx="7">
                <c:v>6.2767227677544071</c:v>
              </c:pt>
              <c:pt idx="8">
                <c:v>6.3117870722433462</c:v>
              </c:pt>
              <c:pt idx="9">
                <c:v>6.2277566539923956</c:v>
              </c:pt>
              <c:pt idx="10">
                <c:v>5.9733840304182513</c:v>
              </c:pt>
            </c:numLit>
          </c:val>
          <c:smooth val="0"/>
          <c:extLst>
            <c:ext xmlns:c16="http://schemas.microsoft.com/office/drawing/2014/chart" uri="{C3380CC4-5D6E-409C-BE32-E72D297353CC}">
              <c16:uniqueId val="{00000001-9C6A-4A7F-8F94-B780CCCCDD8E}"/>
            </c:ext>
          </c:extLst>
        </c:ser>
        <c:dLbls>
          <c:showLegendKey val="0"/>
          <c:showVal val="0"/>
          <c:showCatName val="0"/>
          <c:showSerName val="0"/>
          <c:showPercent val="0"/>
          <c:showBubbleSize val="0"/>
        </c:dLbls>
        <c:smooth val="0"/>
        <c:axId val="809268592"/>
        <c:axId val="809261376"/>
      </c:lineChart>
      <c:valAx>
        <c:axId val="809261376"/>
        <c:scaling>
          <c:orientation val="minMax"/>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Litres per 100 kilometres</a:t>
                </a:r>
              </a:p>
            </c:rich>
          </c:tx>
          <c:overlay val="0"/>
          <c:spPr>
            <a:noFill/>
            <a:ln>
              <a:noFill/>
            </a:ln>
          </c:spPr>
        </c:title>
        <c:numFmt formatCode="0"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68592"/>
        <c:crosses val="autoZero"/>
        <c:crossBetween val="between"/>
      </c:valAx>
      <c:catAx>
        <c:axId val="809268592"/>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61376"/>
        <c:crosses val="autoZero"/>
        <c:auto val="1"/>
        <c:lblAlgn val="ctr"/>
        <c:lblOffset val="100"/>
        <c:tickLblSkip val="1"/>
        <c:tickMarkSkip val="1"/>
        <c:noMultiLvlLbl val="0"/>
      </c:catAx>
      <c:spPr>
        <a:noFill/>
        <a:ln w="3172">
          <a:solidFill>
            <a:srgbClr val="000000"/>
          </a:solidFill>
          <a:prstDash val="solid"/>
        </a:ln>
      </c:spPr>
    </c:plotArea>
    <c:legend>
      <c:legendPos val="r"/>
      <c:overlay val="0"/>
      <c:spPr>
        <a:solidFill>
          <a:srgbClr val="FFFFFF"/>
        </a:solid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1285" b="1"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US" sz="150" b="1"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Petrol Car</c:v>
          </c:tx>
          <c:spPr>
            <a:ln w="38103" cap="rnd">
              <a:solidFill>
                <a:srgbClr val="000000"/>
              </a:solidFill>
              <a:prstDash val="solid"/>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8.230434782608695</c:v>
              </c:pt>
              <c:pt idx="1">
                <c:v>8.1086956521739122</c:v>
              </c:pt>
              <c:pt idx="2">
                <c:v>7.965217391304348</c:v>
              </c:pt>
              <c:pt idx="3">
                <c:v>7.8602142557467074</c:v>
              </c:pt>
              <c:pt idx="4">
                <c:v>7.7609585184120746</c:v>
              </c:pt>
              <c:pt idx="5">
                <c:v>7.6371500815290192</c:v>
              </c:pt>
              <c:pt idx="6">
                <c:v>7.6015627623693751</c:v>
              </c:pt>
              <c:pt idx="7">
                <c:v>7.5003419147902211</c:v>
              </c:pt>
              <c:pt idx="8">
                <c:v>7.3441964695074562</c:v>
              </c:pt>
              <c:pt idx="9">
                <c:v>7.1913043478260867</c:v>
              </c:pt>
              <c:pt idx="10">
                <c:v>6.9347826086956523</c:v>
              </c:pt>
            </c:numLit>
          </c:val>
          <c:smooth val="0"/>
          <c:extLst>
            <c:ext xmlns:c16="http://schemas.microsoft.com/office/drawing/2014/chart" uri="{C3380CC4-5D6E-409C-BE32-E72D297353CC}">
              <c16:uniqueId val="{00000000-9C86-462F-B6F7-54A16300C76A}"/>
            </c:ext>
          </c:extLst>
        </c:ser>
        <c:ser>
          <c:idx val="1"/>
          <c:order val="1"/>
          <c:tx>
            <c:v>Diesel Car</c:v>
          </c:tx>
          <c:spPr>
            <a:ln w="38103" cap="rnd">
              <a:solidFill>
                <a:srgbClr val="000000"/>
              </a:solidFill>
              <a:custDash>
                <a:ds d="100000" sp="100000"/>
              </a:custDash>
              <a:round/>
            </a:ln>
          </c:spPr>
          <c:marker>
            <c:symbol val="none"/>
          </c:marker>
          <c:cat>
            <c:numLit>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formatCode>General</c:formatCode>
              <c:ptCount val="11"/>
              <c:pt idx="0">
                <c:v>6.9771863117870723</c:v>
              </c:pt>
              <c:pt idx="1">
                <c:v>6.6844106463878328</c:v>
              </c:pt>
              <c:pt idx="2">
                <c:v>6.3764258555133084</c:v>
              </c:pt>
              <c:pt idx="3">
                <c:v>6.2607009634418089</c:v>
              </c:pt>
              <c:pt idx="4">
                <c:v>6.1826396265910786</c:v>
              </c:pt>
              <c:pt idx="5">
                <c:v>6.2503922027202146</c:v>
              </c:pt>
              <c:pt idx="6">
                <c:v>6.2338499387556459</c:v>
              </c:pt>
              <c:pt idx="7">
                <c:v>6.2767227677544071</c:v>
              </c:pt>
              <c:pt idx="8">
                <c:v>6.3117870722433462</c:v>
              </c:pt>
              <c:pt idx="9">
                <c:v>6.2277566539923956</c:v>
              </c:pt>
              <c:pt idx="10">
                <c:v>5.9733840304182513</c:v>
              </c:pt>
            </c:numLit>
          </c:val>
          <c:smooth val="0"/>
          <c:extLst>
            <c:ext xmlns:c16="http://schemas.microsoft.com/office/drawing/2014/chart" uri="{C3380CC4-5D6E-409C-BE32-E72D297353CC}">
              <c16:uniqueId val="{00000001-9C86-462F-B6F7-54A16300C76A}"/>
            </c:ext>
          </c:extLst>
        </c:ser>
        <c:dLbls>
          <c:showLegendKey val="0"/>
          <c:showVal val="0"/>
          <c:showCatName val="0"/>
          <c:showSerName val="0"/>
          <c:showPercent val="0"/>
          <c:showBubbleSize val="0"/>
        </c:dLbls>
        <c:smooth val="0"/>
        <c:axId val="809266952"/>
        <c:axId val="809259080"/>
      </c:lineChart>
      <c:valAx>
        <c:axId val="809259080"/>
        <c:scaling>
          <c:orientation val="minMax"/>
        </c:scaling>
        <c:delete val="0"/>
        <c:axPos val="l"/>
        <c:majorGridlines>
          <c:spPr>
            <a:ln w="3172" cap="flat">
              <a:solidFill>
                <a:srgbClr val="000000"/>
              </a:solidFill>
              <a:custDash>
                <a:ds d="100000" sp="100000"/>
              </a:custDash>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Litres per 100 kilometres</a:t>
                </a:r>
              </a:p>
            </c:rich>
          </c:tx>
          <c:overlay val="0"/>
          <c:spPr>
            <a:noFill/>
            <a:ln>
              <a:noFill/>
            </a:ln>
          </c:spPr>
        </c:title>
        <c:numFmt formatCode="0"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66952"/>
        <c:crosses val="autoZero"/>
        <c:crossBetween val="between"/>
      </c:valAx>
      <c:catAx>
        <c:axId val="809266952"/>
        <c:scaling>
          <c:orientation val="minMax"/>
        </c:scaling>
        <c:delete val="0"/>
        <c:axPos val="b"/>
        <c:title>
          <c:tx>
            <c:rich>
              <a:bodyPr lIns="0" tIns="0" rIns="0" bIns="0"/>
              <a:lstStyle/>
              <a:p>
                <a:pPr marL="0" marR="0" indent="0" algn="ctr"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r>
                  <a:rPr lang="en-GB" sz="150" b="1" i="0" u="none" strike="noStrike" kern="1200" cap="none" spc="0" baseline="0">
                    <a:solidFill>
                      <a:srgbClr val="000000"/>
                    </a:solidFill>
                    <a:uFillTx/>
                    <a:latin typeface="Arial"/>
                    <a:ea typeface="Arial"/>
                    <a:cs typeface="Arial"/>
                  </a:rPr>
                  <a:t>Year</a:t>
                </a:r>
              </a:p>
            </c:rich>
          </c:tx>
          <c:overlay val="0"/>
          <c:spPr>
            <a:noFill/>
            <a:ln>
              <a:noFill/>
            </a:ln>
          </c:spPr>
        </c:title>
        <c:numFmt formatCode="General" sourceLinked="0"/>
        <c:majorTickMark val="out"/>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50" b="1" i="0" u="none" strike="noStrike" kern="1200" baseline="0">
                <a:solidFill>
                  <a:srgbClr val="000000"/>
                </a:solidFill>
                <a:latin typeface="Arial"/>
                <a:ea typeface="Arial"/>
                <a:cs typeface="Arial"/>
              </a:defRPr>
            </a:pPr>
            <a:endParaRPr lang="en-US"/>
          </a:p>
        </c:txPr>
        <c:crossAx val="809259080"/>
        <c:crosses val="autoZero"/>
        <c:auto val="1"/>
        <c:lblAlgn val="ctr"/>
        <c:lblOffset val="100"/>
        <c:tickLblSkip val="1"/>
        <c:tickMarkSkip val="1"/>
        <c:noMultiLvlLbl val="0"/>
      </c:catAx>
      <c:spPr>
        <a:noFill/>
        <a:ln w="3172">
          <a:solidFill>
            <a:srgbClr val="000000"/>
          </a:solidFill>
          <a:prstDash val="solid"/>
        </a:ln>
      </c:spPr>
    </c:plotArea>
    <c:legend>
      <c:legendPos val="r"/>
      <c:overlay val="0"/>
      <c:spPr>
        <a:solidFill>
          <a:srgbClr val="FFFFFF"/>
        </a:solid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1285" b="1"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a:noFill/>
    </a:ln>
  </c:spPr>
  <c:txPr>
    <a:bodyPr lIns="0" tIns="0" rIns="0" bIns="0"/>
    <a:lstStyle/>
    <a:p>
      <a:pPr marL="0" marR="0" indent="0" defTabSz="914400" fontAlgn="auto" hangingPunct="1">
        <a:lnSpc>
          <a:spcPct val="100000"/>
        </a:lnSpc>
        <a:spcBef>
          <a:spcPts val="0"/>
        </a:spcBef>
        <a:spcAft>
          <a:spcPts val="0"/>
        </a:spcAft>
        <a:tabLst/>
        <a:defRPr lang="en-US" sz="150" b="1"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'T2.14'!$H$10</c:f>
              <c:strCache>
                <c:ptCount val="1"/>
                <c:pt idx="0">
                  <c:v>Petrol cars</c:v>
                </c:pt>
              </c:strCache>
            </c:strRef>
          </c:tx>
          <c:spPr>
            <a:solidFill>
              <a:schemeClr val="bg2">
                <a:lumMod val="75000"/>
              </a:schemeClr>
            </a:solidFill>
            <a:ln>
              <a:solidFill>
                <a:sysClr val="windowText" lastClr="000000"/>
              </a:solidFill>
            </a:ln>
            <a:effectLst/>
          </c:spPr>
          <c:invertIfNegative val="0"/>
          <c:cat>
            <c:numRef>
              <c:f>'T2.14'!$G$12:$G$35</c:f>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'T2.14'!$I$12:$I$35</c:f>
              <c:numCache>
                <c:formatCode>0.0</c:formatCode>
                <c:ptCount val="24"/>
                <c:pt idx="0">
                  <c:v>34</c:v>
                </c:pt>
                <c:pt idx="1">
                  <c:v>34.200000000000003</c:v>
                </c:pt>
                <c:pt idx="2">
                  <c:v>34.71</c:v>
                </c:pt>
                <c:pt idx="3">
                  <c:v>35.340000000000003</c:v>
                </c:pt>
                <c:pt idx="4">
                  <c:v>35.81</c:v>
                </c:pt>
                <c:pt idx="5">
                  <c:v>36.270000000000003</c:v>
                </c:pt>
                <c:pt idx="6">
                  <c:v>36.85</c:v>
                </c:pt>
                <c:pt idx="7">
                  <c:v>37.03</c:v>
                </c:pt>
                <c:pt idx="8">
                  <c:v>37.53</c:v>
                </c:pt>
                <c:pt idx="9">
                  <c:v>38.32</c:v>
                </c:pt>
                <c:pt idx="10">
                  <c:v>39.049999999999997</c:v>
                </c:pt>
                <c:pt idx="11">
                  <c:v>40.57</c:v>
                </c:pt>
                <c:pt idx="12">
                  <c:v>43.45</c:v>
                </c:pt>
                <c:pt idx="13">
                  <c:v>44.67</c:v>
                </c:pt>
                <c:pt idx="14">
                  <c:v>46.34</c:v>
                </c:pt>
                <c:pt idx="15">
                  <c:v>48.37</c:v>
                </c:pt>
                <c:pt idx="16">
                  <c:v>50.18</c:v>
                </c:pt>
                <c:pt idx="17">
                  <c:v>51.1</c:v>
                </c:pt>
                <c:pt idx="18">
                  <c:v>52.07</c:v>
                </c:pt>
                <c:pt idx="19">
                  <c:v>52.28</c:v>
                </c:pt>
                <c:pt idx="20">
                  <c:v>51.71</c:v>
                </c:pt>
                <c:pt idx="21">
                  <c:v>50.52</c:v>
                </c:pt>
                <c:pt idx="22">
                  <c:v>49.21</c:v>
                </c:pt>
                <c:pt idx="23">
                  <c:v>52.57</c:v>
                </c:pt>
              </c:numCache>
            </c:numRef>
          </c:val>
          <c:extLst>
            <c:ext xmlns:c16="http://schemas.microsoft.com/office/drawing/2014/chart" uri="{C3380CC4-5D6E-409C-BE32-E72D297353CC}">
              <c16:uniqueId val="{00000001-D9CD-4B64-967F-10FB5CAAA35F}"/>
            </c:ext>
          </c:extLst>
        </c:ser>
        <c:ser>
          <c:idx val="3"/>
          <c:order val="3"/>
          <c:tx>
            <c:strRef>
              <c:f>'T2.14'!$J$10</c:f>
              <c:strCache>
                <c:ptCount val="1"/>
                <c:pt idx="0">
                  <c:v>Diesel cars</c:v>
                </c:pt>
              </c:strCache>
            </c:strRef>
          </c:tx>
          <c:spPr>
            <a:solidFill>
              <a:schemeClr val="bg2">
                <a:lumMod val="50000"/>
              </a:schemeClr>
            </a:solidFill>
            <a:ln>
              <a:solidFill>
                <a:sysClr val="windowText" lastClr="000000"/>
              </a:solidFill>
            </a:ln>
            <a:effectLst/>
          </c:spPr>
          <c:invertIfNegative val="0"/>
          <c:cat>
            <c:numRef>
              <c:f>'T2.14'!$G$12:$G$35</c:f>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'T2.14'!$K$12:$K$35</c:f>
              <c:numCache>
                <c:formatCode>0.0</c:formatCode>
                <c:ptCount val="24"/>
                <c:pt idx="0">
                  <c:v>40.1</c:v>
                </c:pt>
                <c:pt idx="1">
                  <c:v>40.799999999999997</c:v>
                </c:pt>
                <c:pt idx="2">
                  <c:v>42.58</c:v>
                </c:pt>
                <c:pt idx="3">
                  <c:v>44.64</c:v>
                </c:pt>
                <c:pt idx="4">
                  <c:v>45.47</c:v>
                </c:pt>
                <c:pt idx="5">
                  <c:v>46.04</c:v>
                </c:pt>
                <c:pt idx="6">
                  <c:v>45.54</c:v>
                </c:pt>
                <c:pt idx="7">
                  <c:v>45.66</c:v>
                </c:pt>
                <c:pt idx="8">
                  <c:v>45.35</c:v>
                </c:pt>
                <c:pt idx="9">
                  <c:v>45.05</c:v>
                </c:pt>
                <c:pt idx="10">
                  <c:v>45.71</c:v>
                </c:pt>
                <c:pt idx="11">
                  <c:v>47.66</c:v>
                </c:pt>
                <c:pt idx="12">
                  <c:v>49.43</c:v>
                </c:pt>
                <c:pt idx="13">
                  <c:v>51.8</c:v>
                </c:pt>
                <c:pt idx="14">
                  <c:v>54.36</c:v>
                </c:pt>
                <c:pt idx="15">
                  <c:v>56.2</c:v>
                </c:pt>
                <c:pt idx="16">
                  <c:v>58.01</c:v>
                </c:pt>
                <c:pt idx="17">
                  <c:v>59.88</c:v>
                </c:pt>
                <c:pt idx="18">
                  <c:v>61.59</c:v>
                </c:pt>
                <c:pt idx="19">
                  <c:v>62.23</c:v>
                </c:pt>
                <c:pt idx="20">
                  <c:v>61.2</c:v>
                </c:pt>
                <c:pt idx="21">
                  <c:v>57.86</c:v>
                </c:pt>
                <c:pt idx="22">
                  <c:v>55.43</c:v>
                </c:pt>
                <c:pt idx="23">
                  <c:v>56.05</c:v>
                </c:pt>
              </c:numCache>
            </c:numRef>
          </c:val>
          <c:extLst>
            <c:ext xmlns:c16="http://schemas.microsoft.com/office/drawing/2014/chart" uri="{C3380CC4-5D6E-409C-BE32-E72D297353CC}">
              <c16:uniqueId val="{00000003-D9CD-4B64-967F-10FB5CAAA35F}"/>
            </c:ext>
          </c:extLst>
        </c:ser>
        <c:dLbls>
          <c:showLegendKey val="0"/>
          <c:showVal val="0"/>
          <c:showCatName val="0"/>
          <c:showSerName val="0"/>
          <c:showPercent val="0"/>
          <c:showBubbleSize val="0"/>
        </c:dLbls>
        <c:gapWidth val="219"/>
        <c:overlap val="-40"/>
        <c:axId val="761406736"/>
        <c:axId val="761407392"/>
        <c:extLst>
          <c:ext xmlns:c15="http://schemas.microsoft.com/office/drawing/2012/chart" uri="{02D57815-91ED-43cb-92C2-25804820EDAC}">
            <c15:filteredBarSeries>
              <c15:ser>
                <c:idx val="0"/>
                <c:order val="0"/>
                <c:tx>
                  <c:strRef>
                    <c:extLst>
                      <c:ext uri="{02D57815-91ED-43cb-92C2-25804820EDAC}">
                        <c15:formulaRef>
                          <c15:sqref>'T2.14'!$H$10:$H$11</c15:sqref>
                        </c15:formulaRef>
                      </c:ext>
                    </c:extLst>
                    <c:strCache>
                      <c:ptCount val="2"/>
                      <c:pt idx="0">
                        <c:v>Petrol cars</c:v>
                      </c:pt>
                      <c:pt idx="1">
                        <c:v>litres per 100km</c:v>
                      </c:pt>
                    </c:strCache>
                  </c:strRef>
                </c:tx>
                <c:spPr>
                  <a:solidFill>
                    <a:schemeClr val="accent1"/>
                  </a:solidFill>
                  <a:ln>
                    <a:noFill/>
                  </a:ln>
                  <a:effectLst/>
                </c:spPr>
                <c:invertIfNegative val="0"/>
                <c:cat>
                  <c:numRef>
                    <c:extLst>
                      <c:ext uri="{02D57815-91ED-43cb-92C2-25804820EDAC}">
                        <c15:formulaRef>
                          <c15:sqref>'T2.14'!$G$12:$G$35</c15:sqref>
                        </c15:formulaRef>
                      </c:ext>
                    </c:extLst>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extLst>
                      <c:ext uri="{02D57815-91ED-43cb-92C2-25804820EDAC}">
                        <c15:formulaRef>
                          <c15:sqref>'T2.14'!$H$12:$H$35</c15:sqref>
                        </c15:formulaRef>
                      </c:ext>
                    </c:extLst>
                    <c:numCache>
                      <c:formatCode>0.0</c:formatCode>
                      <c:ptCount val="24"/>
                      <c:pt idx="0">
                        <c:v>8.31</c:v>
                      </c:pt>
                      <c:pt idx="1">
                        <c:v>8.26</c:v>
                      </c:pt>
                      <c:pt idx="2">
                        <c:v>8.14</c:v>
                      </c:pt>
                      <c:pt idx="3">
                        <c:v>7.99</c:v>
                      </c:pt>
                      <c:pt idx="4">
                        <c:v>7.89</c:v>
                      </c:pt>
                      <c:pt idx="5">
                        <c:v>7.79</c:v>
                      </c:pt>
                      <c:pt idx="6">
                        <c:v>7.66</c:v>
                      </c:pt>
                      <c:pt idx="7">
                        <c:v>7.63</c:v>
                      </c:pt>
                      <c:pt idx="8">
                        <c:v>7.53</c:v>
                      </c:pt>
                      <c:pt idx="9">
                        <c:v>7.37</c:v>
                      </c:pt>
                      <c:pt idx="10">
                        <c:v>7.23</c:v>
                      </c:pt>
                      <c:pt idx="11">
                        <c:v>6.96</c:v>
                      </c:pt>
                      <c:pt idx="12">
                        <c:v>6.5</c:v>
                      </c:pt>
                      <c:pt idx="13">
                        <c:v>6.32</c:v>
                      </c:pt>
                      <c:pt idx="14">
                        <c:v>6.1</c:v>
                      </c:pt>
                      <c:pt idx="15">
                        <c:v>5.84</c:v>
                      </c:pt>
                      <c:pt idx="16">
                        <c:v>5.63</c:v>
                      </c:pt>
                      <c:pt idx="17">
                        <c:v>5.53</c:v>
                      </c:pt>
                      <c:pt idx="18">
                        <c:v>5.43</c:v>
                      </c:pt>
                      <c:pt idx="19">
                        <c:v>5.4</c:v>
                      </c:pt>
                      <c:pt idx="20">
                        <c:v>5.46</c:v>
                      </c:pt>
                      <c:pt idx="21">
                        <c:v>5.59</c:v>
                      </c:pt>
                      <c:pt idx="22">
                        <c:v>5.74</c:v>
                      </c:pt>
                      <c:pt idx="23">
                        <c:v>5.37</c:v>
                      </c:pt>
                    </c:numCache>
                  </c:numRef>
                </c:val>
                <c:extLst>
                  <c:ext xmlns:c16="http://schemas.microsoft.com/office/drawing/2014/chart" uri="{C3380CC4-5D6E-409C-BE32-E72D297353CC}">
                    <c16:uniqueId val="{00000000-D9CD-4B64-967F-10FB5CAAA35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'T2.14'!$J$10:$J$11</c15:sqref>
                        </c15:formulaRef>
                      </c:ext>
                    </c:extLst>
                    <c:strCache>
                      <c:ptCount val="2"/>
                      <c:pt idx="0">
                        <c:v>Diesel cars</c:v>
                      </c:pt>
                      <c:pt idx="1">
                        <c:v>litres per 100km</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'T2.14'!$G$12:$G$35</c15:sqref>
                        </c15:formulaRef>
                      </c:ext>
                    </c:extLst>
                    <c:numCache>
                      <c:formatCode>0</c:formatCode>
                      <c:ptCount val="24"/>
                      <c:pt idx="0" formatCode="General">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extLst xmlns:c15="http://schemas.microsoft.com/office/drawing/2012/chart">
                      <c:ext xmlns:c15="http://schemas.microsoft.com/office/drawing/2012/chart" uri="{02D57815-91ED-43cb-92C2-25804820EDAC}">
                        <c15:formulaRef>
                          <c15:sqref>'T2.14'!$J$12:$J$35</c15:sqref>
                        </c15:formulaRef>
                      </c:ext>
                    </c:extLst>
                    <c:numCache>
                      <c:formatCode>0.0</c:formatCode>
                      <c:ptCount val="24"/>
                      <c:pt idx="0">
                        <c:v>7.04</c:v>
                      </c:pt>
                      <c:pt idx="1">
                        <c:v>6.92</c:v>
                      </c:pt>
                      <c:pt idx="2">
                        <c:v>6.63</c:v>
                      </c:pt>
                      <c:pt idx="3">
                        <c:v>6.33</c:v>
                      </c:pt>
                      <c:pt idx="4">
                        <c:v>6.21</c:v>
                      </c:pt>
                      <c:pt idx="5">
                        <c:v>6.14</c:v>
                      </c:pt>
                      <c:pt idx="6">
                        <c:v>6.2</c:v>
                      </c:pt>
                      <c:pt idx="7">
                        <c:v>6.19</c:v>
                      </c:pt>
                      <c:pt idx="8">
                        <c:v>6.23</c:v>
                      </c:pt>
                      <c:pt idx="9">
                        <c:v>6.27</c:v>
                      </c:pt>
                      <c:pt idx="10">
                        <c:v>6.18</c:v>
                      </c:pt>
                      <c:pt idx="11">
                        <c:v>5.93</c:v>
                      </c:pt>
                      <c:pt idx="12">
                        <c:v>5.71</c:v>
                      </c:pt>
                      <c:pt idx="13">
                        <c:v>5.45</c:v>
                      </c:pt>
                      <c:pt idx="14">
                        <c:v>5.2</c:v>
                      </c:pt>
                      <c:pt idx="15">
                        <c:v>5.03</c:v>
                      </c:pt>
                      <c:pt idx="16">
                        <c:v>4.87</c:v>
                      </c:pt>
                      <c:pt idx="17">
                        <c:v>4.72</c:v>
                      </c:pt>
                      <c:pt idx="18">
                        <c:v>4.59</c:v>
                      </c:pt>
                      <c:pt idx="19">
                        <c:v>4.54</c:v>
                      </c:pt>
                      <c:pt idx="20">
                        <c:v>4.62</c:v>
                      </c:pt>
                      <c:pt idx="21">
                        <c:v>4.88</c:v>
                      </c:pt>
                      <c:pt idx="22">
                        <c:v>5.0999999999999996</c:v>
                      </c:pt>
                      <c:pt idx="23">
                        <c:v>5.04</c:v>
                      </c:pt>
                    </c:numCache>
                  </c:numRef>
                </c:val>
                <c:extLst xmlns:c15="http://schemas.microsoft.com/office/drawing/2012/chart">
                  <c:ext xmlns:c16="http://schemas.microsoft.com/office/drawing/2014/chart" uri="{C3380CC4-5D6E-409C-BE32-E72D297353CC}">
                    <c16:uniqueId val="{00000002-D9CD-4B64-967F-10FB5CAAA35F}"/>
                  </c:ext>
                </c:extLst>
              </c15:ser>
            </c15:filteredBarSeries>
          </c:ext>
        </c:extLst>
      </c:barChart>
      <c:catAx>
        <c:axId val="76140673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1407392"/>
        <c:crosses val="autoZero"/>
        <c:auto val="1"/>
        <c:lblAlgn val="ctr"/>
        <c:lblOffset val="100"/>
        <c:noMultiLvlLbl val="0"/>
      </c:catAx>
      <c:valAx>
        <c:axId val="76140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Fuel consumption efficiency (miles per gallon)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140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73215473584474156"/>
        </c:manualLayout>
      </c:layout>
      <c:lineChart>
        <c:grouping val="standard"/>
        <c:varyColors val="0"/>
        <c:ser>
          <c:idx val="0"/>
          <c:order val="0"/>
          <c:tx>
            <c:v>Transport Emissions</c:v>
          </c:tx>
          <c:spPr>
            <a:ln w="28575" cap="rnd">
              <a:solidFill>
                <a:schemeClr val="bg2">
                  <a:lumMod val="75000"/>
                </a:schemeClr>
              </a:solidFill>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'T1.1'!$I$13:$I$37</c:f>
              <c:numCache>
                <c:formatCode>#,##0</c:formatCode>
                <c:ptCount val="25"/>
                <c:pt idx="0">
                  <c:v>7023.8892994894759</c:v>
                </c:pt>
                <c:pt idx="1">
                  <c:v>6988.5520474923278</c:v>
                </c:pt>
                <c:pt idx="2">
                  <c:v>7269.9827703237206</c:v>
                </c:pt>
                <c:pt idx="3">
                  <c:v>7114.3115585148844</c:v>
                </c:pt>
                <c:pt idx="4">
                  <c:v>6956.0741502942965</c:v>
                </c:pt>
                <c:pt idx="5">
                  <c:v>6992.3238581864452</c:v>
                </c:pt>
                <c:pt idx="6">
                  <c:v>7048.6559396123348</c:v>
                </c:pt>
                <c:pt idx="7">
                  <c:v>6992.03509478456</c:v>
                </c:pt>
                <c:pt idx="8">
                  <c:v>7256.8358584182906</c:v>
                </c:pt>
                <c:pt idx="9">
                  <c:v>7226.6396039234223</c:v>
                </c:pt>
                <c:pt idx="10">
                  <c:v>7295.4437763815104</c:v>
                </c:pt>
                <c:pt idx="11">
                  <c:v>7394.2374094091019</c:v>
                </c:pt>
                <c:pt idx="12">
                  <c:v>7302.9617277794614</c:v>
                </c:pt>
                <c:pt idx="13">
                  <c:v>7010.5609918364516</c:v>
                </c:pt>
                <c:pt idx="14">
                  <c:v>6912.9104825085806</c:v>
                </c:pt>
                <c:pt idx="15">
                  <c:v>6902.4732736419683</c:v>
                </c:pt>
                <c:pt idx="16">
                  <c:v>6589.8244389922165</c:v>
                </c:pt>
                <c:pt idx="17">
                  <c:v>6589.6579209914571</c:v>
                </c:pt>
                <c:pt idx="18">
                  <c:v>6645.6785389599108</c:v>
                </c:pt>
                <c:pt idx="19">
                  <c:v>6694.4263195369458</c:v>
                </c:pt>
                <c:pt idx="20">
                  <c:v>6880.1060209240186</c:v>
                </c:pt>
                <c:pt idx="21">
                  <c:v>6760.4631770522901</c:v>
                </c:pt>
                <c:pt idx="22">
                  <c:v>6724.5103499748011</c:v>
                </c:pt>
                <c:pt idx="23">
                  <c:v>6579.5335011419966</c:v>
                </c:pt>
                <c:pt idx="24">
                  <c:v>5100.105799930383</c:v>
                </c:pt>
              </c:numCache>
            </c:numRef>
          </c:val>
          <c:smooth val="0"/>
          <c:extLst>
            <c:ext xmlns:c16="http://schemas.microsoft.com/office/drawing/2014/chart" uri="{C3380CC4-5D6E-409C-BE32-E72D297353CC}">
              <c16:uniqueId val="{00000000-C8CF-48B2-9196-C7FA828D9C0E}"/>
            </c:ext>
          </c:extLst>
        </c:ser>
        <c:ser>
          <c:idx val="1"/>
          <c:order val="1"/>
          <c:tx>
            <c:v>Base Year</c:v>
          </c:tx>
          <c:spPr>
            <a:ln w="6350" cap="rnd">
              <a:solidFill>
                <a:schemeClr val="tx1"/>
              </a:solidFill>
              <a:prstDash val="dash"/>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I$12,'T1.1'!$I$12,'T1.1'!$I$12,'T1.1'!$I$12,'T1.1'!$I$12,'T1.1'!$I$12,'T1.1'!$I$12,'T1.1'!$I$12,'T1.1'!$I$12,'T1.1'!$I$12,'T1.1'!$I$12,'T1.1'!$I$12,'T1.1'!$I$12,'T1.1'!$I$12,'T1.1'!$I$12,'T1.1'!$I$12,'T1.1'!$I$12,'T1.1'!$I$12,'T1.1'!$I$12,'T1.1'!$I$12,'T1.1'!$I$12,'T1.1'!$I$12,'T1.1'!$I$12,'T1.1'!$I$12,'T1.1'!$I$12)</c:f>
              <c:numCache>
                <c:formatCode>#,##0</c:formatCode>
                <c:ptCount val="25"/>
                <c:pt idx="0">
                  <c:v>7023.8892994894741</c:v>
                </c:pt>
                <c:pt idx="1">
                  <c:v>7023.8892994894741</c:v>
                </c:pt>
                <c:pt idx="2">
                  <c:v>7023.8892994894741</c:v>
                </c:pt>
                <c:pt idx="3">
                  <c:v>7023.8892994894741</c:v>
                </c:pt>
                <c:pt idx="4">
                  <c:v>7023.8892994894741</c:v>
                </c:pt>
                <c:pt idx="5">
                  <c:v>7023.8892994894741</c:v>
                </c:pt>
                <c:pt idx="6">
                  <c:v>7023.8892994894741</c:v>
                </c:pt>
                <c:pt idx="7">
                  <c:v>7023.8892994894741</c:v>
                </c:pt>
                <c:pt idx="8">
                  <c:v>7023.8892994894741</c:v>
                </c:pt>
                <c:pt idx="9">
                  <c:v>7023.8892994894741</c:v>
                </c:pt>
                <c:pt idx="10">
                  <c:v>7023.8892994894741</c:v>
                </c:pt>
                <c:pt idx="11">
                  <c:v>7023.8892994894741</c:v>
                </c:pt>
                <c:pt idx="12">
                  <c:v>7023.8892994894741</c:v>
                </c:pt>
                <c:pt idx="13">
                  <c:v>7023.8892994894741</c:v>
                </c:pt>
                <c:pt idx="14">
                  <c:v>7023.8892994894741</c:v>
                </c:pt>
                <c:pt idx="15">
                  <c:v>7023.8892994894741</c:v>
                </c:pt>
                <c:pt idx="16">
                  <c:v>7023.8892994894741</c:v>
                </c:pt>
                <c:pt idx="17">
                  <c:v>7023.8892994894741</c:v>
                </c:pt>
                <c:pt idx="18">
                  <c:v>7023.8892994894741</c:v>
                </c:pt>
                <c:pt idx="19">
                  <c:v>7023.8892994894741</c:v>
                </c:pt>
                <c:pt idx="20">
                  <c:v>7023.8892994894741</c:v>
                </c:pt>
                <c:pt idx="21">
                  <c:v>7023.8892994894741</c:v>
                </c:pt>
                <c:pt idx="22">
                  <c:v>7023.8892994894741</c:v>
                </c:pt>
                <c:pt idx="23">
                  <c:v>7023.8892994894741</c:v>
                </c:pt>
                <c:pt idx="24">
                  <c:v>7023.8892994894741</c:v>
                </c:pt>
              </c:numCache>
            </c:numRef>
          </c:val>
          <c:smooth val="0"/>
          <c:extLst>
            <c:ext xmlns:c16="http://schemas.microsoft.com/office/drawing/2014/chart" uri="{C3380CC4-5D6E-409C-BE32-E72D297353CC}">
              <c16:uniqueId val="{00000001-C8CF-48B2-9196-C7FA828D9C0E}"/>
            </c:ext>
          </c:extLst>
        </c:ser>
        <c:ser>
          <c:idx val="2"/>
          <c:order val="2"/>
          <c:tx>
            <c:v>CCC's 2020 pathway contribution</c:v>
          </c:tx>
          <c:spPr>
            <a:ln w="12700" cap="rnd">
              <a:solidFill>
                <a:schemeClr val="bg1">
                  <a:lumMod val="50000"/>
                </a:schemeClr>
              </a:solidFill>
              <a:prstDash val="lgDash"/>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C$68,'T1.1'!$C$68,'T1.1'!$C$68,'T1.1'!$C$68,'T1.1'!$C$68,'T1.1'!$C$68,'T1.1'!$C$68,'T1.1'!$C$68,'T1.1'!$C$68,'T1.1'!$C$68,'T1.1'!$C$68,'T1.1'!$C$68,'T1.1'!$C$68,'T1.1'!$C$68,'T1.1'!$C$68,'T1.1'!$C$68,'T1.1'!$C$68,'T1.1'!$C$68,'T1.1'!$C$68,'T1.1'!$C$68,'T1.1'!$C$68,'T1.1'!$C$68,'T1.1'!$C$68,'T1.1'!$C$68,'T1.1'!$C$68)</c:f>
            </c:numRef>
          </c:val>
          <c:smooth val="0"/>
          <c:extLst>
            <c:ext xmlns:c16="http://schemas.microsoft.com/office/drawing/2014/chart" uri="{C3380CC4-5D6E-409C-BE32-E72D297353CC}">
              <c16:uniqueId val="{00000002-C8CF-48B2-9196-C7FA828D9C0E}"/>
            </c:ext>
          </c:extLst>
        </c:ser>
        <c:ser>
          <c:idx val="3"/>
          <c:order val="3"/>
          <c:tx>
            <c:v>Linear Trajectory</c:v>
          </c:tx>
          <c:spPr>
            <a:ln w="12700" cap="rnd">
              <a:solidFill>
                <a:sysClr val="windowText" lastClr="000000"/>
              </a:solidFill>
              <a:round/>
            </a:ln>
            <a:effectLst/>
          </c:spPr>
          <c:marker>
            <c:symbol val="none"/>
          </c:marker>
          <c:cat>
            <c:strRef>
              <c:f>'T1.1'!$H$13:$H$37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'T1.1'!$L$13:$L$37</c:f>
              <c:numCache>
                <c:formatCode>#,##0</c:formatCode>
                <c:ptCount val="25"/>
                <c:pt idx="0">
                  <c:v>7023.8892994894759</c:v>
                </c:pt>
                <c:pt idx="1">
                  <c:v>6982.3408453991933</c:v>
                </c:pt>
                <c:pt idx="2">
                  <c:v>6940.7923913089107</c:v>
                </c:pt>
                <c:pt idx="3">
                  <c:v>6899.2439372186282</c:v>
                </c:pt>
                <c:pt idx="4">
                  <c:v>6857.6954831283456</c:v>
                </c:pt>
                <c:pt idx="5">
                  <c:v>6816.147029038063</c:v>
                </c:pt>
                <c:pt idx="6">
                  <c:v>6774.5985749477804</c:v>
                </c:pt>
                <c:pt idx="7">
                  <c:v>6733.0501208574979</c:v>
                </c:pt>
                <c:pt idx="8">
                  <c:v>6691.5016667672153</c:v>
                </c:pt>
                <c:pt idx="9">
                  <c:v>6649.9532126769327</c:v>
                </c:pt>
                <c:pt idx="10">
                  <c:v>6608.4047585866501</c:v>
                </c:pt>
                <c:pt idx="11">
                  <c:v>6566.8563044963676</c:v>
                </c:pt>
                <c:pt idx="12">
                  <c:v>6525.307850406085</c:v>
                </c:pt>
                <c:pt idx="13">
                  <c:v>6483.7593963158024</c:v>
                </c:pt>
                <c:pt idx="14">
                  <c:v>6442.2109422255198</c:v>
                </c:pt>
                <c:pt idx="15">
                  <c:v>6400.6624881352373</c:v>
                </c:pt>
                <c:pt idx="16">
                  <c:v>6359.1140340449547</c:v>
                </c:pt>
                <c:pt idx="17">
                  <c:v>6317.5655799546721</c:v>
                </c:pt>
                <c:pt idx="18">
                  <c:v>6276.0171258643895</c:v>
                </c:pt>
                <c:pt idx="19">
                  <c:v>6234.468671774107</c:v>
                </c:pt>
                <c:pt idx="20">
                  <c:v>6192.9202176838244</c:v>
                </c:pt>
                <c:pt idx="21">
                  <c:v>6151.3717635935418</c:v>
                </c:pt>
                <c:pt idx="22">
                  <c:v>6109.8233095032592</c:v>
                </c:pt>
                <c:pt idx="23">
                  <c:v>6068.2748554129766</c:v>
                </c:pt>
                <c:pt idx="24">
                  <c:v>6026.7264013227004</c:v>
                </c:pt>
              </c:numCache>
            </c:numRef>
          </c:val>
          <c:smooth val="0"/>
          <c:extLst>
            <c:ext xmlns:c16="http://schemas.microsoft.com/office/drawing/2014/chart" uri="{C3380CC4-5D6E-409C-BE32-E72D297353CC}">
              <c16:uniqueId val="{00000003-C8CF-48B2-9196-C7FA828D9C0E}"/>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sz="1050">
                    <a:solidFill>
                      <a:schemeClr val="tx1"/>
                    </a:solidFill>
                    <a:latin typeface="Arial" panose="020B0604020202020204" pitchFamily="34" charset="0"/>
                    <a:cs typeface="Arial" panose="020B0604020202020204" pitchFamily="34" charset="0"/>
                  </a:rPr>
                  <a:t>Year</a:t>
                </a:r>
              </a:p>
            </c:rich>
          </c:tx>
          <c:layout>
            <c:manualLayout>
              <c:xMode val="edge"/>
              <c:yMode val="edge"/>
              <c:x val="0.50083036363007305"/>
              <c:y val="0.8757512987225143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GHG Emissions (ktCO</a:t>
                </a:r>
                <a:r>
                  <a:rPr lang="en-US" baseline="-25000">
                    <a:solidFill>
                      <a:schemeClr val="tx1"/>
                    </a:solidFill>
                    <a:latin typeface="Arial" panose="020B0604020202020204" pitchFamily="34" charset="0"/>
                    <a:cs typeface="Arial" panose="020B0604020202020204" pitchFamily="34" charset="0"/>
                  </a:rPr>
                  <a:t>2</a:t>
                </a:r>
                <a:r>
                  <a:rPr lang="en-US">
                    <a:solidFill>
                      <a:schemeClr val="tx1"/>
                    </a:solidFill>
                    <a:latin typeface="Arial" panose="020B0604020202020204" pitchFamily="34" charset="0"/>
                    <a:cs typeface="Arial" panose="020B0604020202020204" pitchFamily="34" charset="0"/>
                  </a:rPr>
                  <a:t>e)</a:t>
                </a:r>
              </a:p>
            </c:rich>
          </c:tx>
          <c:layout>
            <c:manualLayout>
              <c:xMode val="edge"/>
              <c:yMode val="edge"/>
              <c:x val="1.0699520897320201E-2"/>
              <c:y val="0.323185751781027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1.1494131267794272E-2"/>
          <c:y val="0.92346531683539557"/>
          <c:w val="0.97081231808988933"/>
          <c:h val="5.8340157480314958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'T1.2'!$J$9</c:f>
              <c:strCache>
                <c:ptCount val="1"/>
                <c:pt idx="0">
                  <c:v>Aviation Total (ktCO₂e)</c:v>
                </c:pt>
              </c:strCache>
            </c:strRef>
          </c:tx>
          <c:spPr>
            <a:ln w="28575" cap="rnd">
              <a:solidFill>
                <a:schemeClr val="bg2">
                  <a:lumMod val="50000"/>
                </a:schemeClr>
              </a:solidFill>
              <a:round/>
            </a:ln>
            <a:effectLst/>
          </c:spPr>
          <c:marker>
            <c:symbol val="none"/>
          </c:marker>
          <c:cat>
            <c:strRef>
              <c:f>'T1.2'!$I$11:$I$35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'T1.2'!$J$11:$J$35</c:f>
              <c:numCache>
                <c:formatCode>#,##0</c:formatCode>
                <c:ptCount val="25"/>
                <c:pt idx="0">
                  <c:v>86.476174804050373</c:v>
                </c:pt>
                <c:pt idx="1">
                  <c:v>107.55617546456381</c:v>
                </c:pt>
                <c:pt idx="2">
                  <c:v>128.20051942835798</c:v>
                </c:pt>
                <c:pt idx="3">
                  <c:v>125.75343663455288</c:v>
                </c:pt>
                <c:pt idx="4">
                  <c:v>149.15079937828907</c:v>
                </c:pt>
                <c:pt idx="5">
                  <c:v>145.63179206495209</c:v>
                </c:pt>
                <c:pt idx="6">
                  <c:v>129.66642951252513</c:v>
                </c:pt>
                <c:pt idx="7">
                  <c:v>162.98447659653655</c:v>
                </c:pt>
                <c:pt idx="8">
                  <c:v>160.5899588200395</c:v>
                </c:pt>
                <c:pt idx="9">
                  <c:v>157.98276419281569</c:v>
                </c:pt>
                <c:pt idx="10">
                  <c:v>182.13494997178375</c:v>
                </c:pt>
                <c:pt idx="11">
                  <c:v>170.07115755271369</c:v>
                </c:pt>
                <c:pt idx="12">
                  <c:v>159.3874994564795</c:v>
                </c:pt>
                <c:pt idx="13">
                  <c:v>126.13126566955603</c:v>
                </c:pt>
                <c:pt idx="14">
                  <c:v>115.76777871450616</c:v>
                </c:pt>
                <c:pt idx="15">
                  <c:v>103.23395177029307</c:v>
                </c:pt>
                <c:pt idx="16">
                  <c:v>83.405131215840314</c:v>
                </c:pt>
                <c:pt idx="17">
                  <c:v>81.666796519995657</c:v>
                </c:pt>
                <c:pt idx="18">
                  <c:v>72.353579613176507</c:v>
                </c:pt>
                <c:pt idx="19">
                  <c:v>76.976258691904604</c:v>
                </c:pt>
                <c:pt idx="20">
                  <c:v>83.954188965834632</c:v>
                </c:pt>
                <c:pt idx="21">
                  <c:v>95.004111229929649</c:v>
                </c:pt>
                <c:pt idx="22">
                  <c:v>118.262237225246</c:v>
                </c:pt>
                <c:pt idx="23">
                  <c:v>129.80154897239183</c:v>
                </c:pt>
                <c:pt idx="24">
                  <c:v>23.336684511103499</c:v>
                </c:pt>
              </c:numCache>
            </c:numRef>
          </c:val>
          <c:smooth val="0"/>
          <c:extLst>
            <c:ext xmlns:c16="http://schemas.microsoft.com/office/drawing/2014/chart" uri="{C3380CC4-5D6E-409C-BE32-E72D297353CC}">
              <c16:uniqueId val="{00000000-FAED-4ACE-9BFA-2952DCC3BF84}"/>
            </c:ext>
          </c:extLst>
        </c:ser>
        <c:ser>
          <c:idx val="1"/>
          <c:order val="1"/>
          <c:tx>
            <c:v>Base Year</c:v>
          </c:tx>
          <c:spPr>
            <a:ln w="6350" cap="rnd">
              <a:solidFill>
                <a:schemeClr val="tx1"/>
              </a:solidFill>
              <a:prstDash val="dash"/>
              <a:round/>
            </a:ln>
            <a:effectLst/>
          </c:spPr>
          <c:marker>
            <c:symbol val="none"/>
          </c:marker>
          <c:cat>
            <c:strRef>
              <c:f>'T1.2'!$I$11:$I$35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1.2'!$J$10,'T1.2'!$J$10,'T1.2'!$J$10,'T1.2'!$J$10,'T1.2'!$J$10,'T1.2'!$J$10,'T1.2'!$J$10,'T1.2'!$J$10,'T1.2'!$J$10,'T1.2'!$J$10,'T1.2'!$J$10,'T1.2'!$J$10,'T1.2'!$J$10,'T1.2'!$J$10,'T1.2'!$J$10,'T1.2'!$J$10,'T1.2'!$J$10,'T1.2'!$J$10,'T1.2'!$J$10,'T1.2'!$J$10,'T1.2'!$J$10,'T1.2'!$J$10,'T1.2'!$J$10,'T1.2'!$J$10,'T1.2'!$J$10)</c:f>
              <c:numCache>
                <c:formatCode>#,##0</c:formatCode>
                <c:ptCount val="25"/>
                <c:pt idx="0">
                  <c:v>86.476174804050359</c:v>
                </c:pt>
                <c:pt idx="1">
                  <c:v>86.476174804050359</c:v>
                </c:pt>
                <c:pt idx="2">
                  <c:v>86.476174804050359</c:v>
                </c:pt>
                <c:pt idx="3">
                  <c:v>86.476174804050359</c:v>
                </c:pt>
                <c:pt idx="4">
                  <c:v>86.476174804050359</c:v>
                </c:pt>
                <c:pt idx="5">
                  <c:v>86.476174804050359</c:v>
                </c:pt>
                <c:pt idx="6">
                  <c:v>86.476174804050359</c:v>
                </c:pt>
                <c:pt idx="7">
                  <c:v>86.476174804050359</c:v>
                </c:pt>
                <c:pt idx="8">
                  <c:v>86.476174804050359</c:v>
                </c:pt>
                <c:pt idx="9">
                  <c:v>86.476174804050359</c:v>
                </c:pt>
                <c:pt idx="10">
                  <c:v>86.476174804050359</c:v>
                </c:pt>
                <c:pt idx="11">
                  <c:v>86.476174804050359</c:v>
                </c:pt>
                <c:pt idx="12">
                  <c:v>86.476174804050359</c:v>
                </c:pt>
                <c:pt idx="13">
                  <c:v>86.476174804050359</c:v>
                </c:pt>
                <c:pt idx="14">
                  <c:v>86.476174804050359</c:v>
                </c:pt>
                <c:pt idx="15">
                  <c:v>86.476174804050359</c:v>
                </c:pt>
                <c:pt idx="16">
                  <c:v>86.476174804050359</c:v>
                </c:pt>
                <c:pt idx="17">
                  <c:v>86.476174804050359</c:v>
                </c:pt>
                <c:pt idx="18">
                  <c:v>86.476174804050359</c:v>
                </c:pt>
                <c:pt idx="19">
                  <c:v>86.476174804050359</c:v>
                </c:pt>
                <c:pt idx="20">
                  <c:v>86.476174804050359</c:v>
                </c:pt>
                <c:pt idx="21">
                  <c:v>86.476174804050359</c:v>
                </c:pt>
                <c:pt idx="22">
                  <c:v>86.476174804050359</c:v>
                </c:pt>
                <c:pt idx="23">
                  <c:v>86.476174804050359</c:v>
                </c:pt>
                <c:pt idx="24">
                  <c:v>86.476174804050359</c:v>
                </c:pt>
              </c:numCache>
            </c:numRef>
          </c:val>
          <c:smooth val="0"/>
          <c:extLst>
            <c:ext xmlns:c16="http://schemas.microsoft.com/office/drawing/2014/chart" uri="{C3380CC4-5D6E-409C-BE32-E72D297353CC}">
              <c16:uniqueId val="{00000001-FAED-4ACE-9BFA-2952DCC3BF84}"/>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GHG Emissions (ktCO2e)</a:t>
                </a:r>
              </a:p>
            </c:rich>
          </c:tx>
          <c:layout>
            <c:manualLayout>
              <c:xMode val="edge"/>
              <c:yMode val="edge"/>
              <c:x val="1.2667113977397466E-2"/>
              <c:y val="0.14604285690899865"/>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2163829114745"/>
          <c:y val="5.5555519177566411E-2"/>
          <c:w val="0.78369249304791888"/>
          <c:h val="0.74421789381590464"/>
        </c:manualLayout>
      </c:layout>
      <c:barChart>
        <c:barDir val="col"/>
        <c:grouping val="stacked"/>
        <c:varyColors val="0"/>
        <c:ser>
          <c:idx val="0"/>
          <c:order val="0"/>
          <c:tx>
            <c:strRef>
              <c:f>'T3.4'!$H$10</c:f>
              <c:strCache>
                <c:ptCount val="1"/>
                <c:pt idx="0">
                  <c:v>PiG Cat 1 (£m)</c:v>
                </c:pt>
              </c:strCache>
            </c:strRef>
          </c:tx>
          <c:spPr>
            <a:solidFill>
              <a:schemeClr val="bg2">
                <a:lumMod val="50000"/>
              </a:schemeClr>
            </a:solidFill>
            <a:ln>
              <a:solidFill>
                <a:schemeClr val="tx1"/>
              </a:solidFill>
            </a:ln>
            <a:effectLst/>
          </c:spPr>
          <c:invertIfNegative val="0"/>
          <c:cat>
            <c:numRef>
              <c:f>'T3.4'!$G$12:$G$21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'T3.4'!$H$12:$H$21</c:f>
              <c:numCache>
                <c:formatCode>"£"#,##0</c:formatCode>
                <c:ptCount val="10"/>
                <c:pt idx="0">
                  <c:v>75000</c:v>
                </c:pt>
                <c:pt idx="1">
                  <c:v>110000</c:v>
                </c:pt>
                <c:pt idx="2">
                  <c:v>260000</c:v>
                </c:pt>
                <c:pt idx="3">
                  <c:v>1035000</c:v>
                </c:pt>
                <c:pt idx="4">
                  <c:v>1545000</c:v>
                </c:pt>
                <c:pt idx="5">
                  <c:v>1422000</c:v>
                </c:pt>
                <c:pt idx="6">
                  <c:v>1822500</c:v>
                </c:pt>
                <c:pt idx="7">
                  <c:v>1629000</c:v>
                </c:pt>
                <c:pt idx="8">
                  <c:v>2695000</c:v>
                </c:pt>
                <c:pt idx="9">
                  <c:v>6667999.9999999991</c:v>
                </c:pt>
              </c:numCache>
            </c:numRef>
          </c:val>
          <c:extLst>
            <c:ext xmlns:c16="http://schemas.microsoft.com/office/drawing/2014/chart" uri="{C3380CC4-5D6E-409C-BE32-E72D297353CC}">
              <c16:uniqueId val="{00000000-E314-4ED3-9140-8DE787767FA0}"/>
            </c:ext>
          </c:extLst>
        </c:ser>
        <c:ser>
          <c:idx val="1"/>
          <c:order val="1"/>
          <c:tx>
            <c:strRef>
              <c:f>'T3.4'!$I$10</c:f>
              <c:strCache>
                <c:ptCount val="1"/>
                <c:pt idx="0">
                  <c:v>PiG Cat 2 &amp; 3 (£m)</c:v>
                </c:pt>
              </c:strCache>
            </c:strRef>
          </c:tx>
          <c:spPr>
            <a:solidFill>
              <a:schemeClr val="bg2">
                <a:lumMod val="90000"/>
              </a:schemeClr>
            </a:solidFill>
            <a:ln>
              <a:solidFill>
                <a:schemeClr val="tx1"/>
              </a:solidFill>
            </a:ln>
            <a:effectLst/>
          </c:spPr>
          <c:invertIfNegative val="0"/>
          <c:cat>
            <c:numRef>
              <c:f>'T3.4'!$G$12:$G$21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'T3.4'!$I$12:$I$20</c:f>
              <c:numCache>
                <c:formatCode>"£"#,##0</c:formatCode>
                <c:ptCount val="9"/>
                <c:pt idx="0">
                  <c:v>0</c:v>
                </c:pt>
                <c:pt idx="1">
                  <c:v>75000</c:v>
                </c:pt>
                <c:pt idx="2">
                  <c:v>65000</c:v>
                </c:pt>
                <c:pt idx="3">
                  <c:v>755000</c:v>
                </c:pt>
                <c:pt idx="4">
                  <c:v>1355000</c:v>
                </c:pt>
                <c:pt idx="5">
                  <c:v>605000</c:v>
                </c:pt>
                <c:pt idx="6">
                  <c:v>867500</c:v>
                </c:pt>
                <c:pt idx="7">
                  <c:v>910000</c:v>
                </c:pt>
                <c:pt idx="8">
                  <c:v>0</c:v>
                </c:pt>
              </c:numCache>
            </c:numRef>
          </c:val>
          <c:extLst>
            <c:ext xmlns:c16="http://schemas.microsoft.com/office/drawing/2014/chart" uri="{C3380CC4-5D6E-409C-BE32-E72D297353CC}">
              <c16:uniqueId val="{00000000-1CBF-4F54-B5FA-08D2D955109C}"/>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Total car PiG received (£)</a:t>
                </a:r>
              </a:p>
            </c:rich>
          </c:tx>
          <c:layout>
            <c:manualLayout>
              <c:xMode val="edge"/>
              <c:yMode val="edge"/>
              <c:x val="2.9385009680512369E-2"/>
              <c:y val="0.166997027982046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3.9674161541532735E-2"/>
          <c:y val="0.9012030513729643"/>
          <c:w val="0.39008503603887751"/>
          <c:h val="5.5541007897687344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'T1.3'!$J$9</c:f>
              <c:strCache>
                <c:ptCount val="1"/>
                <c:pt idx="0">
                  <c:v>Road Transport Total (ktCO₂e)</c:v>
                </c:pt>
              </c:strCache>
            </c:strRef>
          </c:tx>
          <c:spPr>
            <a:ln w="28575" cap="rnd">
              <a:solidFill>
                <a:schemeClr val="bg2">
                  <a:lumMod val="50000"/>
                </a:schemeClr>
              </a:solidFill>
              <a:round/>
            </a:ln>
            <a:effectLst/>
          </c:spPr>
          <c:marker>
            <c:symbol val="none"/>
          </c:marker>
          <c:cat>
            <c:strRef>
              <c:f>'T1.3'!$I$11:$I$35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'T1.3'!$J$11:$J$35</c:f>
              <c:numCache>
                <c:formatCode>#,##0</c:formatCode>
                <c:ptCount val="25"/>
                <c:pt idx="0">
                  <c:v>5563.7801401263796</c:v>
                </c:pt>
                <c:pt idx="1">
                  <c:v>5582.5692485059981</c:v>
                </c:pt>
                <c:pt idx="2">
                  <c:v>5793.0560241368867</c:v>
                </c:pt>
                <c:pt idx="3">
                  <c:v>5793.3859644675558</c:v>
                </c:pt>
                <c:pt idx="4">
                  <c:v>5717.9777155112979</c:v>
                </c:pt>
                <c:pt idx="5">
                  <c:v>5695.4748667379181</c:v>
                </c:pt>
                <c:pt idx="6">
                  <c:v>5863.1257529148015</c:v>
                </c:pt>
                <c:pt idx="7">
                  <c:v>5851.2807020945975</c:v>
                </c:pt>
                <c:pt idx="8">
                  <c:v>5949.8956497825966</c:v>
                </c:pt>
                <c:pt idx="9">
                  <c:v>5980.451971579042</c:v>
                </c:pt>
                <c:pt idx="10">
                  <c:v>6024.4423767873668</c:v>
                </c:pt>
                <c:pt idx="11">
                  <c:v>6113.5224423706977</c:v>
                </c:pt>
                <c:pt idx="12">
                  <c:v>5887.5993400027346</c:v>
                </c:pt>
                <c:pt idx="13">
                  <c:v>5650.3836477913001</c:v>
                </c:pt>
                <c:pt idx="14">
                  <c:v>5557.3889954506531</c:v>
                </c:pt>
                <c:pt idx="15">
                  <c:v>5475.4155097524063</c:v>
                </c:pt>
                <c:pt idx="16">
                  <c:v>5465.4653865709242</c:v>
                </c:pt>
                <c:pt idx="17">
                  <c:v>5446.2678304055171</c:v>
                </c:pt>
                <c:pt idx="18">
                  <c:v>5565.2747644912479</c:v>
                </c:pt>
                <c:pt idx="19">
                  <c:v>5678.7021470168929</c:v>
                </c:pt>
                <c:pt idx="20">
                  <c:v>5857.9042986600189</c:v>
                </c:pt>
                <c:pt idx="21">
                  <c:v>5788.8726594877353</c:v>
                </c:pt>
                <c:pt idx="22">
                  <c:v>5783.561602674532</c:v>
                </c:pt>
                <c:pt idx="23">
                  <c:v>5639.8647281965505</c:v>
                </c:pt>
                <c:pt idx="24">
                  <c:v>4406.1362678591522</c:v>
                </c:pt>
              </c:numCache>
            </c:numRef>
          </c:val>
          <c:smooth val="0"/>
          <c:extLst>
            <c:ext xmlns:c16="http://schemas.microsoft.com/office/drawing/2014/chart" uri="{C3380CC4-5D6E-409C-BE32-E72D297353CC}">
              <c16:uniqueId val="{00000000-347B-49FE-ACAD-069DD6FCA9A8}"/>
            </c:ext>
          </c:extLst>
        </c:ser>
        <c:ser>
          <c:idx val="1"/>
          <c:order val="1"/>
          <c:tx>
            <c:v>Base Year</c:v>
          </c:tx>
          <c:spPr>
            <a:ln w="6350" cap="rnd">
              <a:solidFill>
                <a:schemeClr val="tx1"/>
              </a:solidFill>
              <a:prstDash val="dash"/>
              <a:round/>
            </a:ln>
            <a:effectLst/>
          </c:spPr>
          <c:marker>
            <c:symbol val="none"/>
          </c:marker>
          <c:cat>
            <c:strRef>
              <c:f>'T1.3'!$I$11:$I$35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1.3'!$J$10,'T1.3'!$J$10,'T1.3'!$J$10,'T1.3'!$J$10,'T1.3'!$J$10,'T1.3'!$J$10,'T1.3'!$J$10,'T1.3'!$J$10,'T1.3'!$J$10,'T1.3'!$J$10,'T1.3'!$J$10,'T1.3'!$J$10,'T1.3'!$J$10,'T1.3'!$J$10,'T1.3'!$J$10,'T1.3'!$J$10,'T1.3'!$J$10,'T1.3'!$J$10,'T1.3'!$J$10,'T1.3'!$J$10,'T1.3'!$J$10,'T1.3'!$J$10,'T1.3'!$J$10,'T1.3'!$J$10,'T1.3'!$J$10)</c:f>
              <c:numCache>
                <c:formatCode>#,##0</c:formatCode>
                <c:ptCount val="25"/>
                <c:pt idx="0">
                  <c:v>5563.7801401263787</c:v>
                </c:pt>
                <c:pt idx="1">
                  <c:v>5563.7801401263787</c:v>
                </c:pt>
                <c:pt idx="2">
                  <c:v>5563.7801401263787</c:v>
                </c:pt>
                <c:pt idx="3">
                  <c:v>5563.7801401263787</c:v>
                </c:pt>
                <c:pt idx="4">
                  <c:v>5563.7801401263787</c:v>
                </c:pt>
                <c:pt idx="5">
                  <c:v>5563.7801401263787</c:v>
                </c:pt>
                <c:pt idx="6">
                  <c:v>5563.7801401263787</c:v>
                </c:pt>
                <c:pt idx="7">
                  <c:v>5563.7801401263787</c:v>
                </c:pt>
                <c:pt idx="8">
                  <c:v>5563.7801401263787</c:v>
                </c:pt>
                <c:pt idx="9">
                  <c:v>5563.7801401263787</c:v>
                </c:pt>
                <c:pt idx="10">
                  <c:v>5563.7801401263787</c:v>
                </c:pt>
                <c:pt idx="11">
                  <c:v>5563.7801401263787</c:v>
                </c:pt>
                <c:pt idx="12">
                  <c:v>5563.7801401263787</c:v>
                </c:pt>
                <c:pt idx="13">
                  <c:v>5563.7801401263787</c:v>
                </c:pt>
                <c:pt idx="14">
                  <c:v>5563.7801401263787</c:v>
                </c:pt>
                <c:pt idx="15">
                  <c:v>5563.7801401263787</c:v>
                </c:pt>
                <c:pt idx="16">
                  <c:v>5563.7801401263787</c:v>
                </c:pt>
                <c:pt idx="17">
                  <c:v>5563.7801401263787</c:v>
                </c:pt>
                <c:pt idx="18">
                  <c:v>5563.7801401263787</c:v>
                </c:pt>
                <c:pt idx="19">
                  <c:v>5563.7801401263787</c:v>
                </c:pt>
                <c:pt idx="20">
                  <c:v>5563.7801401263787</c:v>
                </c:pt>
                <c:pt idx="21">
                  <c:v>5563.7801401263787</c:v>
                </c:pt>
                <c:pt idx="22">
                  <c:v>5563.7801401263787</c:v>
                </c:pt>
                <c:pt idx="23">
                  <c:v>5563.7801401263787</c:v>
                </c:pt>
                <c:pt idx="24">
                  <c:v>5563.7801401263787</c:v>
                </c:pt>
              </c:numCache>
            </c:numRef>
          </c:val>
          <c:smooth val="0"/>
          <c:extLst>
            <c:ext xmlns:c16="http://schemas.microsoft.com/office/drawing/2014/chart" uri="{C3380CC4-5D6E-409C-BE32-E72D297353CC}">
              <c16:uniqueId val="{00000001-347B-49FE-ACAD-069DD6FCA9A8}"/>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GHG Emissions (ktCO</a:t>
                </a:r>
                <a:r>
                  <a:rPr lang="en-US" baseline="-25000"/>
                  <a:t>2</a:t>
                </a:r>
                <a:r>
                  <a:rPr lang="en-US"/>
                  <a:t>e)</a:t>
                </a:r>
              </a:p>
            </c:rich>
          </c:tx>
          <c:layout>
            <c:manualLayout>
              <c:xMode val="edge"/>
              <c:yMode val="edge"/>
              <c:x val="8.8246461987640593E-3"/>
              <c:y val="0.22910987564254148"/>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'T1.4'!$J$9</c:f>
              <c:strCache>
                <c:ptCount val="1"/>
                <c:pt idx="0">
                  <c:v>Rail Total (ktCO₂e)</c:v>
                </c:pt>
              </c:strCache>
            </c:strRef>
          </c:tx>
          <c:spPr>
            <a:ln w="28575" cap="rnd">
              <a:solidFill>
                <a:schemeClr val="bg2">
                  <a:lumMod val="50000"/>
                </a:schemeClr>
              </a:solidFill>
              <a:round/>
            </a:ln>
            <a:effectLst/>
          </c:spPr>
          <c:marker>
            <c:symbol val="none"/>
          </c:marker>
          <c:cat>
            <c:strRef>
              <c:f>'T1.4'!$I$11:$I$35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'T1.4'!$J$11:$J$35</c:f>
              <c:numCache>
                <c:formatCode>#,##0</c:formatCode>
                <c:ptCount val="25"/>
                <c:pt idx="0">
                  <c:v>65.927280292131158</c:v>
                </c:pt>
                <c:pt idx="1">
                  <c:v>66.500139180842169</c:v>
                </c:pt>
                <c:pt idx="2">
                  <c:v>78.384418626982338</c:v>
                </c:pt>
                <c:pt idx="3">
                  <c:v>75.281507306711589</c:v>
                </c:pt>
                <c:pt idx="4">
                  <c:v>75.992407084245713</c:v>
                </c:pt>
                <c:pt idx="5">
                  <c:v>78.919612643423505</c:v>
                </c:pt>
                <c:pt idx="6">
                  <c:v>77.153851330944548</c:v>
                </c:pt>
                <c:pt idx="7">
                  <c:v>78.119738244854062</c:v>
                </c:pt>
                <c:pt idx="8">
                  <c:v>81.581165110123294</c:v>
                </c:pt>
                <c:pt idx="9">
                  <c:v>84.064667150805349</c:v>
                </c:pt>
                <c:pt idx="10">
                  <c:v>86.365005269043081</c:v>
                </c:pt>
                <c:pt idx="11">
                  <c:v>94.926446115733356</c:v>
                </c:pt>
                <c:pt idx="12">
                  <c:v>94.476142313486093</c:v>
                </c:pt>
                <c:pt idx="13">
                  <c:v>94.069639856576813</c:v>
                </c:pt>
                <c:pt idx="14">
                  <c:v>94.321967415715179</c:v>
                </c:pt>
                <c:pt idx="15">
                  <c:v>89.952627033234606</c:v>
                </c:pt>
                <c:pt idx="16">
                  <c:v>92.462011640173529</c:v>
                </c:pt>
                <c:pt idx="17">
                  <c:v>93.17907285544922</c:v>
                </c:pt>
                <c:pt idx="18">
                  <c:v>94.902559815574506</c:v>
                </c:pt>
                <c:pt idx="19">
                  <c:v>92.02648769123843</c:v>
                </c:pt>
                <c:pt idx="20">
                  <c:v>91.038018193102232</c:v>
                </c:pt>
                <c:pt idx="21">
                  <c:v>89.953426545636049</c:v>
                </c:pt>
                <c:pt idx="22">
                  <c:v>85.233862240855373</c:v>
                </c:pt>
                <c:pt idx="23">
                  <c:v>88.496417212981086</c:v>
                </c:pt>
                <c:pt idx="24">
                  <c:v>69.13928368751445</c:v>
                </c:pt>
              </c:numCache>
            </c:numRef>
          </c:val>
          <c:smooth val="0"/>
          <c:extLst>
            <c:ext xmlns:c16="http://schemas.microsoft.com/office/drawing/2014/chart" uri="{C3380CC4-5D6E-409C-BE32-E72D297353CC}">
              <c16:uniqueId val="{00000000-AEE5-408C-886C-ACF11C10FA19}"/>
            </c:ext>
          </c:extLst>
        </c:ser>
        <c:ser>
          <c:idx val="1"/>
          <c:order val="1"/>
          <c:tx>
            <c:v>Base Year</c:v>
          </c:tx>
          <c:spPr>
            <a:ln w="6350" cap="rnd">
              <a:solidFill>
                <a:schemeClr val="tx1"/>
              </a:solidFill>
              <a:prstDash val="dash"/>
              <a:round/>
            </a:ln>
            <a:effectLst/>
          </c:spPr>
          <c:marker>
            <c:symbol val="none"/>
          </c:marker>
          <c:cat>
            <c:strRef>
              <c:f>'T1.4'!$I$11:$I$35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1.4'!$J$10,'T1.4'!$J$10,'T1.4'!$J$10,'T1.4'!$J$10,'T1.4'!$J$10,'T1.4'!$J$10,'T1.4'!$J$10,'T1.4'!$J$10,'T1.4'!$J$10,'T1.4'!$J$10,'T1.4'!$J$10,'T1.4'!$J$10,'T1.4'!$J$10,'T1.4'!$J$10,'T1.4'!$J$10,'T1.4'!$J$10,'T1.4'!$J$10,'T1.4'!$J$10,'T1.4'!$J$10,'T1.4'!$J$10,'T1.4'!$J$10,'T1.4'!$J$10,'T1.4'!$J$10,'T1.4'!$J$10,'T1.4'!$J$10)</c:f>
              <c:numCache>
                <c:formatCode>#,##0</c:formatCode>
                <c:ptCount val="25"/>
                <c:pt idx="0">
                  <c:v>65.927280292131144</c:v>
                </c:pt>
                <c:pt idx="1">
                  <c:v>65.927280292131144</c:v>
                </c:pt>
                <c:pt idx="2">
                  <c:v>65.927280292131144</c:v>
                </c:pt>
                <c:pt idx="3">
                  <c:v>65.927280292131144</c:v>
                </c:pt>
                <c:pt idx="4">
                  <c:v>65.927280292131144</c:v>
                </c:pt>
                <c:pt idx="5">
                  <c:v>65.927280292131144</c:v>
                </c:pt>
                <c:pt idx="6">
                  <c:v>65.927280292131144</c:v>
                </c:pt>
                <c:pt idx="7">
                  <c:v>65.927280292131144</c:v>
                </c:pt>
                <c:pt idx="8">
                  <c:v>65.927280292131144</c:v>
                </c:pt>
                <c:pt idx="9">
                  <c:v>65.927280292131144</c:v>
                </c:pt>
                <c:pt idx="10">
                  <c:v>65.927280292131144</c:v>
                </c:pt>
                <c:pt idx="11">
                  <c:v>65.927280292131144</c:v>
                </c:pt>
                <c:pt idx="12">
                  <c:v>65.927280292131144</c:v>
                </c:pt>
                <c:pt idx="13">
                  <c:v>65.927280292131144</c:v>
                </c:pt>
                <c:pt idx="14">
                  <c:v>65.927280292131144</c:v>
                </c:pt>
                <c:pt idx="15">
                  <c:v>65.927280292131144</c:v>
                </c:pt>
                <c:pt idx="16">
                  <c:v>65.927280292131144</c:v>
                </c:pt>
                <c:pt idx="17">
                  <c:v>65.927280292131144</c:v>
                </c:pt>
                <c:pt idx="18">
                  <c:v>65.927280292131144</c:v>
                </c:pt>
                <c:pt idx="19">
                  <c:v>65.927280292131144</c:v>
                </c:pt>
                <c:pt idx="20">
                  <c:v>65.927280292131144</c:v>
                </c:pt>
                <c:pt idx="21">
                  <c:v>65.927280292131144</c:v>
                </c:pt>
                <c:pt idx="22">
                  <c:v>65.927280292131144</c:v>
                </c:pt>
                <c:pt idx="23">
                  <c:v>65.927280292131144</c:v>
                </c:pt>
                <c:pt idx="24">
                  <c:v>65.927280292131144</c:v>
                </c:pt>
              </c:numCache>
            </c:numRef>
          </c:val>
          <c:smooth val="0"/>
          <c:extLst>
            <c:ext xmlns:c16="http://schemas.microsoft.com/office/drawing/2014/chart" uri="{C3380CC4-5D6E-409C-BE32-E72D297353CC}">
              <c16:uniqueId val="{00000001-AEE5-408C-886C-ACF11C10FA19}"/>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sz="900">
                    <a:solidFill>
                      <a:schemeClr val="tx1"/>
                    </a:solidFill>
                    <a:latin typeface="Arial" panose="020B0604020202020204" pitchFamily="34" charset="0"/>
                    <a:cs typeface="Arial" panose="020B0604020202020204" pitchFamily="34" charset="0"/>
                  </a:rPr>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GHG Emissions (ktCO</a:t>
                </a:r>
                <a:r>
                  <a:rPr lang="en-US" baseline="-25000">
                    <a:solidFill>
                      <a:schemeClr val="tx1"/>
                    </a:solidFill>
                    <a:latin typeface="Arial" panose="020B0604020202020204" pitchFamily="34" charset="0"/>
                    <a:cs typeface="Arial" panose="020B0604020202020204" pitchFamily="34" charset="0"/>
                  </a:rPr>
                  <a:t>2</a:t>
                </a:r>
                <a:r>
                  <a:rPr lang="en-US">
                    <a:solidFill>
                      <a:schemeClr val="tx1"/>
                    </a:solidFill>
                    <a:latin typeface="Arial" panose="020B0604020202020204" pitchFamily="34" charset="0"/>
                    <a:cs typeface="Arial" panose="020B0604020202020204" pitchFamily="34" charset="0"/>
                  </a:rPr>
                  <a:t>e)</a:t>
                </a:r>
              </a:p>
            </c:rich>
          </c:tx>
          <c:layout>
            <c:manualLayout>
              <c:xMode val="edge"/>
              <c:yMode val="edge"/>
              <c:x val="2.2190929462456609E-2"/>
              <c:y val="0.242196607746717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1998126231299"/>
          <c:y val="5.5555519177566411E-2"/>
          <c:w val="0.85419401231187875"/>
          <c:h val="0.69342719871880409"/>
        </c:manualLayout>
      </c:layout>
      <c:lineChart>
        <c:grouping val="standard"/>
        <c:varyColors val="0"/>
        <c:ser>
          <c:idx val="0"/>
          <c:order val="0"/>
          <c:tx>
            <c:strRef>
              <c:f>'T1.5'!$J$9</c:f>
              <c:strCache>
                <c:ptCount val="1"/>
                <c:pt idx="0">
                  <c:v>Navigation and Shipping Total (ktCO₂e)</c:v>
                </c:pt>
              </c:strCache>
            </c:strRef>
          </c:tx>
          <c:spPr>
            <a:ln w="28575" cap="rnd">
              <a:solidFill>
                <a:schemeClr val="bg2">
                  <a:lumMod val="50000"/>
                </a:schemeClr>
              </a:solidFill>
              <a:round/>
            </a:ln>
            <a:effectLst/>
          </c:spPr>
          <c:marker>
            <c:symbol val="none"/>
          </c:marker>
          <c:cat>
            <c:strRef>
              <c:f>'T1.5'!$I$11:$I$35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'T1.5'!$J$11:$J$35</c:f>
              <c:numCache>
                <c:formatCode>#,##0</c:formatCode>
                <c:ptCount val="25"/>
                <c:pt idx="0">
                  <c:v>1066.7692398957415</c:v>
                </c:pt>
                <c:pt idx="1">
                  <c:v>1050.5125726355218</c:v>
                </c:pt>
                <c:pt idx="2">
                  <c:v>1136.340182551538</c:v>
                </c:pt>
                <c:pt idx="3">
                  <c:v>987.81674914072437</c:v>
                </c:pt>
                <c:pt idx="4">
                  <c:v>888.44849498247527</c:v>
                </c:pt>
                <c:pt idx="5">
                  <c:v>948.42255851333198</c:v>
                </c:pt>
                <c:pt idx="6">
                  <c:v>849.85104388830018</c:v>
                </c:pt>
                <c:pt idx="7">
                  <c:v>765.29545110542767</c:v>
                </c:pt>
                <c:pt idx="8">
                  <c:v>932.74818532823883</c:v>
                </c:pt>
                <c:pt idx="9">
                  <c:v>885.35527615855244</c:v>
                </c:pt>
                <c:pt idx="10">
                  <c:v>860.14627421674186</c:v>
                </c:pt>
                <c:pt idx="11">
                  <c:v>864.46710297642744</c:v>
                </c:pt>
                <c:pt idx="12">
                  <c:v>1030.9977154199341</c:v>
                </c:pt>
                <c:pt idx="13">
                  <c:v>1018.4203428473875</c:v>
                </c:pt>
                <c:pt idx="14">
                  <c:v>1027.2859992938313</c:v>
                </c:pt>
                <c:pt idx="15">
                  <c:v>1119.4155488227916</c:v>
                </c:pt>
                <c:pt idx="16">
                  <c:v>842.57830243529565</c:v>
                </c:pt>
                <c:pt idx="17">
                  <c:v>870.73919020609355</c:v>
                </c:pt>
                <c:pt idx="18">
                  <c:v>825.54349590729635</c:v>
                </c:pt>
                <c:pt idx="19">
                  <c:v>771.08056166827475</c:v>
                </c:pt>
                <c:pt idx="20">
                  <c:v>774.29838988266829</c:v>
                </c:pt>
                <c:pt idx="21">
                  <c:v>712.46221024759154</c:v>
                </c:pt>
                <c:pt idx="22">
                  <c:v>661.94484133102219</c:v>
                </c:pt>
                <c:pt idx="23">
                  <c:v>642.14713924223815</c:v>
                </c:pt>
                <c:pt idx="24">
                  <c:v>538.45650930633906</c:v>
                </c:pt>
              </c:numCache>
            </c:numRef>
          </c:val>
          <c:smooth val="0"/>
          <c:extLst>
            <c:ext xmlns:c16="http://schemas.microsoft.com/office/drawing/2014/chart" uri="{C3380CC4-5D6E-409C-BE32-E72D297353CC}">
              <c16:uniqueId val="{00000000-6282-4EDB-B21A-50C20BA2868B}"/>
            </c:ext>
          </c:extLst>
        </c:ser>
        <c:ser>
          <c:idx val="1"/>
          <c:order val="1"/>
          <c:tx>
            <c:strRef>
              <c:f>'T1.5'!$I$10</c:f>
              <c:strCache>
                <c:ptCount val="1"/>
                <c:pt idx="0">
                  <c:v>BaseYear</c:v>
                </c:pt>
              </c:strCache>
            </c:strRef>
          </c:tx>
          <c:spPr>
            <a:ln w="6350" cap="rnd">
              <a:solidFill>
                <a:schemeClr val="tx1"/>
              </a:solidFill>
              <a:prstDash val="dash"/>
              <a:round/>
            </a:ln>
            <a:effectLst/>
          </c:spPr>
          <c:marker>
            <c:symbol val="none"/>
          </c:marker>
          <c:cat>
            <c:strRef>
              <c:f>'T1.5'!$I$11:$I$35</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T1.5'!$J$10,'T1.5'!$J$10,'T1.5'!$J$10,'T1.5'!$J$10,'T1.5'!$J$10,'T1.5'!$J$10,'T1.5'!$J$10,'T1.5'!$J$10,'T1.5'!$J$10,'T1.5'!$J$10,'T1.5'!$J$10,'T1.5'!$J$10,'T1.5'!$J$10,'T1.5'!$J$10,'T1.5'!$J$10,'T1.5'!$J$10,'T1.5'!$J$10,'T1.5'!$J$10,'T1.5'!$J$10,'T1.5'!$J$10,'T1.5'!$J$10,'T1.5'!$J$10,'T1.5'!$J$10,'T1.5'!$J$10,'T1.5'!$J$10)</c:f>
              <c:numCache>
                <c:formatCode>#,##0</c:formatCode>
                <c:ptCount val="25"/>
                <c:pt idx="0">
                  <c:v>1066.7692398957415</c:v>
                </c:pt>
                <c:pt idx="1">
                  <c:v>1066.7692398957415</c:v>
                </c:pt>
                <c:pt idx="2">
                  <c:v>1066.7692398957415</c:v>
                </c:pt>
                <c:pt idx="3">
                  <c:v>1066.7692398957415</c:v>
                </c:pt>
                <c:pt idx="4">
                  <c:v>1066.7692398957415</c:v>
                </c:pt>
                <c:pt idx="5">
                  <c:v>1066.7692398957415</c:v>
                </c:pt>
                <c:pt idx="6">
                  <c:v>1066.7692398957415</c:v>
                </c:pt>
                <c:pt idx="7">
                  <c:v>1066.7692398957415</c:v>
                </c:pt>
                <c:pt idx="8">
                  <c:v>1066.7692398957415</c:v>
                </c:pt>
                <c:pt idx="9">
                  <c:v>1066.7692398957415</c:v>
                </c:pt>
                <c:pt idx="10">
                  <c:v>1066.7692398957415</c:v>
                </c:pt>
                <c:pt idx="11">
                  <c:v>1066.7692398957415</c:v>
                </c:pt>
                <c:pt idx="12">
                  <c:v>1066.7692398957415</c:v>
                </c:pt>
                <c:pt idx="13">
                  <c:v>1066.7692398957415</c:v>
                </c:pt>
                <c:pt idx="14">
                  <c:v>1066.7692398957415</c:v>
                </c:pt>
                <c:pt idx="15">
                  <c:v>1066.7692398957415</c:v>
                </c:pt>
                <c:pt idx="16">
                  <c:v>1066.7692398957415</c:v>
                </c:pt>
                <c:pt idx="17">
                  <c:v>1066.7692398957415</c:v>
                </c:pt>
                <c:pt idx="18">
                  <c:v>1066.7692398957415</c:v>
                </c:pt>
                <c:pt idx="19">
                  <c:v>1066.7692398957415</c:v>
                </c:pt>
                <c:pt idx="20">
                  <c:v>1066.7692398957415</c:v>
                </c:pt>
                <c:pt idx="21">
                  <c:v>1066.7692398957415</c:v>
                </c:pt>
                <c:pt idx="22">
                  <c:v>1066.7692398957415</c:v>
                </c:pt>
                <c:pt idx="23">
                  <c:v>1066.7692398957415</c:v>
                </c:pt>
                <c:pt idx="24">
                  <c:v>1066.7692398957415</c:v>
                </c:pt>
              </c:numCache>
            </c:numRef>
          </c:val>
          <c:smooth val="0"/>
          <c:extLst>
            <c:ext xmlns:c16="http://schemas.microsoft.com/office/drawing/2014/chart" uri="{C3380CC4-5D6E-409C-BE32-E72D297353CC}">
              <c16:uniqueId val="{00000001-6282-4EDB-B21A-50C20BA2868B}"/>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sz="900">
                    <a:solidFill>
                      <a:schemeClr val="tx1"/>
                    </a:solidFill>
                    <a:latin typeface="Arial" panose="020B0604020202020204" pitchFamily="34" charset="0"/>
                    <a:cs typeface="Arial" panose="020B0604020202020204" pitchFamily="34" charset="0"/>
                  </a:rPr>
                  <a:t>Year</a:t>
                </a:r>
              </a:p>
            </c:rich>
          </c:tx>
          <c:layout>
            <c:manualLayout>
              <c:xMode val="edge"/>
              <c:yMode val="edge"/>
              <c:x val="0.50627743143269122"/>
              <c:y val="0.845322567729881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GHG Emissions (ktCO</a:t>
                </a:r>
                <a:r>
                  <a:rPr lang="en-US" baseline="-25000">
                    <a:solidFill>
                      <a:schemeClr val="tx1"/>
                    </a:solidFill>
                    <a:latin typeface="Arial" panose="020B0604020202020204" pitchFamily="34" charset="0"/>
                    <a:cs typeface="Arial" panose="020B0604020202020204" pitchFamily="34" charset="0"/>
                  </a:rPr>
                  <a:t>2</a:t>
                </a:r>
                <a:r>
                  <a:rPr lang="en-US">
                    <a:solidFill>
                      <a:schemeClr val="tx1"/>
                    </a:solidFill>
                    <a:latin typeface="Arial" panose="020B0604020202020204" pitchFamily="34" charset="0"/>
                    <a:cs typeface="Arial" panose="020B0604020202020204" pitchFamily="34" charset="0"/>
                  </a:rPr>
                  <a:t>e)</a:t>
                </a:r>
              </a:p>
            </c:rich>
          </c:tx>
          <c:layout>
            <c:manualLayout>
              <c:xMode val="edge"/>
              <c:yMode val="edge"/>
              <c:x val="6.0860174638335037E-3"/>
              <c:y val="0.2827539830029400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4.231293706948156E-3"/>
          <c:y val="0.88872918951659108"/>
          <c:w val="0.89999985562386553"/>
          <c:h val="4.8816380190486848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98121526018039"/>
          <c:y val="3.9621786366815494E-2"/>
          <c:w val="0.80999419028665376"/>
          <c:h val="0.80736607864570065"/>
        </c:manualLayout>
      </c:layout>
      <c:barChart>
        <c:barDir val="col"/>
        <c:grouping val="clustered"/>
        <c:varyColors val="0"/>
        <c:ser>
          <c:idx val="0"/>
          <c:order val="0"/>
          <c:tx>
            <c:strRef>
              <c:f>'T3.5'!$H$10</c:f>
              <c:strCache>
                <c:ptCount val="1"/>
                <c:pt idx="0">
                  <c:v>Investment in EV charging infrastructure (£)</c:v>
                </c:pt>
              </c:strCache>
            </c:strRef>
          </c:tx>
          <c:spPr>
            <a:solidFill>
              <a:schemeClr val="bg2">
                <a:lumMod val="50000"/>
              </a:schemeClr>
            </a:solidFill>
            <a:ln w="3175">
              <a:solidFill>
                <a:sysClr val="windowText" lastClr="000000"/>
              </a:solidFill>
            </a:ln>
            <a:effectLst/>
          </c:spPr>
          <c:invertIfNegative val="0"/>
          <c:cat>
            <c:numRef>
              <c:f>'T3.5'!$G$11:$G$15</c:f>
              <c:numCache>
                <c:formatCode>General</c:formatCode>
                <c:ptCount val="5"/>
                <c:pt idx="0">
                  <c:v>2016</c:v>
                </c:pt>
                <c:pt idx="1">
                  <c:v>2017</c:v>
                </c:pt>
                <c:pt idx="2">
                  <c:v>2018</c:v>
                </c:pt>
                <c:pt idx="3">
                  <c:v>2019</c:v>
                </c:pt>
                <c:pt idx="4">
                  <c:v>2020</c:v>
                </c:pt>
              </c:numCache>
            </c:numRef>
          </c:cat>
          <c:val>
            <c:numRef>
              <c:f>'T3.5'!$H$11:$H$15</c:f>
              <c:numCache>
                <c:formatCode>General</c:formatCode>
                <c:ptCount val="5"/>
                <c:pt idx="0">
                  <c:v>0</c:v>
                </c:pt>
                <c:pt idx="1">
                  <c:v>0</c:v>
                </c:pt>
                <c:pt idx="2" formatCode="_(* #,##0.00_);_(* \(#,##0.00\);_(* &quot;-&quot;??_);_(@_)">
                  <c:v>0</c:v>
                </c:pt>
                <c:pt idx="3" formatCode="_-* #,##0_-;\-* #,##0_-;_-* &quot;-&quot;??_-;_-@_-">
                  <c:v>7887210</c:v>
                </c:pt>
                <c:pt idx="4" formatCode="_-* #,##0_-;\-* #,##0_-;_-* &quot;-&quot;??_-;_-@_-">
                  <c:v>2625737</c:v>
                </c:pt>
              </c:numCache>
            </c:numRef>
          </c:val>
          <c:extLst>
            <c:ext xmlns:c16="http://schemas.microsoft.com/office/drawing/2014/chart" uri="{C3380CC4-5D6E-409C-BE32-E72D297353CC}">
              <c16:uniqueId val="{00000000-9641-4C4C-9A0A-E2A8186C8D9B}"/>
            </c:ext>
          </c:extLst>
        </c:ser>
        <c:dLbls>
          <c:showLegendKey val="0"/>
          <c:showVal val="0"/>
          <c:showCatName val="0"/>
          <c:showSerName val="0"/>
          <c:showPercent val="0"/>
          <c:showBubbleSize val="0"/>
        </c:dLbls>
        <c:gapWidth val="219"/>
        <c:overlap val="-27"/>
        <c:axId val="818802544"/>
        <c:axId val="818804512"/>
      </c:barChart>
      <c:catAx>
        <c:axId val="8188025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4512"/>
        <c:crosses val="autoZero"/>
        <c:auto val="1"/>
        <c:lblAlgn val="ctr"/>
        <c:lblOffset val="100"/>
        <c:noMultiLvlLbl val="0"/>
      </c:catAx>
      <c:valAx>
        <c:axId val="818804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Investment in EV charging infrastructure (£)</a:t>
                </a:r>
              </a:p>
            </c:rich>
          </c:tx>
          <c:layout>
            <c:manualLayout>
              <c:xMode val="edge"/>
              <c:yMode val="edge"/>
              <c:x val="1.8838304552590265E-2"/>
              <c:y val="8.517776483207681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8802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4421789381590464"/>
        </c:manualLayout>
      </c:layout>
      <c:barChart>
        <c:barDir val="col"/>
        <c:grouping val="clustered"/>
        <c:varyColors val="0"/>
        <c:ser>
          <c:idx val="0"/>
          <c:order val="0"/>
          <c:tx>
            <c:strRef>
              <c:f>'T3.7'!$H$10</c:f>
              <c:strCache>
                <c:ptCount val="1"/>
                <c:pt idx="0">
                  <c:v>Total EV charging devices</c:v>
                </c:pt>
              </c:strCache>
            </c:strRef>
          </c:tx>
          <c:spPr>
            <a:solidFill>
              <a:schemeClr val="bg2">
                <a:lumMod val="50000"/>
              </a:schemeClr>
            </a:solidFill>
            <a:ln w="3175">
              <a:solidFill>
                <a:schemeClr val="tx1"/>
              </a:solidFill>
            </a:ln>
            <a:effectLst/>
          </c:spPr>
          <c:invertIfNegative val="0"/>
          <c:cat>
            <c:numRef>
              <c:f>'T3.7'!$G$11:$G$16</c:f>
              <c:numCache>
                <c:formatCode>General</c:formatCode>
                <c:ptCount val="6"/>
                <c:pt idx="0">
                  <c:v>2016</c:v>
                </c:pt>
                <c:pt idx="1">
                  <c:v>2017</c:v>
                </c:pt>
                <c:pt idx="2">
                  <c:v>2018</c:v>
                </c:pt>
                <c:pt idx="3">
                  <c:v>2019</c:v>
                </c:pt>
                <c:pt idx="4">
                  <c:v>2020</c:v>
                </c:pt>
                <c:pt idx="5">
                  <c:v>2021</c:v>
                </c:pt>
              </c:numCache>
            </c:numRef>
          </c:cat>
          <c:val>
            <c:numRef>
              <c:f>'T3.7'!$H$11:$H$16</c:f>
              <c:numCache>
                <c:formatCode>General</c:formatCode>
                <c:ptCount val="6"/>
                <c:pt idx="0">
                  <c:v>234</c:v>
                </c:pt>
                <c:pt idx="1">
                  <c:v>293</c:v>
                </c:pt>
                <c:pt idx="2">
                  <c:v>412</c:v>
                </c:pt>
                <c:pt idx="3">
                  <c:v>594</c:v>
                </c:pt>
                <c:pt idx="4">
                  <c:v>802</c:v>
                </c:pt>
                <c:pt idx="5">
                  <c:v>1039</c:v>
                </c:pt>
              </c:numCache>
            </c:numRef>
          </c:val>
          <c:extLst>
            <c:ext xmlns:c16="http://schemas.microsoft.com/office/drawing/2014/chart" uri="{C3380CC4-5D6E-409C-BE32-E72D297353CC}">
              <c16:uniqueId val="{00000000-C46A-4A47-9910-8F3FE53B0F3D}"/>
            </c:ext>
          </c:extLst>
        </c:ser>
        <c:ser>
          <c:idx val="1"/>
          <c:order val="1"/>
          <c:tx>
            <c:strRef>
              <c:f>'T3.7'!$I$10</c:f>
              <c:strCache>
                <c:ptCount val="1"/>
                <c:pt idx="0">
                  <c:v>Rapid charging devices</c:v>
                </c:pt>
              </c:strCache>
            </c:strRef>
          </c:tx>
          <c:spPr>
            <a:solidFill>
              <a:schemeClr val="bg2">
                <a:lumMod val="75000"/>
              </a:schemeClr>
            </a:solidFill>
            <a:ln w="3175">
              <a:solidFill>
                <a:schemeClr val="tx1"/>
              </a:solidFill>
            </a:ln>
            <a:effectLst/>
          </c:spPr>
          <c:invertIfNegative val="0"/>
          <c:cat>
            <c:numRef>
              <c:f>'T3.7'!$G$11:$G$16</c:f>
              <c:numCache>
                <c:formatCode>General</c:formatCode>
                <c:ptCount val="6"/>
                <c:pt idx="0">
                  <c:v>2016</c:v>
                </c:pt>
                <c:pt idx="1">
                  <c:v>2017</c:v>
                </c:pt>
                <c:pt idx="2">
                  <c:v>2018</c:v>
                </c:pt>
                <c:pt idx="3">
                  <c:v>2019</c:v>
                </c:pt>
                <c:pt idx="4">
                  <c:v>2020</c:v>
                </c:pt>
                <c:pt idx="5">
                  <c:v>2021</c:v>
                </c:pt>
              </c:numCache>
            </c:numRef>
          </c:cat>
          <c:val>
            <c:numRef>
              <c:f>'T3.7'!$I$11:$I$16</c:f>
              <c:numCache>
                <c:formatCode>General</c:formatCode>
                <c:ptCount val="6"/>
                <c:pt idx="0">
                  <c:v>31</c:v>
                </c:pt>
                <c:pt idx="1">
                  <c:v>32</c:v>
                </c:pt>
                <c:pt idx="2">
                  <c:v>43</c:v>
                </c:pt>
                <c:pt idx="3">
                  <c:v>72</c:v>
                </c:pt>
                <c:pt idx="4">
                  <c:v>102</c:v>
                </c:pt>
                <c:pt idx="5">
                  <c:v>167</c:v>
                </c:pt>
              </c:numCache>
            </c:numRef>
          </c:val>
          <c:extLst>
            <c:ext xmlns:c16="http://schemas.microsoft.com/office/drawing/2014/chart" uri="{C3380CC4-5D6E-409C-BE32-E72D297353CC}">
              <c16:uniqueId val="{00000000-ABA5-406E-BDE9-B0D8E23267F7}"/>
            </c:ext>
          </c:extLst>
        </c:ser>
        <c:dLbls>
          <c:showLegendKey val="0"/>
          <c:showVal val="0"/>
          <c:showCatName val="0"/>
          <c:showSerName val="0"/>
          <c:showPercent val="0"/>
          <c:showBubbleSize val="0"/>
        </c:dLbls>
        <c:gapWidth val="15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public EV charging devices in Wales</a:t>
                </a:r>
              </a:p>
            </c:rich>
          </c:tx>
          <c:layout>
            <c:manualLayout>
              <c:xMode val="edge"/>
              <c:yMode val="edge"/>
              <c:x val="2.9489396327263606E-2"/>
              <c:y val="3.892350254554978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0.15006752325585265"/>
          <c:y val="0.89075909897685768"/>
          <c:w val="0.32398882491040365"/>
          <c:h val="8.7192286342797229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003353571716"/>
          <c:y val="5.5555519177566411E-2"/>
          <c:w val="0.81111377561004505"/>
          <c:h val="0.74421789381590464"/>
        </c:manualLayout>
      </c:layout>
      <c:lineChart>
        <c:grouping val="standard"/>
        <c:varyColors val="0"/>
        <c:ser>
          <c:idx val="0"/>
          <c:order val="0"/>
          <c:spPr>
            <a:ln w="28575" cap="rnd">
              <a:solidFill>
                <a:schemeClr val="accent1"/>
              </a:solidFill>
              <a:round/>
            </a:ln>
            <a:effectLst/>
          </c:spPr>
          <c:marker>
            <c:symbol val="none"/>
          </c:marker>
          <c:val>
            <c:numRef>
              <c:f>'W3.2'!#REF!</c:f>
              <c:numCache>
                <c:formatCode>General</c:formatCode>
                <c:ptCount val="1"/>
                <c:pt idx="0">
                  <c:v>1</c:v>
                </c:pt>
              </c:numCache>
            </c:numRef>
          </c:val>
          <c:smooth val="0"/>
          <c:extLst>
            <c:ext xmlns:c15="http://schemas.microsoft.com/office/drawing/2012/chart" uri="{02D57815-91ED-43cb-92C2-25804820EDAC}">
              <c15:filteredSeriesTitle>
                <c15:tx>
                  <c:v>Waste Landfilled (tonnes)</c:v>
                </c15:tx>
              </c15:filteredSeriesTitle>
            </c:ext>
            <c:ext xmlns:c15="http://schemas.microsoft.com/office/drawing/2012/chart" uri="{02D57815-91ED-43cb-92C2-25804820EDAC}">
              <c15:filteredCategoryTitle>
                <c15:cat>
                  <c:multiLvlStrRef>
                    <c:extLst>
                      <c:ext uri="{02D57815-91ED-43cb-92C2-25804820EDAC}">
                        <c15:formulaRef>
                          <c15:sqref>'W3.2'!#REF!</c15:sqref>
                        </c15:formulaRef>
                      </c:ext>
                    </c:extLst>
                  </c:multiLvlStrRef>
                </c15:cat>
              </c15:filteredCategoryTitle>
            </c:ext>
            <c:ext xmlns:c16="http://schemas.microsoft.com/office/drawing/2014/chart" uri="{C3380CC4-5D6E-409C-BE32-E72D297353CC}">
              <c16:uniqueId val="{00000000-B9C4-4B2B-8E57-49013C586501}"/>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4502864896564052"/>
              <c:y val="0.870721861521695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 sourceLinked="1"/>
        <c:majorTickMark val="none"/>
        <c:minorTickMark val="none"/>
        <c:tickLblPos val="nextTo"/>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3.9674161541532735E-2"/>
          <c:y val="0.9012030513729643"/>
          <c:w val="0.29666403332941538"/>
          <c:h val="6.3709229328790029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'T2.1'!$G$11</c:f>
              <c:strCache>
                <c:ptCount val="1"/>
                <c:pt idx="0">
                  <c:v>Walks (10mins+) or cycles at least once a week as means of transport</c:v>
                </c:pt>
              </c:strCache>
            </c:strRef>
          </c:tx>
          <c:spPr>
            <a:ln w="28575" cap="rnd">
              <a:solidFill>
                <a:schemeClr val="bg2">
                  <a:lumMod val="50000"/>
                </a:schemeClr>
              </a:solidFill>
              <a:round/>
            </a:ln>
            <a:effectLst/>
          </c:spPr>
          <c:marker>
            <c:symbol val="none"/>
          </c:marker>
          <c:cat>
            <c:numRef>
              <c:f>'T2.1'!$H$10:$K$10</c:f>
              <c:numCache>
                <c:formatCode>General</c:formatCode>
                <c:ptCount val="4"/>
                <c:pt idx="0">
                  <c:v>2018</c:v>
                </c:pt>
                <c:pt idx="1">
                  <c:v>2019</c:v>
                </c:pt>
                <c:pt idx="2">
                  <c:v>2020</c:v>
                </c:pt>
                <c:pt idx="3">
                  <c:v>2021</c:v>
                </c:pt>
              </c:numCache>
            </c:numRef>
          </c:cat>
          <c:val>
            <c:numRef>
              <c:f>'T2.1'!$H$11:$K$11</c:f>
              <c:numCache>
                <c:formatCode>0%</c:formatCode>
                <c:ptCount val="4"/>
                <c:pt idx="0">
                  <c:v>0.57799999999999996</c:v>
                </c:pt>
                <c:pt idx="1">
                  <c:v>0.60499999999999998</c:v>
                </c:pt>
                <c:pt idx="2">
                  <c:v>0.4415</c:v>
                </c:pt>
                <c:pt idx="3">
                  <c:v>0.51200000000000001</c:v>
                </c:pt>
              </c:numCache>
            </c:numRef>
          </c:val>
          <c:smooth val="0"/>
          <c:extLst>
            <c:ext xmlns:c16="http://schemas.microsoft.com/office/drawing/2014/chart" uri="{C3380CC4-5D6E-409C-BE32-E72D297353CC}">
              <c16:uniqueId val="{00000000-8410-4BF5-B465-E20F247B68FA}"/>
            </c:ext>
          </c:extLst>
        </c:ser>
        <c:dLbls>
          <c:showLegendKey val="0"/>
          <c:showVal val="0"/>
          <c:showCatName val="0"/>
          <c:showSerName val="0"/>
          <c:showPercent val="0"/>
          <c:showBubbleSize val="0"/>
        </c:dLbls>
        <c:smooth val="0"/>
        <c:axId val="1140168232"/>
        <c:axId val="1140170856"/>
      </c:lineChart>
      <c:catAx>
        <c:axId val="114016823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170856"/>
        <c:crosses val="autoZero"/>
        <c:auto val="1"/>
        <c:lblAlgn val="ctr"/>
        <c:lblOffset val="100"/>
        <c:noMultiLvlLbl val="0"/>
      </c:catAx>
      <c:valAx>
        <c:axId val="1140170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Percentage of people walking (10mins+) or cycling at least once a week as means of transport</a:t>
                </a:r>
              </a:p>
            </c:rich>
          </c:tx>
          <c:layout>
            <c:manualLayout>
              <c:xMode val="edge"/>
              <c:yMode val="edge"/>
              <c:x val="1.1887071695702946E-2"/>
              <c:y val="4.871698798088631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168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'T2.3'!$I$10</c:f>
              <c:strCache>
                <c:ptCount val="1"/>
                <c:pt idx="0">
                  <c:v>No of passengers (Wales)</c:v>
                </c:pt>
              </c:strCache>
            </c:strRef>
          </c:tx>
          <c:spPr>
            <a:ln w="28575" cap="rnd">
              <a:solidFill>
                <a:schemeClr val="bg2">
                  <a:lumMod val="50000"/>
                </a:schemeClr>
              </a:solidFill>
              <a:round/>
            </a:ln>
            <a:effectLst/>
          </c:spPr>
          <c:marker>
            <c:symbol val="none"/>
          </c:marker>
          <c:cat>
            <c:strRef>
              <c:f>'T2.3'!$H$11:$H$29</c:f>
              <c:strCach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strCache>
            </c:strRef>
          </c:cat>
          <c:val>
            <c:numRef>
              <c:f>'T2.3'!$I$11:$I$29</c:f>
              <c:numCache>
                <c:formatCode>_-* #,##0_-;\-* #,##0_-;_-* "-"??_-;_-@_-</c:formatCode>
                <c:ptCount val="19"/>
                <c:pt idx="0">
                  <c:v>12425887</c:v>
                </c:pt>
                <c:pt idx="1">
                  <c:v>12862984</c:v>
                </c:pt>
                <c:pt idx="2">
                  <c:v>13156083</c:v>
                </c:pt>
                <c:pt idx="3">
                  <c:v>13490983</c:v>
                </c:pt>
                <c:pt idx="4">
                  <c:v>14595590</c:v>
                </c:pt>
                <c:pt idx="5">
                  <c:v>16236399</c:v>
                </c:pt>
                <c:pt idx="6">
                  <c:v>17384885</c:v>
                </c:pt>
                <c:pt idx="7">
                  <c:v>17999862</c:v>
                </c:pt>
                <c:pt idx="8">
                  <c:v>18684869.99986</c:v>
                </c:pt>
                <c:pt idx="9">
                  <c:v>19037662</c:v>
                </c:pt>
                <c:pt idx="10">
                  <c:v>19223961</c:v>
                </c:pt>
                <c:pt idx="11">
                  <c:v>19791671</c:v>
                </c:pt>
                <c:pt idx="12">
                  <c:v>19972064</c:v>
                </c:pt>
                <c:pt idx="13">
                  <c:v>20706000</c:v>
                </c:pt>
                <c:pt idx="14">
                  <c:v>21218129</c:v>
                </c:pt>
                <c:pt idx="15">
                  <c:v>21491852</c:v>
                </c:pt>
                <c:pt idx="16">
                  <c:v>21632655</c:v>
                </c:pt>
                <c:pt idx="17">
                  <c:v>20504360</c:v>
                </c:pt>
                <c:pt idx="18">
                  <c:v>3542873</c:v>
                </c:pt>
              </c:numCache>
            </c:numRef>
          </c:val>
          <c:smooth val="0"/>
          <c:extLst>
            <c:ext xmlns:c16="http://schemas.microsoft.com/office/drawing/2014/chart" uri="{C3380CC4-5D6E-409C-BE32-E72D297353CC}">
              <c16:uniqueId val="{00000000-94BF-4420-8CA6-6527C2510A74}"/>
            </c:ext>
          </c:extLst>
        </c:ser>
        <c:dLbls>
          <c:showLegendKey val="0"/>
          <c:showVal val="0"/>
          <c:showCatName val="0"/>
          <c:showSerName val="0"/>
          <c:showPercent val="0"/>
          <c:showBubbleSize val="0"/>
        </c:dLbls>
        <c:smooth val="0"/>
        <c:axId val="1032209960"/>
        <c:axId val="1032211600"/>
      </c:lineChart>
      <c:catAx>
        <c:axId val="10322099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2211600"/>
        <c:crosses val="autoZero"/>
        <c:auto val="1"/>
        <c:lblAlgn val="ctr"/>
        <c:lblOffset val="100"/>
        <c:tickLblSkip val="1"/>
        <c:noMultiLvlLbl val="0"/>
      </c:catAx>
      <c:valAx>
        <c:axId val="103221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rail passenger journeys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2209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75694829596644"/>
          <c:y val="5.5555519177566411E-2"/>
          <c:w val="0.7884785646455984"/>
          <c:h val="0.72062671491075214"/>
        </c:manualLayout>
      </c:layout>
      <c:areaChart>
        <c:grouping val="standard"/>
        <c:varyColors val="0"/>
        <c:ser>
          <c:idx val="5"/>
          <c:order val="0"/>
          <c:tx>
            <c:strRef>
              <c:f>'T2.4'!$J$10</c:f>
              <c:strCache>
                <c:ptCount val="1"/>
                <c:pt idx="0">
                  <c:v>Proportion of bvkm by bus</c:v>
                </c:pt>
              </c:strCache>
            </c:strRef>
          </c:tx>
          <c:spPr>
            <a:solidFill>
              <a:schemeClr val="bg2">
                <a:lumMod val="75000"/>
              </a:schemeClr>
            </a:solidFill>
            <a:ln>
              <a:solidFill>
                <a:schemeClr val="tx1"/>
              </a:solidFill>
            </a:ln>
            <a:effectLst/>
          </c:spPr>
          <c:cat>
            <c:numRef>
              <c:f>'T2.4'!$G$12:$G$18</c:f>
              <c:numCache>
                <c:formatCode>General</c:formatCode>
                <c:ptCount val="7"/>
                <c:pt idx="0">
                  <c:v>2015</c:v>
                </c:pt>
                <c:pt idx="1">
                  <c:v>2016</c:v>
                </c:pt>
                <c:pt idx="2">
                  <c:v>2017</c:v>
                </c:pt>
                <c:pt idx="3">
                  <c:v>2018</c:v>
                </c:pt>
                <c:pt idx="4">
                  <c:v>2019</c:v>
                </c:pt>
                <c:pt idx="5">
                  <c:v>2020</c:v>
                </c:pt>
                <c:pt idx="6">
                  <c:v>2021</c:v>
                </c:pt>
              </c:numCache>
            </c:numRef>
          </c:cat>
          <c:val>
            <c:numRef>
              <c:f>'T2.4'!$J$12:$J$18</c:f>
              <c:numCache>
                <c:formatCode>0.00%</c:formatCode>
                <c:ptCount val="7"/>
                <c:pt idx="0">
                  <c:v>6.9686411149825793E-3</c:v>
                </c:pt>
                <c:pt idx="1">
                  <c:v>6.6889632107023419E-3</c:v>
                </c:pt>
                <c:pt idx="2">
                  <c:v>6.6666666666666671E-3</c:v>
                </c:pt>
                <c:pt idx="3">
                  <c:v>6.5573770491803279E-3</c:v>
                </c:pt>
                <c:pt idx="4">
                  <c:v>6.5146579804560263E-3</c:v>
                </c:pt>
                <c:pt idx="5">
                  <c:v>4.2553191489361703E-3</c:v>
                </c:pt>
                <c:pt idx="6">
                  <c:v>3.7735849056603774E-3</c:v>
                </c:pt>
              </c:numCache>
            </c:numRef>
          </c:val>
          <c:extLst>
            <c:ext xmlns:c16="http://schemas.microsoft.com/office/drawing/2014/chart" uri="{C3380CC4-5D6E-409C-BE32-E72D297353CC}">
              <c16:uniqueId val="{00000004-54F2-4E73-96A8-ED549E804F40}"/>
            </c:ext>
          </c:extLst>
        </c:ser>
        <c:dLbls>
          <c:showLegendKey val="0"/>
          <c:showVal val="0"/>
          <c:showCatName val="0"/>
          <c:showSerName val="0"/>
          <c:showPercent val="0"/>
          <c:showBubbleSize val="0"/>
        </c:dLbls>
        <c:axId val="588086760"/>
        <c:axId val="588086432"/>
      </c:area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2741347411363082"/>
              <c:y val="0.879568422399366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Proportion of motor traffic bvkm travelled by bus and coach</a:t>
                </a:r>
              </a:p>
            </c:rich>
          </c:tx>
          <c:layout>
            <c:manualLayout>
              <c:xMode val="edge"/>
              <c:yMode val="edge"/>
              <c:x val="2.4254884705131076E-2"/>
              <c:y val="8.173058280437206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4157826323954881"/>
          <c:y val="5.5555519177566411E-2"/>
          <c:w val="0.82923577363903067"/>
          <c:h val="0.66450569957237282"/>
        </c:manualLayout>
      </c:layout>
      <c:barChart>
        <c:barDir val="col"/>
        <c:grouping val="stacked"/>
        <c:varyColors val="0"/>
        <c:ser>
          <c:idx val="1"/>
          <c:order val="0"/>
          <c:tx>
            <c:strRef>
              <c:f>'T2.6'!$H$12</c:f>
              <c:strCache>
                <c:ptCount val="1"/>
                <c:pt idx="0">
                  <c:v>Cars and taxis</c:v>
                </c:pt>
              </c:strCache>
            </c:strRef>
          </c:tx>
          <c:spPr>
            <a:solidFill>
              <a:schemeClr val="bg2">
                <a:lumMod val="25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'T2.6'!$H$13:$H$41</c:f>
              <c:numCache>
                <c:formatCode>0.0</c:formatCode>
                <c:ptCount val="29"/>
                <c:pt idx="0">
                  <c:v>18.2</c:v>
                </c:pt>
                <c:pt idx="1">
                  <c:v>18.600000000000001</c:v>
                </c:pt>
                <c:pt idx="2">
                  <c:v>18.899999999999999</c:v>
                </c:pt>
                <c:pt idx="3">
                  <c:v>19.3</c:v>
                </c:pt>
                <c:pt idx="4">
                  <c:v>19.7</c:v>
                </c:pt>
                <c:pt idx="5">
                  <c:v>19.8</c:v>
                </c:pt>
                <c:pt idx="6">
                  <c:v>20.2</c:v>
                </c:pt>
                <c:pt idx="7">
                  <c:v>20</c:v>
                </c:pt>
                <c:pt idx="8">
                  <c:v>20.3</c:v>
                </c:pt>
                <c:pt idx="9">
                  <c:v>21</c:v>
                </c:pt>
                <c:pt idx="10">
                  <c:v>21.1</c:v>
                </c:pt>
                <c:pt idx="11">
                  <c:v>21.6</c:v>
                </c:pt>
                <c:pt idx="12">
                  <c:v>21.3</c:v>
                </c:pt>
                <c:pt idx="13">
                  <c:v>21.8</c:v>
                </c:pt>
                <c:pt idx="14">
                  <c:v>21.9</c:v>
                </c:pt>
                <c:pt idx="15">
                  <c:v>21.8</c:v>
                </c:pt>
                <c:pt idx="16">
                  <c:v>21.5</c:v>
                </c:pt>
                <c:pt idx="17">
                  <c:v>21.1</c:v>
                </c:pt>
                <c:pt idx="18">
                  <c:v>21.2</c:v>
                </c:pt>
                <c:pt idx="19">
                  <c:v>21.3</c:v>
                </c:pt>
                <c:pt idx="20">
                  <c:v>21.5</c:v>
                </c:pt>
                <c:pt idx="21">
                  <c:v>22.3</c:v>
                </c:pt>
                <c:pt idx="22">
                  <c:v>22.7</c:v>
                </c:pt>
                <c:pt idx="23">
                  <c:v>23.5</c:v>
                </c:pt>
                <c:pt idx="24">
                  <c:v>23.5</c:v>
                </c:pt>
                <c:pt idx="25">
                  <c:v>23.8</c:v>
                </c:pt>
                <c:pt idx="26">
                  <c:v>24</c:v>
                </c:pt>
                <c:pt idx="27">
                  <c:v>17.600000000000001</c:v>
                </c:pt>
                <c:pt idx="28">
                  <c:v>19.899999999999999</c:v>
                </c:pt>
              </c:numCache>
            </c:numRef>
          </c:val>
          <c:extLst>
            <c:ext xmlns:c16="http://schemas.microsoft.com/office/drawing/2014/chart" uri="{C3380CC4-5D6E-409C-BE32-E72D297353CC}">
              <c16:uniqueId val="{00000006-EB24-4A29-8057-8444DFB37A8A}"/>
            </c:ext>
          </c:extLst>
        </c:ser>
        <c:ser>
          <c:idx val="2"/>
          <c:order val="1"/>
          <c:tx>
            <c:strRef>
              <c:f>'T2.6'!$I$12</c:f>
              <c:strCache>
                <c:ptCount val="1"/>
                <c:pt idx="0">
                  <c:v>Light Commercial Vehicles</c:v>
                </c:pt>
              </c:strCache>
            </c:strRef>
          </c:tx>
          <c:spPr>
            <a:solidFill>
              <a:schemeClr val="bg2">
                <a:lumMod val="50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'T2.6'!$I$13:$I$41</c:f>
              <c:numCache>
                <c:formatCode>0.0</c:formatCode>
                <c:ptCount val="29"/>
                <c:pt idx="0">
                  <c:v>2.2999999999999998</c:v>
                </c:pt>
                <c:pt idx="1">
                  <c:v>2.4</c:v>
                </c:pt>
                <c:pt idx="2">
                  <c:v>2.5</c:v>
                </c:pt>
                <c:pt idx="3">
                  <c:v>2.6</c:v>
                </c:pt>
                <c:pt idx="4">
                  <c:v>2.7</c:v>
                </c:pt>
                <c:pt idx="5">
                  <c:v>2.8</c:v>
                </c:pt>
                <c:pt idx="6">
                  <c:v>2.9</c:v>
                </c:pt>
                <c:pt idx="7">
                  <c:v>2.9</c:v>
                </c:pt>
                <c:pt idx="8">
                  <c:v>3</c:v>
                </c:pt>
                <c:pt idx="9">
                  <c:v>3.1</c:v>
                </c:pt>
                <c:pt idx="10">
                  <c:v>3.2</c:v>
                </c:pt>
                <c:pt idx="11">
                  <c:v>3.4</c:v>
                </c:pt>
                <c:pt idx="12">
                  <c:v>3.5</c:v>
                </c:pt>
                <c:pt idx="13">
                  <c:v>3.6</c:v>
                </c:pt>
                <c:pt idx="14">
                  <c:v>3.8</c:v>
                </c:pt>
                <c:pt idx="15">
                  <c:v>3.8</c:v>
                </c:pt>
                <c:pt idx="16">
                  <c:v>3.7</c:v>
                </c:pt>
                <c:pt idx="17">
                  <c:v>3.8</c:v>
                </c:pt>
                <c:pt idx="18">
                  <c:v>3.8</c:v>
                </c:pt>
                <c:pt idx="19">
                  <c:v>3.9</c:v>
                </c:pt>
                <c:pt idx="20">
                  <c:v>4</c:v>
                </c:pt>
                <c:pt idx="21">
                  <c:v>4.2</c:v>
                </c:pt>
                <c:pt idx="22">
                  <c:v>4.5</c:v>
                </c:pt>
                <c:pt idx="23">
                  <c:v>4.8</c:v>
                </c:pt>
                <c:pt idx="24">
                  <c:v>5</c:v>
                </c:pt>
                <c:pt idx="25">
                  <c:v>5.0999999999999996</c:v>
                </c:pt>
                <c:pt idx="26">
                  <c:v>5.0999999999999996</c:v>
                </c:pt>
                <c:pt idx="27">
                  <c:v>4.5</c:v>
                </c:pt>
                <c:pt idx="28">
                  <c:v>5.0999999999999996</c:v>
                </c:pt>
              </c:numCache>
            </c:numRef>
          </c:val>
          <c:extLst>
            <c:ext xmlns:c16="http://schemas.microsoft.com/office/drawing/2014/chart" uri="{C3380CC4-5D6E-409C-BE32-E72D297353CC}">
              <c16:uniqueId val="{00000007-EB24-4A29-8057-8444DFB37A8A}"/>
            </c:ext>
          </c:extLst>
        </c:ser>
        <c:ser>
          <c:idx val="3"/>
          <c:order val="2"/>
          <c:tx>
            <c:strRef>
              <c:f>'T2.6'!$J$12</c:f>
              <c:strCache>
                <c:ptCount val="1"/>
                <c:pt idx="0">
                  <c:v>Heavy Goods Vehicles</c:v>
                </c:pt>
              </c:strCache>
            </c:strRef>
          </c:tx>
          <c:spPr>
            <a:solidFill>
              <a:schemeClr val="bg2">
                <a:lumMod val="75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'T2.6'!$J$13:$J$41</c:f>
              <c:numCache>
                <c:formatCode>0.0</c:formatCode>
                <c:ptCount val="29"/>
                <c:pt idx="0">
                  <c:v>1.2</c:v>
                </c:pt>
                <c:pt idx="1">
                  <c:v>1.2</c:v>
                </c:pt>
                <c:pt idx="2">
                  <c:v>1.2</c:v>
                </c:pt>
                <c:pt idx="3">
                  <c:v>1.3</c:v>
                </c:pt>
                <c:pt idx="4">
                  <c:v>1.3</c:v>
                </c:pt>
                <c:pt idx="5">
                  <c:v>1.4</c:v>
                </c:pt>
                <c:pt idx="6">
                  <c:v>1.3</c:v>
                </c:pt>
                <c:pt idx="7">
                  <c:v>1.3</c:v>
                </c:pt>
                <c:pt idx="8">
                  <c:v>1.2</c:v>
                </c:pt>
                <c:pt idx="9">
                  <c:v>1.3</c:v>
                </c:pt>
                <c:pt idx="10">
                  <c:v>1.2</c:v>
                </c:pt>
                <c:pt idx="11">
                  <c:v>1.3</c:v>
                </c:pt>
                <c:pt idx="12">
                  <c:v>1.3</c:v>
                </c:pt>
                <c:pt idx="13">
                  <c:v>1.3</c:v>
                </c:pt>
                <c:pt idx="14">
                  <c:v>1.3</c:v>
                </c:pt>
                <c:pt idx="15">
                  <c:v>1.3</c:v>
                </c:pt>
                <c:pt idx="16">
                  <c:v>1.2</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c:v>
                </c:pt>
                <c:pt idx="28">
                  <c:v>1.1000000000000001</c:v>
                </c:pt>
              </c:numCache>
            </c:numRef>
          </c:val>
          <c:extLst>
            <c:ext xmlns:c16="http://schemas.microsoft.com/office/drawing/2014/chart" uri="{C3380CC4-5D6E-409C-BE32-E72D297353CC}">
              <c16:uniqueId val="{00000008-EB24-4A29-8057-8444DFB37A8A}"/>
            </c:ext>
          </c:extLst>
        </c:ser>
        <c:ser>
          <c:idx val="4"/>
          <c:order val="3"/>
          <c:tx>
            <c:strRef>
              <c:f>'T2.6'!$K$12</c:f>
              <c:strCache>
                <c:ptCount val="1"/>
                <c:pt idx="0">
                  <c:v>Motorcycles</c:v>
                </c:pt>
              </c:strCache>
            </c:strRef>
          </c:tx>
          <c:spPr>
            <a:solidFill>
              <a:schemeClr val="bg2">
                <a:lumMod val="90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'T2.6'!$K$13:$K$41</c:f>
              <c:numCache>
                <c:formatCode>0.0</c:formatCode>
                <c:ptCount val="29"/>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0.3</c:v>
                </c:pt>
                <c:pt idx="26">
                  <c:v>0.2</c:v>
                </c:pt>
                <c:pt idx="27">
                  <c:v>0.2</c:v>
                </c:pt>
                <c:pt idx="28">
                  <c:v>0.2</c:v>
                </c:pt>
              </c:numCache>
            </c:numRef>
          </c:val>
          <c:extLst>
            <c:ext xmlns:c16="http://schemas.microsoft.com/office/drawing/2014/chart" uri="{C3380CC4-5D6E-409C-BE32-E72D297353CC}">
              <c16:uniqueId val="{00000009-EB24-4A29-8057-8444DFB37A8A}"/>
            </c:ext>
          </c:extLst>
        </c:ser>
        <c:ser>
          <c:idx val="5"/>
          <c:order val="4"/>
          <c:tx>
            <c:strRef>
              <c:f>'T2.6'!$L$12</c:f>
              <c:strCache>
                <c:ptCount val="1"/>
                <c:pt idx="0">
                  <c:v>Buses &amp; Coaches</c:v>
                </c:pt>
              </c:strCache>
            </c:strRef>
          </c:tx>
          <c:spPr>
            <a:solidFill>
              <a:schemeClr val="bg1">
                <a:lumMod val="95000"/>
              </a:schemeClr>
            </a:solidFill>
            <a:ln>
              <a:solidFill>
                <a:sysClr val="windowText" lastClr="000000"/>
              </a:solidFill>
            </a:ln>
            <a:effectLst/>
          </c:spPr>
          <c:invertIfNegative val="0"/>
          <c:cat>
            <c:numRef>
              <c:f>'T2.6'!$G$13:$G$41</c:f>
              <c:numCache>
                <c:formatCode>General</c:formatCode>
                <c:ptCount val="29"/>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numCache>
            </c:numRef>
          </c:cat>
          <c:val>
            <c:numRef>
              <c:f>'T2.6'!$L$13:$L$41</c:f>
              <c:numCache>
                <c:formatCode>0.0</c:formatCode>
                <c:ptCount val="29"/>
                <c:pt idx="0">
                  <c:v>0.3</c:v>
                </c:pt>
                <c:pt idx="1">
                  <c:v>0.2</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0.2</c:v>
                </c:pt>
                <c:pt idx="23">
                  <c:v>0.2</c:v>
                </c:pt>
                <c:pt idx="24">
                  <c:v>0.2</c:v>
                </c:pt>
                <c:pt idx="25">
                  <c:v>0.2</c:v>
                </c:pt>
                <c:pt idx="26">
                  <c:v>0.2</c:v>
                </c:pt>
                <c:pt idx="27">
                  <c:v>0.1</c:v>
                </c:pt>
                <c:pt idx="28">
                  <c:v>0.1</c:v>
                </c:pt>
              </c:numCache>
            </c:numRef>
          </c:val>
          <c:extLst>
            <c:ext xmlns:c16="http://schemas.microsoft.com/office/drawing/2014/chart" uri="{C3380CC4-5D6E-409C-BE32-E72D297353CC}">
              <c16:uniqueId val="{0000000A-EB24-4A29-8057-8444DFB37A8A}"/>
            </c:ext>
          </c:extLst>
        </c:ser>
        <c:dLbls>
          <c:showLegendKey val="0"/>
          <c:showVal val="0"/>
          <c:showCatName val="0"/>
          <c:showSerName val="0"/>
          <c:showPercent val="0"/>
          <c:showBubbleSize val="0"/>
        </c:dLbls>
        <c:gapWidth val="44"/>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740985690616802"/>
              <c:y val="0.78132735453890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chemeClr val="tx1"/>
                    </a:solidFill>
                    <a:latin typeface="Arial" panose="020B0604020202020204" pitchFamily="34" charset="0"/>
                    <a:cs typeface="Arial" panose="020B0604020202020204" pitchFamily="34" charset="0"/>
                  </a:rPr>
                  <a:t>Total road vehicle</a:t>
                </a:r>
                <a:r>
                  <a:rPr lang="en-GB" baseline="0">
                    <a:solidFill>
                      <a:schemeClr val="tx1"/>
                    </a:solidFill>
                    <a:latin typeface="Arial" panose="020B0604020202020204" pitchFamily="34" charset="0"/>
                    <a:cs typeface="Arial" panose="020B0604020202020204" pitchFamily="34" charset="0"/>
                  </a:rPr>
                  <a:t> distance travelled (billion vehicle kilometres)</a:t>
                </a:r>
                <a:endParaRPr lang="en-GB"/>
              </a:p>
            </c:rich>
          </c:tx>
          <c:layout>
            <c:manualLayout>
              <c:xMode val="edge"/>
              <c:yMode val="edge"/>
              <c:x val="2.4254884705131076E-2"/>
              <c:y val="8.173058280437206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8.9633025740718797E-2"/>
          <c:y val="0.84849277679263757"/>
          <c:w val="0.83702008314921439"/>
          <c:h val="8.5849053415831322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448354</xdr:colOff>
      <xdr:row>8</xdr:row>
      <xdr:rowOff>9525</xdr:rowOff>
    </xdr:to>
    <xdr:pic>
      <xdr:nvPicPr>
        <xdr:cNvPr id="5" name="Picture 4">
          <a:extLst>
            <a:ext uri="{FF2B5EF4-FFF2-40B4-BE49-F238E27FC236}">
              <a16:creationId xmlns:a16="http://schemas.microsoft.com/office/drawing/2014/main" id="{2C1991EA-CDC3-4467-97C6-60DA956096E0}"/>
            </a:ext>
          </a:extLst>
        </xdr:cNvPr>
        <xdr:cNvPicPr>
          <a:picLocks noChangeAspect="1"/>
        </xdr:cNvPicPr>
      </xdr:nvPicPr>
      <xdr:blipFill>
        <a:blip xmlns:r="http://schemas.openxmlformats.org/officeDocument/2006/relationships" r:embed="rId1"/>
        <a:stretch>
          <a:fillRect/>
        </a:stretch>
      </xdr:blipFill>
      <xdr:spPr>
        <a:xfrm>
          <a:off x="7365206" y="371476"/>
          <a:ext cx="1884248" cy="1904999"/>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363604</xdr:rowOff>
    </xdr:to>
    <xdr:pic>
      <xdr:nvPicPr>
        <xdr:cNvPr id="6" name="Picture 5" descr="Ricardo pushes boundaries of lightweight and thermally-efficient engine  design">
          <a:extLst>
            <a:ext uri="{FF2B5EF4-FFF2-40B4-BE49-F238E27FC236}">
              <a16:creationId xmlns:a16="http://schemas.microsoft.com/office/drawing/2014/main" id="{2A4029AE-BC42-4BBB-8901-AE58665134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8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339724</xdr:colOff>
      <xdr:row>37</xdr:row>
      <xdr:rowOff>0</xdr:rowOff>
    </xdr:from>
    <xdr:to>
      <xdr:col>8</xdr:col>
      <xdr:colOff>114300</xdr:colOff>
      <xdr:row>37</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274637</xdr:colOff>
      <xdr:row>5</xdr:row>
      <xdr:rowOff>0</xdr:rowOff>
    </xdr:from>
    <xdr:to>
      <xdr:col>5</xdr:col>
      <xdr:colOff>854075</xdr:colOff>
      <xdr:row>21</xdr:row>
      <xdr:rowOff>7938</xdr:rowOff>
    </xdr:to>
    <xdr:graphicFrame macro="">
      <xdr:nvGraphicFramePr>
        <xdr:cNvPr id="3" name="Chart 2">
          <a:extLst>
            <a:ext uri="{FF2B5EF4-FFF2-40B4-BE49-F238E27FC236}">
              <a16:creationId xmlns:a16="http://schemas.microsoft.com/office/drawing/2014/main" id="{9584603D-D21B-49DB-BE38-4B1DFD846D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1276350</xdr:colOff>
      <xdr:row>6</xdr:row>
      <xdr:rowOff>142875</xdr:rowOff>
    </xdr:from>
    <xdr:to>
      <xdr:col>3</xdr:col>
      <xdr:colOff>838200</xdr:colOff>
      <xdr:row>18</xdr:row>
      <xdr:rowOff>28575</xdr:rowOff>
    </xdr:to>
    <xdr:sp macro="" textlink="">
      <xdr:nvSpPr>
        <xdr:cNvPr id="4" name="Rectangle 3">
          <a:extLst>
            <a:ext uri="{FF2B5EF4-FFF2-40B4-BE49-F238E27FC236}">
              <a16:creationId xmlns:a16="http://schemas.microsoft.com/office/drawing/2014/main" id="{CA45332F-FC23-4A51-AB5D-BDDCA7CF272C}"/>
            </a:ext>
          </a:extLst>
        </xdr:cNvPr>
        <xdr:cNvSpPr/>
      </xdr:nvSpPr>
      <xdr:spPr>
        <a:xfrm>
          <a:off x="1638300" y="1704975"/>
          <a:ext cx="2209800" cy="27908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19051</xdr:colOff>
      <xdr:row>4</xdr:row>
      <xdr:rowOff>92075</xdr:rowOff>
    </xdr:from>
    <xdr:to>
      <xdr:col>5</xdr:col>
      <xdr:colOff>506413</xdr:colOff>
      <xdr:row>29</xdr:row>
      <xdr:rowOff>21595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16"/>
        <a:stretch/>
      </xdr:blipFill>
      <xdr:spPr>
        <a:xfrm>
          <a:off x="371476" y="1416050"/>
          <a:ext cx="4198937" cy="5663570"/>
        </a:xfrm>
        <a:prstGeom prst="rect">
          <a:avLst/>
        </a:prstGeom>
        <a:ln>
          <a:solidFill>
            <a:schemeClr val="tx1"/>
          </a:solid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11111</xdr:colOff>
      <xdr:row>5</xdr:row>
      <xdr:rowOff>20637</xdr:rowOff>
    </xdr:from>
    <xdr:to>
      <xdr:col>5</xdr:col>
      <xdr:colOff>923925</xdr:colOff>
      <xdr:row>25</xdr:row>
      <xdr:rowOff>149225</xdr:rowOff>
    </xdr:to>
    <xdr:graphicFrame macro="">
      <xdr:nvGraphicFramePr>
        <xdr:cNvPr id="3" name="Chart 2">
          <a:extLst>
            <a:ext uri="{FF2B5EF4-FFF2-40B4-BE49-F238E27FC236}">
              <a16:creationId xmlns:a16="http://schemas.microsoft.com/office/drawing/2014/main" id="{9A987687-FEDE-4C40-B2D1-88AF882AF3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7</xdr:row>
      <xdr:rowOff>76200</xdr:rowOff>
    </xdr:from>
    <xdr:to>
      <xdr:col>5</xdr:col>
      <xdr:colOff>790575</xdr:colOff>
      <xdr:row>23</xdr:row>
      <xdr:rowOff>28575</xdr:rowOff>
    </xdr:to>
    <xdr:sp macro="" textlink="">
      <xdr:nvSpPr>
        <xdr:cNvPr id="4" name="Rectangle 3">
          <a:extLst>
            <a:ext uri="{FF2B5EF4-FFF2-40B4-BE49-F238E27FC236}">
              <a16:creationId xmlns:a16="http://schemas.microsoft.com/office/drawing/2014/main" id="{E03A0AED-B33A-4F25-9BBC-44122F473E40}"/>
            </a:ext>
          </a:extLst>
        </xdr:cNvPr>
        <xdr:cNvSpPr/>
      </xdr:nvSpPr>
      <xdr:spPr>
        <a:xfrm>
          <a:off x="5076825" y="1685925"/>
          <a:ext cx="1295400" cy="3381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293157</xdr:colOff>
      <xdr:row>4</xdr:row>
      <xdr:rowOff>112182</xdr:rowOff>
    </xdr:from>
    <xdr:to>
      <xdr:col>5</xdr:col>
      <xdr:colOff>806450</xdr:colOff>
      <xdr:row>23</xdr:row>
      <xdr:rowOff>9525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371475</xdr:colOff>
      <xdr:row>6</xdr:row>
      <xdr:rowOff>9525</xdr:rowOff>
    </xdr:from>
    <xdr:to>
      <xdr:col>4</xdr:col>
      <xdr:colOff>1009650</xdr:colOff>
      <xdr:row>18</xdr:row>
      <xdr:rowOff>95250</xdr:rowOff>
    </xdr:to>
    <xdr:sp macro="" textlink="">
      <xdr:nvSpPr>
        <xdr:cNvPr id="3" name="Rectangle 2">
          <a:extLst>
            <a:ext uri="{FF2B5EF4-FFF2-40B4-BE49-F238E27FC236}">
              <a16:creationId xmlns:a16="http://schemas.microsoft.com/office/drawing/2014/main" id="{8F1F5209-10E9-4264-B88B-4459E1E1A572}"/>
            </a:ext>
          </a:extLst>
        </xdr:cNvPr>
        <xdr:cNvSpPr/>
      </xdr:nvSpPr>
      <xdr:spPr>
        <a:xfrm>
          <a:off x="2162175" y="1447800"/>
          <a:ext cx="3209925" cy="27717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72DCEF0F-975B-400B-8E8E-64335A99F493}"/>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5</xdr:row>
      <xdr:rowOff>19050</xdr:rowOff>
    </xdr:from>
    <xdr:to>
      <xdr:col>5</xdr:col>
      <xdr:colOff>730251</xdr:colOff>
      <xdr:row>41</xdr:row>
      <xdr:rowOff>9525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874059</xdr:colOff>
      <xdr:row>8</xdr:row>
      <xdr:rowOff>112059</xdr:rowOff>
    </xdr:from>
    <xdr:to>
      <xdr:col>5</xdr:col>
      <xdr:colOff>398930</xdr:colOff>
      <xdr:row>30</xdr:row>
      <xdr:rowOff>112059</xdr:rowOff>
    </xdr:to>
    <xdr:sp macro="" textlink="">
      <xdr:nvSpPr>
        <xdr:cNvPr id="3" name="Rectangle 2">
          <a:extLst>
            <a:ext uri="{FF2B5EF4-FFF2-40B4-BE49-F238E27FC236}">
              <a16:creationId xmlns:a16="http://schemas.microsoft.com/office/drawing/2014/main" id="{14469DC5-505A-4C39-ACD0-4575852A90EE}"/>
            </a:ext>
          </a:extLst>
        </xdr:cNvPr>
        <xdr:cNvSpPr/>
      </xdr:nvSpPr>
      <xdr:spPr>
        <a:xfrm>
          <a:off x="4773706" y="2375647"/>
          <a:ext cx="779930" cy="43030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323849</xdr:colOff>
      <xdr:row>4</xdr:row>
      <xdr:rowOff>95249</xdr:rowOff>
    </xdr:from>
    <xdr:to>
      <xdr:col>5</xdr:col>
      <xdr:colOff>647700</xdr:colOff>
      <xdr:row>20</xdr:row>
      <xdr:rowOff>95250</xdr:rowOff>
    </xdr:to>
    <xdr:graphicFrame macro="">
      <xdr:nvGraphicFramePr>
        <xdr:cNvPr id="2" name="Chart 1">
          <a:extLst>
            <a:ext uri="{FF2B5EF4-FFF2-40B4-BE49-F238E27FC236}">
              <a16:creationId xmlns:a16="http://schemas.microsoft.com/office/drawing/2014/main" id="{C4E15B59-413E-45E3-A934-FC07D50B89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1552575</xdr:colOff>
      <xdr:row>6</xdr:row>
      <xdr:rowOff>9525</xdr:rowOff>
    </xdr:from>
    <xdr:to>
      <xdr:col>4</xdr:col>
      <xdr:colOff>876300</xdr:colOff>
      <xdr:row>18</xdr:row>
      <xdr:rowOff>76200</xdr:rowOff>
    </xdr:to>
    <xdr:sp macro="" textlink="">
      <xdr:nvSpPr>
        <xdr:cNvPr id="3" name="Rectangle 2">
          <a:extLst>
            <a:ext uri="{FF2B5EF4-FFF2-40B4-BE49-F238E27FC236}">
              <a16:creationId xmlns:a16="http://schemas.microsoft.com/office/drawing/2014/main" id="{1A5162AC-7501-4180-A53C-4420A4788C50}"/>
            </a:ext>
          </a:extLst>
        </xdr:cNvPr>
        <xdr:cNvSpPr/>
      </xdr:nvSpPr>
      <xdr:spPr>
        <a:xfrm>
          <a:off x="1914525" y="1619250"/>
          <a:ext cx="4019550" cy="2486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295276</xdr:colOff>
      <xdr:row>4</xdr:row>
      <xdr:rowOff>141816</xdr:rowOff>
    </xdr:from>
    <xdr:to>
      <xdr:col>5</xdr:col>
      <xdr:colOff>1149350</xdr:colOff>
      <xdr:row>22</xdr:row>
      <xdr:rowOff>38101</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781050</xdr:colOff>
      <xdr:row>5</xdr:row>
      <xdr:rowOff>114299</xdr:rowOff>
    </xdr:from>
    <xdr:to>
      <xdr:col>5</xdr:col>
      <xdr:colOff>415925</xdr:colOff>
      <xdr:row>19</xdr:row>
      <xdr:rowOff>123824</xdr:rowOff>
    </xdr:to>
    <xdr:sp macro="" textlink="">
      <xdr:nvSpPr>
        <xdr:cNvPr id="3" name="Rectangle 2">
          <a:extLst>
            <a:ext uri="{FF2B5EF4-FFF2-40B4-BE49-F238E27FC236}">
              <a16:creationId xmlns:a16="http://schemas.microsoft.com/office/drawing/2014/main" id="{2F5C7A8E-7BD0-47A8-AAE5-73B3056FEC24}"/>
            </a:ext>
          </a:extLst>
        </xdr:cNvPr>
        <xdr:cNvSpPr/>
      </xdr:nvSpPr>
      <xdr:spPr>
        <a:xfrm>
          <a:off x="2457450" y="1609724"/>
          <a:ext cx="3359150" cy="28098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552FB47D-FA59-4919-870D-1889F73FA6AC}"/>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No time-series could be provided for this indicator. WG are working to make data available for this indicator where possible.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A93D8B44-3D54-4F51-AF98-D57BB48496AC}"/>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No time-series could be provided for this indicator. WG are working to make data available for this indicator where possible.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06759207-E716-458C-8305-587A29A7B55E}"/>
            </a:ext>
          </a:extLst>
        </xdr:cNvPr>
        <xdr:cNvSpPr/>
      </xdr:nvSpPr>
      <xdr:spPr>
        <a:xfrm>
          <a:off x="666749" y="1114423"/>
          <a:ext cx="13039725" cy="5899151"/>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7D2D00B0-8689-4507-B398-540239929072}"/>
            </a:ext>
          </a:extLst>
        </xdr:cNvPr>
        <xdr:cNvSpPr/>
      </xdr:nvSpPr>
      <xdr:spPr>
        <a:xfrm>
          <a:off x="676275" y="7464425"/>
          <a:ext cx="13020675" cy="60261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17</xdr:col>
      <xdr:colOff>38100</xdr:colOff>
      <xdr:row>64</xdr:row>
      <xdr:rowOff>94607</xdr:rowOff>
    </xdr:to>
    <xdr:pic>
      <xdr:nvPicPr>
        <xdr:cNvPr id="4" name="Picture 3">
          <a:extLst>
            <a:ext uri="{FF2B5EF4-FFF2-40B4-BE49-F238E27FC236}">
              <a16:creationId xmlns:a16="http://schemas.microsoft.com/office/drawing/2014/main" id="{89461E39-7E33-4673-A902-EFF5C0DD368A}"/>
            </a:ext>
          </a:extLst>
        </xdr:cNvPr>
        <xdr:cNvPicPr>
          <a:picLocks noChangeAspect="1"/>
        </xdr:cNvPicPr>
      </xdr:nvPicPr>
      <xdr:blipFill>
        <a:blip xmlns:r="http://schemas.openxmlformats.org/officeDocument/2006/relationships" r:embed="rId1"/>
        <a:stretch>
          <a:fillRect/>
        </a:stretch>
      </xdr:blipFill>
      <xdr:spPr>
        <a:xfrm>
          <a:off x="2838450" y="8315654"/>
          <a:ext cx="9658350" cy="485042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5A4A1F5F-42E6-4550-A4D1-5AE58372A5B5}"/>
            </a:ext>
          </a:extLst>
        </xdr:cNvPr>
        <xdr:cNvSpPr/>
      </xdr:nvSpPr>
      <xdr:spPr>
        <a:xfrm>
          <a:off x="676275" y="13950950"/>
          <a:ext cx="13020675" cy="45275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6F18FE44-4E37-4090-AD6D-D32A5443912D}"/>
            </a:ext>
          </a:extLst>
        </xdr:cNvPr>
        <xdr:cNvSpPr/>
      </xdr:nvSpPr>
      <xdr:spPr>
        <a:xfrm>
          <a:off x="6626225" y="4140200"/>
          <a:ext cx="1412875" cy="71437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400050</xdr:colOff>
      <xdr:row>74</xdr:row>
      <xdr:rowOff>152400</xdr:rowOff>
    </xdr:from>
    <xdr:to>
      <xdr:col>12</xdr:col>
      <xdr:colOff>177800</xdr:colOff>
      <xdr:row>87</xdr:row>
      <xdr:rowOff>1</xdr:rowOff>
    </xdr:to>
    <xdr:pic>
      <xdr:nvPicPr>
        <xdr:cNvPr id="8" name="Picture 7">
          <a:extLst>
            <a:ext uri="{FF2B5EF4-FFF2-40B4-BE49-F238E27FC236}">
              <a16:creationId xmlns:a16="http://schemas.microsoft.com/office/drawing/2014/main" id="{EE80F15A-6217-4D0A-9577-CC080C5A22FD}"/>
            </a:ext>
          </a:extLst>
        </xdr:cNvPr>
        <xdr:cNvPicPr>
          <a:picLocks noChangeAspect="1"/>
        </xdr:cNvPicPr>
      </xdr:nvPicPr>
      <xdr:blipFill rotWithShape="1">
        <a:blip xmlns:r="http://schemas.openxmlformats.org/officeDocument/2006/relationships" r:embed="rId3"/>
        <a:srcRect l="282" t="1200" r="551" b="788"/>
        <a:stretch/>
      </xdr:blipFill>
      <xdr:spPr>
        <a:xfrm>
          <a:off x="5534025" y="15325725"/>
          <a:ext cx="3444875" cy="24479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38100</xdr:colOff>
      <xdr:row>4</xdr:row>
      <xdr:rowOff>180975</xdr:rowOff>
    </xdr:from>
    <xdr:to>
      <xdr:col>5</xdr:col>
      <xdr:colOff>866774</xdr:colOff>
      <xdr:row>26</xdr:row>
      <xdr:rowOff>9525</xdr:rowOff>
    </xdr:to>
    <xdr:graphicFrame macro="">
      <xdr:nvGraphicFramePr>
        <xdr:cNvPr id="3" name="Chart 2">
          <a:extLst>
            <a:ext uri="{FF2B5EF4-FFF2-40B4-BE49-F238E27FC236}">
              <a16:creationId xmlns:a16="http://schemas.microsoft.com/office/drawing/2014/main" id="{9F657E0F-42E2-4FF4-AB67-3722B71338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6</xdr:row>
      <xdr:rowOff>47625</xdr:rowOff>
    </xdr:from>
    <xdr:to>
      <xdr:col>5</xdr:col>
      <xdr:colOff>581025</xdr:colOff>
      <xdr:row>23</xdr:row>
      <xdr:rowOff>66675</xdr:rowOff>
    </xdr:to>
    <xdr:sp macro="" textlink="">
      <xdr:nvSpPr>
        <xdr:cNvPr id="4" name="Rectangle 3">
          <a:extLst>
            <a:ext uri="{FF2B5EF4-FFF2-40B4-BE49-F238E27FC236}">
              <a16:creationId xmlns:a16="http://schemas.microsoft.com/office/drawing/2014/main" id="{531F4A40-E28E-4CCA-A07E-41CA7EB1D596}"/>
            </a:ext>
          </a:extLst>
        </xdr:cNvPr>
        <xdr:cNvSpPr/>
      </xdr:nvSpPr>
      <xdr:spPr>
        <a:xfrm>
          <a:off x="4819650" y="1514475"/>
          <a:ext cx="1323975" cy="34956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5</xdr:row>
      <xdr:rowOff>1585</xdr:rowOff>
    </xdr:from>
    <xdr:to>
      <xdr:col>5</xdr:col>
      <xdr:colOff>990600</xdr:colOff>
      <xdr:row>26</xdr:row>
      <xdr:rowOff>9524</xdr:rowOff>
    </xdr:to>
    <xdr:graphicFrame macro="">
      <xdr:nvGraphicFramePr>
        <xdr:cNvPr id="3" name="Chart 2">
          <a:extLst>
            <a:ext uri="{FF2B5EF4-FFF2-40B4-BE49-F238E27FC236}">
              <a16:creationId xmlns:a16="http://schemas.microsoft.com/office/drawing/2014/main" id="{271F6FEE-88AC-4678-A4CE-6B0EF61FBA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457200</xdr:colOff>
      <xdr:row>7</xdr:row>
      <xdr:rowOff>47626</xdr:rowOff>
    </xdr:from>
    <xdr:to>
      <xdr:col>5</xdr:col>
      <xdr:colOff>847725</xdr:colOff>
      <xdr:row>23</xdr:row>
      <xdr:rowOff>38101</xdr:rowOff>
    </xdr:to>
    <xdr:sp macro="" textlink="">
      <xdr:nvSpPr>
        <xdr:cNvPr id="4" name="Rectangle 3">
          <a:extLst>
            <a:ext uri="{FF2B5EF4-FFF2-40B4-BE49-F238E27FC236}">
              <a16:creationId xmlns:a16="http://schemas.microsoft.com/office/drawing/2014/main" id="{1EFF96F4-C141-4B93-AC9C-F91DB34DAB52}"/>
            </a:ext>
          </a:extLst>
        </xdr:cNvPr>
        <xdr:cNvSpPr/>
      </xdr:nvSpPr>
      <xdr:spPr>
        <a:xfrm>
          <a:off x="5124450" y="1914526"/>
          <a:ext cx="1304925" cy="35814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344487</xdr:colOff>
      <xdr:row>4</xdr:row>
      <xdr:rowOff>182562</xdr:rowOff>
    </xdr:from>
    <xdr:to>
      <xdr:col>5</xdr:col>
      <xdr:colOff>962025</xdr:colOff>
      <xdr:row>20</xdr:row>
      <xdr:rowOff>161925</xdr:rowOff>
    </xdr:to>
    <xdr:graphicFrame macro="">
      <xdr:nvGraphicFramePr>
        <xdr:cNvPr id="3" name="Chart 2">
          <a:extLst>
            <a:ext uri="{FF2B5EF4-FFF2-40B4-BE49-F238E27FC236}">
              <a16:creationId xmlns:a16="http://schemas.microsoft.com/office/drawing/2014/main" id="{859A5DA2-1342-457D-B5F2-3B1289262A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1714500</xdr:colOff>
      <xdr:row>5</xdr:row>
      <xdr:rowOff>152400</xdr:rowOff>
    </xdr:from>
    <xdr:to>
      <xdr:col>5</xdr:col>
      <xdr:colOff>819150</xdr:colOff>
      <xdr:row>18</xdr:row>
      <xdr:rowOff>19050</xdr:rowOff>
    </xdr:to>
    <xdr:sp macro="" textlink="">
      <xdr:nvSpPr>
        <xdr:cNvPr id="4" name="Rectangle 3">
          <a:extLst>
            <a:ext uri="{FF2B5EF4-FFF2-40B4-BE49-F238E27FC236}">
              <a16:creationId xmlns:a16="http://schemas.microsoft.com/office/drawing/2014/main" id="{232BF6E8-E411-45CC-8BFF-491674571A57}"/>
            </a:ext>
          </a:extLst>
        </xdr:cNvPr>
        <xdr:cNvSpPr/>
      </xdr:nvSpPr>
      <xdr:spPr>
        <a:xfrm>
          <a:off x="3819525" y="1447800"/>
          <a:ext cx="2819400" cy="2486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1</xdr:col>
      <xdr:colOff>0</xdr:colOff>
      <xdr:row>58</xdr:row>
      <xdr:rowOff>0</xdr:rowOff>
    </xdr:from>
    <xdr:ext cx="11422383" cy="0"/>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0</xdr:colOff>
      <xdr:row>58</xdr:row>
      <xdr:rowOff>0</xdr:rowOff>
    </xdr:from>
    <xdr:ext cx="11422383" cy="0"/>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twoCellAnchor>
    <xdr:from>
      <xdr:col>1</xdr:col>
      <xdr:colOff>12699</xdr:colOff>
      <xdr:row>4</xdr:row>
      <xdr:rowOff>144461</xdr:rowOff>
    </xdr:from>
    <xdr:to>
      <xdr:col>5</xdr:col>
      <xdr:colOff>1104900</xdr:colOff>
      <xdr:row>35</xdr:row>
      <xdr:rowOff>9525</xdr:rowOff>
    </xdr:to>
    <xdr:graphicFrame macro="">
      <xdr:nvGraphicFramePr>
        <xdr:cNvPr id="5" name="Chart 4">
          <a:extLst>
            <a:ext uri="{FF2B5EF4-FFF2-40B4-BE49-F238E27FC236}">
              <a16:creationId xmlns:a16="http://schemas.microsoft.com/office/drawing/2014/main" id="{CC7D941C-27ED-40D5-B995-C2D6E693B1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0.79193</cdr:x>
      <cdr:y>0.09203</cdr:y>
    </cdr:from>
    <cdr:to>
      <cdr:x>0.98475</cdr:x>
      <cdr:y>0.83907</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111750" y="555625"/>
          <a:ext cx="1244599" cy="4510089"/>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31750</xdr:colOff>
      <xdr:row>4</xdr:row>
      <xdr:rowOff>180975</xdr:rowOff>
    </xdr:from>
    <xdr:to>
      <xdr:col>6</xdr:col>
      <xdr:colOff>714375</xdr:colOff>
      <xdr:row>36</xdr:row>
      <xdr:rowOff>180975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666750</xdr:colOff>
      <xdr:row>6</xdr:row>
      <xdr:rowOff>180975</xdr:rowOff>
    </xdr:from>
    <xdr:to>
      <xdr:col>6</xdr:col>
      <xdr:colOff>533400</xdr:colOff>
      <xdr:row>29</xdr:row>
      <xdr:rowOff>114300</xdr:rowOff>
    </xdr:to>
    <xdr:sp macro="" textlink="">
      <xdr:nvSpPr>
        <xdr:cNvPr id="3" name="Rectangle 2">
          <a:extLst>
            <a:ext uri="{FF2B5EF4-FFF2-40B4-BE49-F238E27FC236}">
              <a16:creationId xmlns:a16="http://schemas.microsoft.com/office/drawing/2014/main" id="{C8D45C54-8839-41BA-ABD4-FCF9962278E7}"/>
            </a:ext>
          </a:extLst>
        </xdr:cNvPr>
        <xdr:cNvSpPr/>
      </xdr:nvSpPr>
      <xdr:spPr>
        <a:xfrm>
          <a:off x="5562600" y="2200275"/>
          <a:ext cx="1104900" cy="48863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31749</xdr:colOff>
      <xdr:row>4</xdr:row>
      <xdr:rowOff>190499</xdr:rowOff>
    </xdr:from>
    <xdr:to>
      <xdr:col>7</xdr:col>
      <xdr:colOff>428625</xdr:colOff>
      <xdr:row>34</xdr:row>
      <xdr:rowOff>180974</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0.80214</cdr:x>
      <cdr:y>0.26094</cdr:y>
    </cdr:from>
    <cdr:to>
      <cdr:x>0.97306</cdr:x>
      <cdr:y>0.7474</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483225" y="1590676"/>
          <a:ext cx="1168399" cy="2965449"/>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9525</xdr:colOff>
      <xdr:row>4</xdr:row>
      <xdr:rowOff>180975</xdr:rowOff>
    </xdr:from>
    <xdr:to>
      <xdr:col>7</xdr:col>
      <xdr:colOff>504825</xdr:colOff>
      <xdr:row>35</xdr:row>
      <xdr:rowOff>9525</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0.79827</cdr:x>
      <cdr:y>0.05414</cdr:y>
    </cdr:from>
    <cdr:to>
      <cdr:x>0.97166</cdr:x>
      <cdr:y>0.75053</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276849" y="323851"/>
          <a:ext cx="1146175" cy="4165600"/>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39686</xdr:colOff>
      <xdr:row>4</xdr:row>
      <xdr:rowOff>169862</xdr:rowOff>
    </xdr:from>
    <xdr:to>
      <xdr:col>5</xdr:col>
      <xdr:colOff>1238250</xdr:colOff>
      <xdr:row>19</xdr:row>
      <xdr:rowOff>177800</xdr:rowOff>
    </xdr:to>
    <xdr:graphicFrame macro="">
      <xdr:nvGraphicFramePr>
        <xdr:cNvPr id="3" name="Chart 2">
          <a:extLst>
            <a:ext uri="{FF2B5EF4-FFF2-40B4-BE49-F238E27FC236}">
              <a16:creationId xmlns:a16="http://schemas.microsoft.com/office/drawing/2014/main" id="{F34C35C7-F14A-405A-B308-CB0DA2F46F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6</xdr:row>
      <xdr:rowOff>76200</xdr:rowOff>
    </xdr:from>
    <xdr:to>
      <xdr:col>5</xdr:col>
      <xdr:colOff>1104900</xdr:colOff>
      <xdr:row>17</xdr:row>
      <xdr:rowOff>9525</xdr:rowOff>
    </xdr:to>
    <xdr:sp macro="" textlink="">
      <xdr:nvSpPr>
        <xdr:cNvPr id="2" name="Rectangle 1">
          <a:extLst>
            <a:ext uri="{FF2B5EF4-FFF2-40B4-BE49-F238E27FC236}">
              <a16:creationId xmlns:a16="http://schemas.microsoft.com/office/drawing/2014/main" id="{5B8F2D84-3E27-4DC6-9230-903B33934467}"/>
            </a:ext>
          </a:extLst>
        </xdr:cNvPr>
        <xdr:cNvSpPr/>
      </xdr:nvSpPr>
      <xdr:spPr>
        <a:xfrm>
          <a:off x="3248025" y="1514475"/>
          <a:ext cx="2857500" cy="2162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38100</xdr:colOff>
      <xdr:row>4</xdr:row>
      <xdr:rowOff>180974</xdr:rowOff>
    </xdr:from>
    <xdr:to>
      <xdr:col>7</xdr:col>
      <xdr:colOff>342899</xdr:colOff>
      <xdr:row>34</xdr:row>
      <xdr:rowOff>180975</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0.79857</cdr:x>
      <cdr:y>0.0528</cdr:y>
    </cdr:from>
    <cdr:to>
      <cdr:x>0.97048</cdr:x>
      <cdr:y>0.75253</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5324475" y="314326"/>
          <a:ext cx="1146175" cy="4165599"/>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1864</xdr:colOff>
      <xdr:row>5</xdr:row>
      <xdr:rowOff>2922</xdr:rowOff>
    </xdr:from>
    <xdr:to>
      <xdr:col>7</xdr:col>
      <xdr:colOff>314325</xdr:colOff>
      <xdr:row>35</xdr:row>
      <xdr:rowOff>38100</xdr:rowOff>
    </xdr:to>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0.79763</cdr:x>
      <cdr:y>0.08161</cdr:y>
    </cdr:from>
    <cdr:to>
      <cdr:x>0.97126</cdr:x>
      <cdr:y>0.74756</cdr:y>
    </cdr:to>
    <cdr:sp macro="" textlink="">
      <cdr:nvSpPr>
        <cdr:cNvPr id="2" name="Rectangle 1">
          <a:extLst xmlns:a="http://schemas.openxmlformats.org/drawingml/2006/main">
            <a:ext uri="{FF2B5EF4-FFF2-40B4-BE49-F238E27FC236}">
              <a16:creationId xmlns:a16="http://schemas.microsoft.com/office/drawing/2014/main" id="{1A5162AC-7501-4180-A53C-4420A4788C50}"/>
            </a:ext>
          </a:extLst>
        </cdr:cNvPr>
        <cdr:cNvSpPr/>
      </cdr:nvSpPr>
      <cdr:spPr>
        <a:xfrm xmlns:a="http://schemas.openxmlformats.org/drawingml/2006/main">
          <a:off x="4617761" y="501903"/>
          <a:ext cx="1005164" cy="4095750"/>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3" name="Rectangle 2">
          <a:extLst>
            <a:ext uri="{FF2B5EF4-FFF2-40B4-BE49-F238E27FC236}">
              <a16:creationId xmlns:a16="http://schemas.microsoft.com/office/drawing/2014/main" id="{59E2E615-815D-44DC-9E9A-6C6EC79A53E4}"/>
            </a:ext>
          </a:extLst>
        </xdr:cNvPr>
        <xdr:cNvSpPr/>
      </xdr:nvSpPr>
      <xdr:spPr>
        <a:xfrm>
          <a:off x="339726" y="1276350"/>
          <a:ext cx="888999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CC3892C8-F7C3-4329-AE3C-A93497B6796F}"/>
            </a:ext>
          </a:extLst>
        </xdr:cNvPr>
        <xdr:cNvSpPr/>
      </xdr:nvSpPr>
      <xdr:spPr>
        <a:xfrm>
          <a:off x="339726" y="1276350"/>
          <a:ext cx="888999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4</xdr:row>
      <xdr:rowOff>142874</xdr:rowOff>
    </xdr:from>
    <xdr:to>
      <xdr:col>5</xdr:col>
      <xdr:colOff>1162050</xdr:colOff>
      <xdr:row>24</xdr:row>
      <xdr:rowOff>63500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981075</xdr:colOff>
      <xdr:row>7</xdr:row>
      <xdr:rowOff>28575</xdr:rowOff>
    </xdr:from>
    <xdr:to>
      <xdr:col>5</xdr:col>
      <xdr:colOff>962025</xdr:colOff>
      <xdr:row>20</xdr:row>
      <xdr:rowOff>66675</xdr:rowOff>
    </xdr:to>
    <xdr:sp macro="" textlink="">
      <xdr:nvSpPr>
        <xdr:cNvPr id="3" name="Rectangle 2">
          <a:extLst>
            <a:ext uri="{FF2B5EF4-FFF2-40B4-BE49-F238E27FC236}">
              <a16:creationId xmlns:a16="http://schemas.microsoft.com/office/drawing/2014/main" id="{CA678072-812B-4AF9-92A9-86ACE112AFE7}"/>
            </a:ext>
          </a:extLst>
        </xdr:cNvPr>
        <xdr:cNvSpPr/>
      </xdr:nvSpPr>
      <xdr:spPr>
        <a:xfrm>
          <a:off x="4314825" y="1647825"/>
          <a:ext cx="2657475" cy="26384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188911</xdr:rowOff>
    </xdr:from>
    <xdr:to>
      <xdr:col>5</xdr:col>
      <xdr:colOff>1181100</xdr:colOff>
      <xdr:row>17</xdr:row>
      <xdr:rowOff>76199</xdr:rowOff>
    </xdr:to>
    <xdr:graphicFrame macro="">
      <xdr:nvGraphicFramePr>
        <xdr:cNvPr id="2" name="Chart 1">
          <a:extLst>
            <a:ext uri="{FF2B5EF4-FFF2-40B4-BE49-F238E27FC236}">
              <a16:creationId xmlns:a16="http://schemas.microsoft.com/office/drawing/2014/main" id="{C9BAE808-D30F-489B-9461-C44B1A8418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561976</xdr:colOff>
      <xdr:row>5</xdr:row>
      <xdr:rowOff>257175</xdr:rowOff>
    </xdr:from>
    <xdr:to>
      <xdr:col>5</xdr:col>
      <xdr:colOff>1028701</xdr:colOff>
      <xdr:row>14</xdr:row>
      <xdr:rowOff>171450</xdr:rowOff>
    </xdr:to>
    <xdr:sp macro="" textlink="">
      <xdr:nvSpPr>
        <xdr:cNvPr id="3" name="Rectangle 2">
          <a:extLst>
            <a:ext uri="{FF2B5EF4-FFF2-40B4-BE49-F238E27FC236}">
              <a16:creationId xmlns:a16="http://schemas.microsoft.com/office/drawing/2014/main" id="{ACE3619D-AE98-41F3-BBF3-EDC80166D5C9}"/>
            </a:ext>
          </a:extLst>
        </xdr:cNvPr>
        <xdr:cNvSpPr/>
      </xdr:nvSpPr>
      <xdr:spPr>
        <a:xfrm>
          <a:off x="4467226" y="1514475"/>
          <a:ext cx="2000250" cy="2543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F37E4ADB-B523-4DDA-B998-4D5C782F5083}"/>
            </a:ext>
          </a:extLst>
        </xdr:cNvPr>
        <xdr:cNvSpPr/>
      </xdr:nvSpPr>
      <xdr:spPr>
        <a:xfrm>
          <a:off x="339726" y="1276350"/>
          <a:ext cx="9213849" cy="426720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95250</xdr:rowOff>
    </xdr:from>
    <xdr:to>
      <xdr:col>5</xdr:col>
      <xdr:colOff>1330326</xdr:colOff>
      <xdr:row>20</xdr:row>
      <xdr:rowOff>190500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904875</xdr:colOff>
      <xdr:row>9</xdr:row>
      <xdr:rowOff>76200</xdr:rowOff>
    </xdr:from>
    <xdr:to>
      <xdr:col>5</xdr:col>
      <xdr:colOff>419100</xdr:colOff>
      <xdr:row>17</xdr:row>
      <xdr:rowOff>57150</xdr:rowOff>
    </xdr:to>
    <xdr:sp macro="" textlink="">
      <xdr:nvSpPr>
        <xdr:cNvPr id="3" name="Rectangle 2">
          <a:extLst>
            <a:ext uri="{FF2B5EF4-FFF2-40B4-BE49-F238E27FC236}">
              <a16:creationId xmlns:a16="http://schemas.microsoft.com/office/drawing/2014/main" id="{C603127B-EF68-401C-B220-26FAA2B07A29}"/>
            </a:ext>
          </a:extLst>
        </xdr:cNvPr>
        <xdr:cNvSpPr/>
      </xdr:nvSpPr>
      <xdr:spPr>
        <a:xfrm>
          <a:off x="1266825" y="2171700"/>
          <a:ext cx="3752850" cy="18859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2A82B2-56F8-4E56-96EC-00A892706A9E}" name="Table13" displayName="Table13" ref="C5:C28" totalsRowShown="0" headerRowDxfId="4" dataDxfId="2" headerRowBorderDxfId="3" tableBorderDxfId="1">
  <tableColumns count="1">
    <tableColumn id="1" xr3:uid="{227373E1-3026-47DE-B301-DF82EDEE8164}" name="Polic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carbonisationmailbox@gov.wale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gov.wales/sites/default/files/publications/2021-07/energy-service-annual-report-2020-2021_2.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gov.wales/national-survey-wales-results-viewer"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hyperlink" Target="http://lle.gov.wales/catalogue/item/ActiveTravelApprovedRoutes/?lang=en"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4.bin"/><Relationship Id="rId1" Type="http://schemas.openxmlformats.org/officeDocument/2006/relationships/hyperlink" Target="https://statswales.gov.wales/Catalogue/Transport/rail/rail-transport/railpassengerjourneys-by-localauthority-year"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5.bin"/><Relationship Id="rId1" Type="http://schemas.openxmlformats.org/officeDocument/2006/relationships/hyperlink" Target="https://www.gov.uk/government/statistical-data-sets/road-traffic-statistics-tra"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hyperlink" Target="https://www.gov.uk/government/statistical-data-sets/road-traffic-statistics-tra"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https://www.gov.uk/government/statistical-data-sets/vehicle-licensing-statistics-data-tabl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hyperlink" Target="https://www.gov.uk/government/statistical-data-sets/vehicle-licensing-statistics-data-tables"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0.bin"/><Relationship Id="rId1" Type="http://schemas.openxmlformats.org/officeDocument/2006/relationships/hyperlink" Target="https://tfw.wales/projects/monitoring-and-evaluation/wales-transport-strategy/monitoring-measures/m2"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hyperlink" Target="https://tfw.wales/projects/monitoring-and-evaluation/wales-transport-strategy/monitoring-measures/m2"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hyperlink" Target="https://www.gov.uk/government/statistics/total-final-energy-consumption-at-regional-and-local-authority-level-2005-to-2020"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hyperlink" Target="https://www.gov.uk/government/statistical-data-sets/energy-and-environment-data-tables-env"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hyperlink" Target="https://www.gov.uk/government/statistical-data-sets/road-traffic-statistics-tra"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hyperlink" Target="https://www.gov.uk/government/statistical-data-sets/tsgb03"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6.bin"/><Relationship Id="rId1" Type="http://schemas.openxmlformats.org/officeDocument/2006/relationships/hyperlink" Target="https://naei.beis.gov.uk/reports/reports?section_id=3"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hyperlink" Target="https://naei.beis.gov.uk/reports/reports?section_id=3"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s://naei.beis.gov.uk/reports/reports?section_id=3"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9.bin"/><Relationship Id="rId1" Type="http://schemas.openxmlformats.org/officeDocument/2006/relationships/hyperlink" Target="https://naei.beis.gov.uk/reports/reports?section_id=3"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0.bin"/><Relationship Id="rId1" Type="http://schemas.openxmlformats.org/officeDocument/2006/relationships/hyperlink" Target="https://naei.beis.gov.uk/reports/reports?section_id=3"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gov.wales/sites/default/files/publications/2019-06/low-carbon-delivery-plan_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gov.wales/sites/default/files/publications/2021-07/energy-service-annual-report-2020-2021_2.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vehicle-licensing-statistics-data-t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CEB9-028C-461F-8C39-64C5F1EF5CE1}">
  <sheetPr codeName="Sheet5"/>
  <dimension ref="A1:R90"/>
  <sheetViews>
    <sheetView tabSelected="1" topLeftCell="A9" zoomScaleNormal="100" workbookViewId="0">
      <selection activeCell="L14" sqref="L14"/>
    </sheetView>
  </sheetViews>
  <sheetFormatPr defaultColWidth="0" defaultRowHeight="15.65" customHeight="1" zeroHeight="1" x14ac:dyDescent="0.35"/>
  <cols>
    <col min="1" max="18" width="8.84375" style="386" customWidth="1"/>
    <col min="19" max="20" width="8.84375" style="386" hidden="1" customWidth="1"/>
    <col min="21" max="16384" width="8.84375" style="386" hidden="1"/>
  </cols>
  <sheetData>
    <row r="1" spans="2:9" ht="15.5" x14ac:dyDescent="0.35"/>
    <row r="2" spans="2:9" ht="15.5" x14ac:dyDescent="0.35"/>
    <row r="3" spans="2:9" ht="15.5" x14ac:dyDescent="0.35">
      <c r="B3" s="400" t="s">
        <v>376</v>
      </c>
      <c r="C3" s="401"/>
      <c r="D3" s="401"/>
      <c r="E3" s="401"/>
      <c r="F3" s="401"/>
      <c r="G3" s="401"/>
      <c r="H3" s="401"/>
      <c r="I3" s="401"/>
    </row>
    <row r="4" spans="2:9" ht="15.5" x14ac:dyDescent="0.35">
      <c r="B4" s="401"/>
      <c r="C4" s="401"/>
      <c r="D4" s="401"/>
      <c r="E4" s="401"/>
      <c r="F4" s="401"/>
      <c r="G4" s="401"/>
      <c r="H4" s="401"/>
      <c r="I4" s="401"/>
    </row>
    <row r="5" spans="2:9" ht="15.5" x14ac:dyDescent="0.35">
      <c r="B5" s="401"/>
      <c r="C5" s="401"/>
      <c r="D5" s="401"/>
      <c r="E5" s="401"/>
      <c r="F5" s="401"/>
      <c r="G5" s="401"/>
      <c r="H5" s="401"/>
      <c r="I5" s="401"/>
    </row>
    <row r="6" spans="2:9" ht="15.5" x14ac:dyDescent="0.35"/>
    <row r="7" spans="2:9" ht="42" customHeight="1" x14ac:dyDescent="0.35">
      <c r="B7" s="393" t="s">
        <v>385</v>
      </c>
      <c r="C7" s="393"/>
      <c r="D7" s="393"/>
      <c r="E7" s="402" t="s">
        <v>387</v>
      </c>
      <c r="F7" s="403"/>
      <c r="G7" s="403"/>
      <c r="H7" s="403"/>
      <c r="I7" s="404"/>
    </row>
    <row r="8" spans="2:9" ht="42" customHeight="1" x14ac:dyDescent="0.35">
      <c r="B8" s="393"/>
      <c r="C8" s="393"/>
      <c r="D8" s="393"/>
      <c r="E8" s="405"/>
      <c r="F8" s="406"/>
      <c r="G8" s="406"/>
      <c r="H8" s="406"/>
      <c r="I8" s="407"/>
    </row>
    <row r="9" spans="2:9" ht="15.5" x14ac:dyDescent="0.35">
      <c r="B9" s="393" t="s">
        <v>386</v>
      </c>
      <c r="C9" s="393"/>
      <c r="D9" s="393"/>
      <c r="E9" s="408">
        <v>1.1000000000000001</v>
      </c>
      <c r="F9" s="409"/>
      <c r="G9" s="409"/>
      <c r="H9" s="409"/>
      <c r="I9" s="410"/>
    </row>
    <row r="10" spans="2:9" ht="15.5" x14ac:dyDescent="0.35">
      <c r="B10" s="393"/>
      <c r="C10" s="393"/>
      <c r="D10" s="393"/>
      <c r="E10" s="411"/>
      <c r="F10" s="412"/>
      <c r="G10" s="412"/>
      <c r="H10" s="412"/>
      <c r="I10" s="413"/>
    </row>
    <row r="11" spans="2:9" ht="15.5" customHeight="1" x14ac:dyDescent="0.35">
      <c r="B11" s="393" t="s">
        <v>182</v>
      </c>
      <c r="C11" s="393"/>
      <c r="D11" s="393"/>
      <c r="E11" s="408" t="s">
        <v>391</v>
      </c>
      <c r="F11" s="409"/>
      <c r="G11" s="409"/>
      <c r="H11" s="409"/>
      <c r="I11" s="410"/>
    </row>
    <row r="12" spans="2:9" ht="26" customHeight="1" x14ac:dyDescent="0.35">
      <c r="B12" s="393"/>
      <c r="C12" s="393"/>
      <c r="D12" s="393"/>
      <c r="E12" s="411"/>
      <c r="F12" s="412"/>
      <c r="G12" s="412"/>
      <c r="H12" s="412"/>
      <c r="I12" s="413"/>
    </row>
    <row r="13" spans="2:9" ht="15.5" customHeight="1" x14ac:dyDescent="0.35">
      <c r="B13" s="393" t="s">
        <v>388</v>
      </c>
      <c r="C13" s="393"/>
      <c r="D13" s="393"/>
      <c r="E13" s="394" t="s">
        <v>390</v>
      </c>
      <c r="F13" s="395"/>
      <c r="G13" s="395"/>
      <c r="H13" s="395"/>
      <c r="I13" s="396"/>
    </row>
    <row r="14" spans="2:9" ht="28.5" customHeight="1" x14ac:dyDescent="0.35">
      <c r="B14" s="393"/>
      <c r="C14" s="393"/>
      <c r="D14" s="393"/>
      <c r="E14" s="397"/>
      <c r="F14" s="398"/>
      <c r="G14" s="398"/>
      <c r="H14" s="398"/>
      <c r="I14" s="399"/>
    </row>
    <row r="15" spans="2:9" ht="15.5" x14ac:dyDescent="0.35"/>
    <row r="16" spans="2:9" ht="15.5" x14ac:dyDescent="0.35"/>
    <row r="17" spans="2:9" ht="15.5" x14ac:dyDescent="0.35"/>
    <row r="18" spans="2:9" ht="44.25" customHeight="1" x14ac:dyDescent="0.35">
      <c r="B18" s="387" t="s">
        <v>389</v>
      </c>
      <c r="C18" s="388"/>
      <c r="D18" s="388"/>
      <c r="E18" s="388"/>
      <c r="F18" s="388"/>
      <c r="G18" s="388"/>
      <c r="H18" s="388"/>
      <c r="I18" s="389"/>
    </row>
    <row r="19" spans="2:9" ht="26" customHeight="1" x14ac:dyDescent="0.35">
      <c r="B19" s="390"/>
      <c r="C19" s="391"/>
      <c r="D19" s="391"/>
      <c r="E19" s="391"/>
      <c r="F19" s="391"/>
      <c r="G19" s="391"/>
      <c r="H19" s="391"/>
      <c r="I19" s="392"/>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386" customFormat="1" ht="15.65" customHeight="1" x14ac:dyDescent="0.35"/>
    <row r="34" s="386" customFormat="1" ht="15.65" customHeight="1" x14ac:dyDescent="0.35"/>
    <row r="35" s="386" customFormat="1" ht="15.65" hidden="1" customHeight="1" x14ac:dyDescent="0.35"/>
    <row r="36" s="386" customFormat="1" ht="15.65" hidden="1" customHeight="1" x14ac:dyDescent="0.35"/>
    <row r="37" s="386" customFormat="1" ht="15.65" hidden="1" customHeight="1" x14ac:dyDescent="0.35"/>
    <row r="38" s="386" customFormat="1" ht="15.65" hidden="1" customHeight="1" x14ac:dyDescent="0.35"/>
    <row r="39" s="386" customFormat="1" ht="15.65" hidden="1" customHeight="1" x14ac:dyDescent="0.35"/>
    <row r="40" s="386" customFormat="1" ht="15.65" hidden="1" customHeight="1" x14ac:dyDescent="0.35"/>
    <row r="41" s="386" customFormat="1" ht="15.65" hidden="1" customHeight="1" x14ac:dyDescent="0.35"/>
    <row r="42" s="386" customFormat="1" ht="15.65" hidden="1" customHeight="1" x14ac:dyDescent="0.35"/>
    <row r="43" s="386" customFormat="1" ht="15.65" hidden="1" customHeight="1" x14ac:dyDescent="0.35"/>
    <row r="44" s="386" customFormat="1" ht="15.65" hidden="1" customHeight="1" x14ac:dyDescent="0.35"/>
    <row r="45" s="386" customFormat="1" ht="15.65" hidden="1" customHeight="1" x14ac:dyDescent="0.35"/>
    <row r="46" s="386" customFormat="1" ht="15.65" hidden="1" customHeight="1" x14ac:dyDescent="0.35"/>
    <row r="47" s="386" customFormat="1" ht="15.65" hidden="1" customHeight="1" x14ac:dyDescent="0.35"/>
    <row r="48" s="386" customFormat="1" ht="15.65" hidden="1" customHeight="1" x14ac:dyDescent="0.35"/>
    <row r="49" s="386" customFormat="1" ht="15.65" hidden="1" customHeight="1" x14ac:dyDescent="0.35"/>
    <row r="50" s="386" customFormat="1" ht="15.65" hidden="1" customHeight="1" x14ac:dyDescent="0.35"/>
    <row r="51" s="386" customFormat="1" ht="15.65" hidden="1" customHeight="1" x14ac:dyDescent="0.35"/>
    <row r="52" s="386" customFormat="1" ht="15.65" hidden="1" customHeight="1" x14ac:dyDescent="0.35"/>
    <row r="53" s="386" customFormat="1" ht="15.65" hidden="1" customHeight="1" x14ac:dyDescent="0.35"/>
    <row r="54" s="386" customFormat="1" ht="15.65" hidden="1" customHeight="1" x14ac:dyDescent="0.35"/>
    <row r="55" s="386" customFormat="1" ht="15.65" hidden="1" customHeight="1" x14ac:dyDescent="0.35"/>
    <row r="56" s="386" customFormat="1" ht="15.65" hidden="1" customHeight="1" x14ac:dyDescent="0.35"/>
    <row r="57" s="386" customFormat="1" ht="15.65" hidden="1" customHeight="1" x14ac:dyDescent="0.35"/>
    <row r="58" s="386" customFormat="1" ht="15.65" hidden="1" customHeight="1" x14ac:dyDescent="0.35"/>
    <row r="59" s="386" customFormat="1" ht="15.65" hidden="1" customHeight="1" x14ac:dyDescent="0.35"/>
    <row r="60" s="386" customFormat="1" ht="15.65" hidden="1" customHeight="1" x14ac:dyDescent="0.35"/>
    <row r="61" s="386" customFormat="1" ht="15.65" hidden="1" customHeight="1" x14ac:dyDescent="0.35"/>
    <row r="62" s="386" customFormat="1" ht="15.65" hidden="1" customHeight="1" x14ac:dyDescent="0.35"/>
    <row r="63" s="386" customFormat="1" ht="15.65" hidden="1" customHeight="1" x14ac:dyDescent="0.35"/>
    <row r="64" s="386" customFormat="1" ht="15.65" hidden="1" customHeight="1" x14ac:dyDescent="0.35"/>
    <row r="66" spans="6:6" ht="15.5" hidden="1" x14ac:dyDescent="0.35">
      <c r="F66" s="386" t="s">
        <v>183</v>
      </c>
    </row>
    <row r="70" spans="6:6" ht="15.65" customHeight="1" x14ac:dyDescent="0.35"/>
    <row r="77" spans="6:6" ht="15.65" customHeight="1" x14ac:dyDescent="0.35"/>
    <row r="78" spans="6:6" ht="15.65" customHeight="1" x14ac:dyDescent="0.35"/>
    <row r="81" s="386" customFormat="1" ht="15.65" hidden="1" customHeight="1" x14ac:dyDescent="0.35"/>
    <row r="82" s="386" customFormat="1" ht="15.65" hidden="1" customHeight="1" x14ac:dyDescent="0.35"/>
    <row r="83" s="386" customFormat="1" ht="15.65" hidden="1" customHeight="1" x14ac:dyDescent="0.35"/>
    <row r="84" s="386" customFormat="1" ht="15.65" hidden="1" customHeight="1" x14ac:dyDescent="0.35"/>
    <row r="85" s="386" customFormat="1" ht="15.65" hidden="1" customHeight="1" x14ac:dyDescent="0.35"/>
    <row r="86" s="386" customFormat="1" ht="15.65" hidden="1" customHeight="1" x14ac:dyDescent="0.35"/>
    <row r="87" s="386" customFormat="1" ht="15.65" hidden="1" customHeight="1" x14ac:dyDescent="0.35"/>
    <row r="88" s="386" customFormat="1" ht="15.65" hidden="1" customHeight="1" x14ac:dyDescent="0.35"/>
    <row r="89" s="386" customFormat="1" ht="15.65" hidden="1" customHeight="1" x14ac:dyDescent="0.35"/>
    <row r="90" s="386"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D870677E-2D82-431E-BE7E-106DBD63752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4.9989318521683403E-2"/>
  </sheetPr>
  <dimension ref="A1:Z35"/>
  <sheetViews>
    <sheetView showGridLines="0" workbookViewId="0">
      <selection activeCell="H7" sqref="H7"/>
    </sheetView>
  </sheetViews>
  <sheetFormatPr defaultColWidth="0" defaultRowHeight="15.5" zeroHeight="1" x14ac:dyDescent="0.35"/>
  <cols>
    <col min="1" max="1" width="4.23046875" customWidth="1"/>
    <col min="2" max="2" width="17.84375" customWidth="1"/>
    <col min="3" max="3" width="23.4609375" customWidth="1"/>
    <col min="4" max="4" width="11.23046875" customWidth="1"/>
    <col min="5" max="5" width="6.69140625" bestFit="1" customWidth="1"/>
    <col min="6" max="6" width="16.3046875" customWidth="1"/>
    <col min="7" max="7" width="15.53515625" customWidth="1"/>
    <col min="8" max="8" width="13" customWidth="1"/>
    <col min="9" max="9" width="10.765625" customWidth="1"/>
    <col min="10" max="10" width="10.07421875" customWidth="1"/>
    <col min="11" max="11" width="13.84375" hidden="1" customWidth="1"/>
    <col min="12" max="12" width="10.84375" hidden="1" customWidth="1"/>
    <col min="13" max="13" width="13.69140625" hidden="1" customWidth="1"/>
    <col min="14" max="26" width="5.07421875" hidden="1" customWidth="1"/>
    <col min="27" max="16384" width="9.23046875" hidden="1"/>
  </cols>
  <sheetData>
    <row r="1" spans="2:9" s="62" customFormat="1" x14ac:dyDescent="0.35"/>
    <row r="2" spans="2:9" s="62" customFormat="1" ht="26" x14ac:dyDescent="0.35">
      <c r="B2" s="453" t="s">
        <v>33</v>
      </c>
      <c r="C2" s="454" t="s">
        <v>1</v>
      </c>
      <c r="D2" s="454"/>
      <c r="E2" s="71" t="s">
        <v>2</v>
      </c>
      <c r="F2" s="71" t="s">
        <v>224</v>
      </c>
      <c r="G2" s="71" t="s">
        <v>238</v>
      </c>
      <c r="H2" s="71" t="s">
        <v>146</v>
      </c>
      <c r="I2" s="71" t="s">
        <v>3</v>
      </c>
    </row>
    <row r="3" spans="2:9" s="62" customFormat="1" ht="28.5" customHeight="1" x14ac:dyDescent="0.35">
      <c r="B3" s="453"/>
      <c r="C3" s="455" t="s">
        <v>25</v>
      </c>
      <c r="D3" s="455"/>
      <c r="E3" s="39">
        <v>3</v>
      </c>
      <c r="F3" s="19" t="s">
        <v>137</v>
      </c>
      <c r="G3" s="63">
        <f>H7</f>
        <v>10512947</v>
      </c>
      <c r="H3" s="63" t="str">
        <f>H8</f>
        <v>No data</v>
      </c>
      <c r="I3" s="39" t="s">
        <v>46</v>
      </c>
    </row>
    <row r="4" spans="2:9" s="62" customFormat="1" x14ac:dyDescent="0.35"/>
    <row r="5" spans="2:9" x14ac:dyDescent="0.35"/>
    <row r="6" spans="2:9" ht="30" customHeight="1" x14ac:dyDescent="0.35">
      <c r="G6" s="64"/>
      <c r="H6" s="64" t="s">
        <v>226</v>
      </c>
      <c r="I6" s="64" t="s">
        <v>227</v>
      </c>
    </row>
    <row r="7" spans="2:9" ht="30" customHeight="1" x14ac:dyDescent="0.35">
      <c r="G7" s="64" t="s">
        <v>193</v>
      </c>
      <c r="H7" s="63">
        <f>SUM(H14:H15)</f>
        <v>10512947</v>
      </c>
      <c r="I7" s="65" t="s">
        <v>137</v>
      </c>
    </row>
    <row r="8" spans="2:9" ht="33" customHeight="1" x14ac:dyDescent="0.35">
      <c r="G8" s="64" t="s">
        <v>146</v>
      </c>
      <c r="H8" s="63" t="s">
        <v>97</v>
      </c>
      <c r="I8" s="65" t="s">
        <v>137</v>
      </c>
    </row>
    <row r="9" spans="2:9" x14ac:dyDescent="0.35">
      <c r="B9" s="3"/>
      <c r="C9" s="3"/>
      <c r="D9" s="3"/>
      <c r="E9" s="3"/>
      <c r="F9" s="3"/>
    </row>
    <row r="10" spans="2:9" ht="52" x14ac:dyDescent="0.35">
      <c r="B10" s="3"/>
      <c r="C10" s="3"/>
      <c r="D10" s="3"/>
      <c r="E10" s="3"/>
      <c r="F10" s="3"/>
      <c r="G10" s="99" t="s">
        <v>72</v>
      </c>
      <c r="H10" s="99" t="s">
        <v>168</v>
      </c>
    </row>
    <row r="11" spans="2:9" x14ac:dyDescent="0.35">
      <c r="B11" s="3"/>
      <c r="C11" s="3"/>
      <c r="D11" s="3"/>
      <c r="E11" s="3"/>
      <c r="F11" s="3"/>
      <c r="G11" s="99">
        <v>2016</v>
      </c>
      <c r="H11" s="100" t="s">
        <v>71</v>
      </c>
    </row>
    <row r="12" spans="2:9" x14ac:dyDescent="0.35">
      <c r="B12" s="3"/>
      <c r="C12" s="3"/>
      <c r="D12" s="3"/>
      <c r="E12" s="3"/>
      <c r="F12" s="3"/>
      <c r="G12" s="99">
        <v>2017</v>
      </c>
      <c r="H12" s="100" t="s">
        <v>71</v>
      </c>
    </row>
    <row r="13" spans="2:9" ht="16" thickBot="1" x14ac:dyDescent="0.4">
      <c r="B13" s="3"/>
      <c r="C13" s="3"/>
      <c r="D13" s="3"/>
      <c r="E13" s="3"/>
      <c r="F13" s="3"/>
      <c r="G13" s="185">
        <v>2018</v>
      </c>
      <c r="H13" s="204" t="s">
        <v>71</v>
      </c>
    </row>
    <row r="14" spans="2:9" x14ac:dyDescent="0.35">
      <c r="B14" s="3"/>
      <c r="C14" s="3"/>
      <c r="D14" s="3"/>
      <c r="E14" s="3"/>
      <c r="F14" s="3"/>
      <c r="G14" s="187">
        <v>2019</v>
      </c>
      <c r="H14" s="188">
        <v>7887210</v>
      </c>
    </row>
    <row r="15" spans="2:9" ht="16" thickBot="1" x14ac:dyDescent="0.4">
      <c r="B15" s="3"/>
      <c r="C15" s="3"/>
      <c r="D15" s="3"/>
      <c r="E15" s="3"/>
      <c r="F15" s="3"/>
      <c r="G15" s="191">
        <v>2020</v>
      </c>
      <c r="H15" s="192">
        <v>2625737</v>
      </c>
    </row>
    <row r="16" spans="2:9" x14ac:dyDescent="0.35">
      <c r="B16" s="3"/>
      <c r="C16" s="3"/>
      <c r="D16" s="3"/>
      <c r="E16" s="3"/>
      <c r="F16" s="3"/>
    </row>
    <row r="17" spans="1:10" x14ac:dyDescent="0.35">
      <c r="B17" s="3"/>
      <c r="C17" s="3"/>
      <c r="D17" s="3"/>
      <c r="E17" s="3"/>
      <c r="F17" s="3"/>
    </row>
    <row r="18" spans="1:10" x14ac:dyDescent="0.35">
      <c r="B18" s="3"/>
      <c r="C18" s="3"/>
      <c r="D18" s="3"/>
      <c r="E18" s="3"/>
      <c r="F18" s="3"/>
    </row>
    <row r="19" spans="1:10" x14ac:dyDescent="0.35">
      <c r="A19" s="24"/>
      <c r="B19" s="484" t="s">
        <v>366</v>
      </c>
      <c r="C19" s="482"/>
      <c r="D19" s="482"/>
      <c r="E19" s="482"/>
      <c r="F19" s="482"/>
      <c r="G19" s="482"/>
      <c r="H19" s="482"/>
      <c r="I19" s="482"/>
      <c r="J19" s="72"/>
    </row>
    <row r="20" spans="1:10" x14ac:dyDescent="0.35">
      <c r="A20" s="24"/>
      <c r="B20" s="485" t="s">
        <v>266</v>
      </c>
      <c r="C20" s="455"/>
      <c r="D20" s="455"/>
      <c r="E20" s="455"/>
      <c r="F20" s="455"/>
      <c r="G20" s="455"/>
      <c r="H20" s="455"/>
      <c r="I20" s="455"/>
      <c r="J20" s="24"/>
    </row>
    <row r="21" spans="1:10" x14ac:dyDescent="0.35">
      <c r="A21" s="24"/>
      <c r="B21" s="24"/>
      <c r="C21" s="24"/>
      <c r="D21" s="24"/>
      <c r="E21" s="24"/>
      <c r="F21" s="24"/>
      <c r="G21" s="24"/>
      <c r="H21" s="24"/>
      <c r="I21" s="24"/>
      <c r="J21" s="24"/>
    </row>
    <row r="22" spans="1:10" x14ac:dyDescent="0.35">
      <c r="A22" s="24"/>
      <c r="B22" s="482" t="s">
        <v>145</v>
      </c>
      <c r="C22" s="482"/>
      <c r="D22" s="482"/>
      <c r="E22" s="482"/>
      <c r="F22" s="482"/>
      <c r="G22" s="482"/>
      <c r="H22" s="482"/>
      <c r="I22" s="482"/>
      <c r="J22" s="24"/>
    </row>
    <row r="23" spans="1:10" x14ac:dyDescent="0.35">
      <c r="A23" s="24"/>
      <c r="B23" s="483" t="s">
        <v>236</v>
      </c>
      <c r="C23" s="483"/>
      <c r="D23" s="483"/>
      <c r="E23" s="483"/>
      <c r="F23" s="483"/>
      <c r="G23" s="483"/>
      <c r="H23" s="483"/>
      <c r="I23" s="483"/>
      <c r="J23" s="24"/>
    </row>
    <row r="24" spans="1:10" x14ac:dyDescent="0.35">
      <c r="A24" s="24"/>
      <c r="B24" s="483"/>
      <c r="C24" s="483"/>
      <c r="D24" s="483"/>
      <c r="E24" s="483"/>
      <c r="F24" s="483"/>
      <c r="G24" s="483"/>
      <c r="H24" s="483"/>
      <c r="I24" s="483"/>
      <c r="J24" s="24"/>
    </row>
    <row r="25" spans="1:10" x14ac:dyDescent="0.35">
      <c r="A25" s="24"/>
      <c r="B25" s="24"/>
      <c r="C25" s="24"/>
      <c r="D25" s="24"/>
      <c r="E25" s="24"/>
      <c r="F25" s="24"/>
      <c r="G25" s="24"/>
      <c r="H25" s="24"/>
      <c r="I25" s="24"/>
      <c r="J25" s="24"/>
    </row>
    <row r="26" spans="1:10" x14ac:dyDescent="0.35">
      <c r="A26" s="24"/>
      <c r="B26" s="457" t="s">
        <v>237</v>
      </c>
      <c r="C26" s="458"/>
      <c r="D26" s="458"/>
      <c r="E26" s="458"/>
      <c r="F26" s="458"/>
      <c r="G26" s="458"/>
      <c r="H26" s="458"/>
      <c r="I26" s="459"/>
      <c r="J26" s="24"/>
    </row>
    <row r="27" spans="1:10" x14ac:dyDescent="0.35">
      <c r="A27" s="24"/>
      <c r="B27" s="491" t="s">
        <v>169</v>
      </c>
      <c r="C27" s="492"/>
      <c r="D27" s="492"/>
      <c r="E27" s="492"/>
      <c r="F27" s="492"/>
      <c r="G27" s="492"/>
      <c r="H27" s="492"/>
      <c r="I27" s="493"/>
      <c r="J27" s="24"/>
    </row>
    <row r="28" spans="1:10" x14ac:dyDescent="0.35">
      <c r="A28" s="24"/>
      <c r="B28" s="24"/>
      <c r="C28" s="24"/>
      <c r="D28" s="24"/>
      <c r="E28" s="24"/>
      <c r="F28" s="24"/>
      <c r="G28" s="24"/>
      <c r="H28" s="24"/>
      <c r="I28" s="24"/>
      <c r="J28" s="24"/>
    </row>
    <row r="29" spans="1:10" x14ac:dyDescent="0.35">
      <c r="B29" s="67" t="s">
        <v>229</v>
      </c>
      <c r="C29" s="463" t="s">
        <v>291</v>
      </c>
      <c r="D29" s="464"/>
      <c r="E29" s="464"/>
      <c r="F29" s="464"/>
      <c r="G29" s="464"/>
      <c r="H29" s="464"/>
      <c r="I29" s="465"/>
    </row>
    <row r="30" spans="1:10" x14ac:dyDescent="0.35">
      <c r="B30" s="67" t="s">
        <v>230</v>
      </c>
      <c r="C30" s="463" t="s">
        <v>137</v>
      </c>
      <c r="D30" s="464"/>
      <c r="E30" s="464"/>
      <c r="F30" s="464"/>
      <c r="G30" s="464"/>
      <c r="H30" s="464"/>
      <c r="I30" s="465"/>
    </row>
    <row r="31" spans="1:10" x14ac:dyDescent="0.35">
      <c r="B31" s="70" t="s">
        <v>231</v>
      </c>
      <c r="C31" s="466" t="s">
        <v>137</v>
      </c>
      <c r="D31" s="467"/>
      <c r="E31" s="467"/>
      <c r="F31" s="467"/>
      <c r="G31" s="467"/>
      <c r="H31" s="467"/>
      <c r="I31" s="468"/>
    </row>
    <row r="32" spans="1:10" x14ac:dyDescent="0.35">
      <c r="B32" s="456" t="s">
        <v>6</v>
      </c>
      <c r="C32" s="469"/>
      <c r="D32" s="470"/>
      <c r="E32" s="470"/>
      <c r="F32" s="470"/>
      <c r="G32" s="470"/>
      <c r="H32" s="470"/>
      <c r="I32" s="471"/>
    </row>
    <row r="33" spans="2:9" x14ac:dyDescent="0.35">
      <c r="B33" s="456"/>
      <c r="C33" s="469"/>
      <c r="D33" s="470"/>
      <c r="E33" s="470"/>
      <c r="F33" s="470"/>
      <c r="G33" s="470"/>
      <c r="H33" s="470"/>
      <c r="I33" s="471"/>
    </row>
    <row r="34" spans="2:9" x14ac:dyDescent="0.35">
      <c r="B34" s="456"/>
      <c r="C34" s="472"/>
      <c r="D34" s="473"/>
      <c r="E34" s="473"/>
      <c r="F34" s="473"/>
      <c r="G34" s="473"/>
      <c r="H34" s="473"/>
      <c r="I34" s="474"/>
    </row>
    <row r="35" spans="2:9" x14ac:dyDescent="0.35">
      <c r="B35" s="3"/>
      <c r="C35" s="3"/>
      <c r="D35" s="3"/>
      <c r="E35" s="3"/>
      <c r="F35" s="3"/>
    </row>
  </sheetData>
  <mergeCells count="17">
    <mergeCell ref="B32:B34"/>
    <mergeCell ref="C29:I29"/>
    <mergeCell ref="B22:I22"/>
    <mergeCell ref="B23:I23"/>
    <mergeCell ref="B24:I24"/>
    <mergeCell ref="B26:I26"/>
    <mergeCell ref="B27:I27"/>
    <mergeCell ref="C30:I30"/>
    <mergeCell ref="C31:I31"/>
    <mergeCell ref="C32:I32"/>
    <mergeCell ref="C33:I33"/>
    <mergeCell ref="C34:I34"/>
    <mergeCell ref="B2:B3"/>
    <mergeCell ref="C2:D2"/>
    <mergeCell ref="C3:D3"/>
    <mergeCell ref="B19:I19"/>
    <mergeCell ref="B20:I20"/>
  </mergeCells>
  <hyperlinks>
    <hyperlink ref="C31" r:id="rId1" display="https://gov.wales/sites/default/files/publications/2021-07/energy-service-annual-report-2020-2021_2.pdf" xr:uid="{DDEC08A5-CB2F-48B5-AFDB-0FF0AEFBF7A8}"/>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7109-BE9A-4736-BDC3-D5FF26508B0B}">
  <sheetPr codeName="Sheet34">
    <tabColor theme="0" tint="-4.9989318521683403E-2"/>
  </sheetPr>
  <dimension ref="A1:Z45"/>
  <sheetViews>
    <sheetView showGridLines="0" workbookViewId="0">
      <selection activeCell="J9" sqref="J9"/>
    </sheetView>
  </sheetViews>
  <sheetFormatPr defaultColWidth="0" defaultRowHeight="15.65" customHeight="1" zeroHeight="1" x14ac:dyDescent="0.35"/>
  <cols>
    <col min="1" max="1" width="4.23046875" customWidth="1"/>
    <col min="2" max="2" width="18.843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3" t="s">
        <v>162</v>
      </c>
      <c r="C2" s="454" t="s">
        <v>1</v>
      </c>
      <c r="D2" s="454"/>
      <c r="E2" s="71" t="s">
        <v>2</v>
      </c>
      <c r="F2" s="71" t="s">
        <v>224</v>
      </c>
      <c r="G2" s="71" t="s">
        <v>238</v>
      </c>
      <c r="H2" s="71" t="s">
        <v>146</v>
      </c>
      <c r="I2" s="71" t="s">
        <v>3</v>
      </c>
    </row>
    <row r="3" spans="2:9" s="62" customFormat="1" ht="27.65" customHeight="1" x14ac:dyDescent="0.35">
      <c r="B3" s="453"/>
      <c r="C3" s="455" t="s">
        <v>114</v>
      </c>
      <c r="D3" s="455"/>
      <c r="E3" s="39">
        <v>3</v>
      </c>
      <c r="F3" s="19" t="s">
        <v>137</v>
      </c>
      <c r="G3" s="63" t="s">
        <v>97</v>
      </c>
      <c r="H3" s="63" t="s">
        <v>97</v>
      </c>
      <c r="I3" s="39" t="s">
        <v>46</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84" t="s">
        <v>366</v>
      </c>
      <c r="C29" s="482"/>
      <c r="D29" s="482"/>
      <c r="E29" s="482"/>
      <c r="F29" s="482"/>
      <c r="G29" s="482"/>
      <c r="H29" s="482"/>
      <c r="I29" s="482"/>
      <c r="J29" s="72"/>
    </row>
    <row r="30" spans="1:10" ht="15.5" x14ac:dyDescent="0.35">
      <c r="A30" s="24"/>
      <c r="B30" s="485" t="s">
        <v>267</v>
      </c>
      <c r="C30" s="455"/>
      <c r="D30" s="455"/>
      <c r="E30" s="455"/>
      <c r="F30" s="455"/>
      <c r="G30" s="455"/>
      <c r="H30" s="455"/>
      <c r="I30" s="455"/>
      <c r="J30" s="24"/>
    </row>
    <row r="31" spans="1:10" ht="15.5" x14ac:dyDescent="0.35">
      <c r="A31" s="24"/>
      <c r="B31" s="24"/>
      <c r="C31" s="24"/>
      <c r="D31" s="24"/>
      <c r="E31" s="24"/>
      <c r="F31" s="24"/>
      <c r="G31" s="24"/>
      <c r="H31" s="24"/>
      <c r="I31" s="24"/>
      <c r="J31" s="24"/>
    </row>
    <row r="32" spans="1:10" ht="15.5" x14ac:dyDescent="0.35">
      <c r="A32" s="24"/>
      <c r="B32" s="482" t="s">
        <v>145</v>
      </c>
      <c r="C32" s="482"/>
      <c r="D32" s="482"/>
      <c r="E32" s="482"/>
      <c r="F32" s="482"/>
      <c r="G32" s="482"/>
      <c r="H32" s="482"/>
      <c r="I32" s="482"/>
      <c r="J32" s="24"/>
    </row>
    <row r="33" spans="1:10" ht="15.5" x14ac:dyDescent="0.35">
      <c r="A33" s="24"/>
      <c r="B33" s="483" t="s">
        <v>379</v>
      </c>
      <c r="C33" s="483"/>
      <c r="D33" s="483"/>
      <c r="E33" s="483"/>
      <c r="F33" s="483"/>
      <c r="G33" s="483"/>
      <c r="H33" s="483"/>
      <c r="I33" s="483"/>
      <c r="J33" s="24"/>
    </row>
    <row r="34" spans="1:10" ht="15.5" x14ac:dyDescent="0.35">
      <c r="A34" s="24"/>
      <c r="B34" s="483"/>
      <c r="C34" s="483"/>
      <c r="D34" s="483"/>
      <c r="E34" s="483"/>
      <c r="F34" s="483"/>
      <c r="G34" s="483"/>
      <c r="H34" s="483"/>
      <c r="I34" s="483"/>
      <c r="J34" s="24"/>
    </row>
    <row r="35" spans="1:10" ht="15.5" x14ac:dyDescent="0.35">
      <c r="A35" s="24"/>
      <c r="B35" s="24"/>
      <c r="C35" s="24"/>
      <c r="D35" s="24"/>
      <c r="E35" s="24"/>
      <c r="F35" s="24"/>
      <c r="G35" s="24"/>
      <c r="H35" s="24"/>
      <c r="I35" s="24"/>
      <c r="J35" s="24"/>
    </row>
    <row r="36" spans="1:10" ht="15.5" x14ac:dyDescent="0.35">
      <c r="A36" s="24"/>
      <c r="B36" s="457" t="s">
        <v>237</v>
      </c>
      <c r="C36" s="458"/>
      <c r="D36" s="458"/>
      <c r="E36" s="458"/>
      <c r="F36" s="458"/>
      <c r="G36" s="458"/>
      <c r="H36" s="458"/>
      <c r="I36" s="459"/>
      <c r="J36" s="24"/>
    </row>
    <row r="37" spans="1:10" ht="15.5" x14ac:dyDescent="0.35">
      <c r="A37" s="24"/>
      <c r="B37" s="491"/>
      <c r="C37" s="492"/>
      <c r="D37" s="492"/>
      <c r="E37" s="492"/>
      <c r="F37" s="492"/>
      <c r="G37" s="492"/>
      <c r="H37" s="492"/>
      <c r="I37" s="493"/>
      <c r="J37" s="24"/>
    </row>
    <row r="38" spans="1:10" ht="15.5" x14ac:dyDescent="0.35">
      <c r="A38" s="24"/>
      <c r="B38" s="24"/>
      <c r="C38" s="24"/>
      <c r="D38" s="24"/>
      <c r="E38" s="24"/>
      <c r="F38" s="24"/>
      <c r="G38" s="24"/>
      <c r="H38" s="24"/>
      <c r="I38" s="24"/>
      <c r="J38" s="24"/>
    </row>
    <row r="39" spans="1:10" ht="15.5" x14ac:dyDescent="0.35">
      <c r="A39" s="24"/>
      <c r="B39" s="73" t="s">
        <v>232</v>
      </c>
      <c r="C39" s="494"/>
      <c r="D39" s="488"/>
      <c r="E39" s="488"/>
      <c r="F39" s="488"/>
      <c r="G39" s="488"/>
      <c r="H39" s="488"/>
      <c r="I39" s="488"/>
      <c r="J39" s="24"/>
    </row>
    <row r="40" spans="1:10" ht="15.5" x14ac:dyDescent="0.35">
      <c r="A40" s="24"/>
      <c r="B40" s="73" t="s">
        <v>233</v>
      </c>
      <c r="C40" s="494"/>
      <c r="D40" s="488"/>
      <c r="E40" s="488"/>
      <c r="F40" s="488"/>
      <c r="G40" s="488"/>
      <c r="H40" s="488"/>
      <c r="I40" s="488"/>
      <c r="J40" s="24"/>
    </row>
    <row r="41" spans="1:10" ht="15.5" x14ac:dyDescent="0.35">
      <c r="A41" s="24"/>
      <c r="B41" s="74" t="s">
        <v>234</v>
      </c>
      <c r="C41" s="495"/>
      <c r="D41" s="488"/>
      <c r="E41" s="488"/>
      <c r="F41" s="488"/>
      <c r="G41" s="488"/>
      <c r="H41" s="488"/>
      <c r="I41" s="488"/>
      <c r="J41" s="24"/>
    </row>
    <row r="42" spans="1:10" ht="15.5" x14ac:dyDescent="0.35">
      <c r="A42" s="24"/>
      <c r="B42" s="486" t="s">
        <v>235</v>
      </c>
      <c r="C42" s="487"/>
      <c r="D42" s="488"/>
      <c r="E42" s="488"/>
      <c r="F42" s="488"/>
      <c r="G42" s="488"/>
      <c r="H42" s="488"/>
      <c r="I42" s="488"/>
      <c r="J42" s="24"/>
    </row>
    <row r="43" spans="1:10" ht="15.5" x14ac:dyDescent="0.35">
      <c r="A43" s="24"/>
      <c r="B43" s="486"/>
      <c r="C43" s="489"/>
      <c r="D43" s="488"/>
      <c r="E43" s="488"/>
      <c r="F43" s="488"/>
      <c r="G43" s="488"/>
      <c r="H43" s="488"/>
      <c r="I43" s="488"/>
      <c r="J43" s="24"/>
    </row>
    <row r="44" spans="1:10" ht="15.5" x14ac:dyDescent="0.35">
      <c r="A44" s="24"/>
      <c r="B44" s="486"/>
      <c r="C44" s="490"/>
      <c r="D44" s="490"/>
      <c r="E44" s="490"/>
      <c r="F44" s="490"/>
      <c r="G44" s="490"/>
      <c r="H44" s="490"/>
      <c r="I44" s="490"/>
      <c r="J44" s="24"/>
    </row>
    <row r="45" spans="1:10" ht="15.5" x14ac:dyDescent="0.35"/>
  </sheetData>
  <mergeCells count="17">
    <mergeCell ref="C41:I41"/>
    <mergeCell ref="B42:B44"/>
    <mergeCell ref="C42:I42"/>
    <mergeCell ref="C43:I43"/>
    <mergeCell ref="C44:I44"/>
    <mergeCell ref="C40:I40"/>
    <mergeCell ref="B2:B3"/>
    <mergeCell ref="C2:D2"/>
    <mergeCell ref="C3:D3"/>
    <mergeCell ref="B29:I29"/>
    <mergeCell ref="B30:I30"/>
    <mergeCell ref="B32:I32"/>
    <mergeCell ref="B33:I33"/>
    <mergeCell ref="B34:I34"/>
    <mergeCell ref="B36:I36"/>
    <mergeCell ref="B37:I37"/>
    <mergeCell ref="C39:I3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0" tint="-4.9989318521683403E-2"/>
  </sheetPr>
  <dimension ref="A1:Z41"/>
  <sheetViews>
    <sheetView showGridLines="0" workbookViewId="0">
      <selection activeCell="H8" sqref="H8"/>
    </sheetView>
  </sheetViews>
  <sheetFormatPr defaultColWidth="0" defaultRowHeight="15.5" zeroHeight="1" x14ac:dyDescent="0.35"/>
  <cols>
    <col min="1" max="1" width="4.23046875" customWidth="1"/>
    <col min="2" max="2" width="20.07421875" customWidth="1"/>
    <col min="3" max="3" width="9" customWidth="1"/>
    <col min="4" max="4" width="13.69140625" customWidth="1"/>
    <col min="5" max="5" width="6.69140625" bestFit="1" customWidth="1"/>
    <col min="6" max="6" width="18.69140625" customWidth="1"/>
    <col min="7" max="7" width="21.07421875" customWidth="1"/>
    <col min="8" max="8" width="13.84375" customWidth="1"/>
    <col min="9" max="9" width="10.765625" customWidth="1"/>
    <col min="10" max="10" width="10.07421875" customWidth="1"/>
    <col min="11" max="11" width="11.07421875" customWidth="1"/>
    <col min="12" max="12" width="7.84375" hidden="1" customWidth="1"/>
    <col min="13" max="26" width="5.07421875" hidden="1" customWidth="1"/>
    <col min="27" max="16384" width="9.23046875" hidden="1"/>
  </cols>
  <sheetData>
    <row r="1" spans="2:13" s="62" customFormat="1" x14ac:dyDescent="0.35"/>
    <row r="2" spans="2:13" s="62" customFormat="1" ht="26" x14ac:dyDescent="0.35">
      <c r="B2" s="453" t="s">
        <v>163</v>
      </c>
      <c r="C2" s="454" t="s">
        <v>1</v>
      </c>
      <c r="D2" s="454"/>
      <c r="E2" s="71" t="s">
        <v>2</v>
      </c>
      <c r="F2" s="71" t="s">
        <v>224</v>
      </c>
      <c r="G2" s="71" t="s">
        <v>225</v>
      </c>
      <c r="H2" s="71" t="s">
        <v>146</v>
      </c>
      <c r="I2" s="71" t="s">
        <v>3</v>
      </c>
    </row>
    <row r="3" spans="2:13" s="62" customFormat="1" ht="34.5" customHeight="1" x14ac:dyDescent="0.35">
      <c r="B3" s="453"/>
      <c r="C3" s="455" t="s">
        <v>26</v>
      </c>
      <c r="D3" s="455"/>
      <c r="E3" s="39">
        <v>3</v>
      </c>
      <c r="F3" s="82" t="s">
        <v>47</v>
      </c>
      <c r="G3" s="81">
        <f>I7</f>
        <v>3</v>
      </c>
      <c r="H3" s="81">
        <f>I8</f>
        <v>3</v>
      </c>
      <c r="I3" s="181" t="s">
        <v>328</v>
      </c>
    </row>
    <row r="4" spans="2:13" s="62" customFormat="1" x14ac:dyDescent="0.35"/>
    <row r="5" spans="2:13" x14ac:dyDescent="0.35"/>
    <row r="6" spans="2:13" x14ac:dyDescent="0.35">
      <c r="G6" s="64"/>
      <c r="H6" s="64" t="s">
        <v>226</v>
      </c>
      <c r="I6" s="64" t="s">
        <v>227</v>
      </c>
    </row>
    <row r="7" spans="2:13" x14ac:dyDescent="0.35">
      <c r="G7" s="64" t="s">
        <v>193</v>
      </c>
      <c r="H7" s="83">
        <f>(H15-H11)/H11</f>
        <v>2.4273504273504272</v>
      </c>
      <c r="I7" s="81">
        <f>IF(H7="No data",0,IF(H7&gt;0.05,3,IF(H7&lt;-0.05,1,2)))</f>
        <v>3</v>
      </c>
    </row>
    <row r="8" spans="2:13" x14ac:dyDescent="0.35">
      <c r="G8" s="64" t="s">
        <v>146</v>
      </c>
      <c r="H8" s="83">
        <f>(H16-H15)/H15</f>
        <v>0.29551122194513718</v>
      </c>
      <c r="I8" s="81">
        <f>IF(H8="No data",0,IF(H8&gt;0.05,3,IF(H8&lt;-0.05,1,2)))</f>
        <v>3</v>
      </c>
    </row>
    <row r="9" spans="2:13" x14ac:dyDescent="0.35"/>
    <row r="10" spans="2:13" ht="35" thickBot="1" x14ac:dyDescent="0.4">
      <c r="B10" s="3"/>
      <c r="C10" s="3"/>
      <c r="D10" s="3"/>
      <c r="E10" s="3"/>
      <c r="F10" s="3"/>
      <c r="G10" s="205" t="s">
        <v>72</v>
      </c>
      <c r="H10" s="333" t="s">
        <v>340</v>
      </c>
      <c r="I10" s="206" t="s">
        <v>259</v>
      </c>
      <c r="J10" s="206" t="s">
        <v>151</v>
      </c>
    </row>
    <row r="11" spans="2:13" ht="24" customHeight="1" x14ac:dyDescent="0.35">
      <c r="B11" s="3"/>
      <c r="C11" s="3"/>
      <c r="D11" s="3"/>
      <c r="E11" s="3"/>
      <c r="F11" s="3"/>
      <c r="G11" s="211">
        <v>2016</v>
      </c>
      <c r="H11" s="212">
        <v>234</v>
      </c>
      <c r="I11" s="212">
        <v>31</v>
      </c>
      <c r="J11" s="213">
        <f t="shared" ref="J11:J16" si="0">I11/H11</f>
        <v>0.13247863247863248</v>
      </c>
      <c r="K11" s="80"/>
      <c r="L11" s="80"/>
      <c r="M11" s="80"/>
    </row>
    <row r="12" spans="2:13" x14ac:dyDescent="0.35">
      <c r="B12" s="3"/>
      <c r="C12" s="3"/>
      <c r="D12" s="3"/>
      <c r="E12" s="3"/>
      <c r="F12" s="3"/>
      <c r="G12" s="214">
        <v>2017</v>
      </c>
      <c r="H12" s="105">
        <v>293</v>
      </c>
      <c r="I12" s="105">
        <v>32</v>
      </c>
      <c r="J12" s="215">
        <f t="shared" si="0"/>
        <v>0.10921501706484642</v>
      </c>
      <c r="K12" s="80"/>
      <c r="L12" s="80"/>
      <c r="M12" s="80"/>
    </row>
    <row r="13" spans="2:13" x14ac:dyDescent="0.35">
      <c r="B13" s="3"/>
      <c r="C13" s="3"/>
      <c r="D13" s="3"/>
      <c r="E13" s="3"/>
      <c r="F13" s="3"/>
      <c r="G13" s="214">
        <v>2018</v>
      </c>
      <c r="H13" s="105">
        <v>412</v>
      </c>
      <c r="I13" s="105">
        <v>43</v>
      </c>
      <c r="J13" s="215">
        <f t="shared" si="0"/>
        <v>0.10436893203883495</v>
      </c>
      <c r="K13" s="80"/>
      <c r="L13" s="80"/>
      <c r="M13" s="80"/>
    </row>
    <row r="14" spans="2:13" x14ac:dyDescent="0.35">
      <c r="B14" s="3"/>
      <c r="C14" s="3"/>
      <c r="D14" s="3"/>
      <c r="E14" s="3"/>
      <c r="F14" s="3"/>
      <c r="G14" s="216">
        <v>2019</v>
      </c>
      <c r="H14" s="105">
        <v>594</v>
      </c>
      <c r="I14" s="105">
        <v>72</v>
      </c>
      <c r="J14" s="215">
        <f t="shared" si="0"/>
        <v>0.12121212121212122</v>
      </c>
      <c r="K14" s="80"/>
      <c r="L14" s="80"/>
      <c r="M14" s="80"/>
    </row>
    <row r="15" spans="2:13" ht="16" thickBot="1" x14ac:dyDescent="0.4">
      <c r="B15" s="3"/>
      <c r="C15" s="3"/>
      <c r="D15" s="3"/>
      <c r="E15" s="3"/>
      <c r="F15" s="3"/>
      <c r="G15" s="217">
        <v>2020</v>
      </c>
      <c r="H15" s="218">
        <v>802</v>
      </c>
      <c r="I15" s="218">
        <v>102</v>
      </c>
      <c r="J15" s="219">
        <f t="shared" si="0"/>
        <v>0.12718204488778054</v>
      </c>
      <c r="K15" s="80"/>
      <c r="L15" s="80"/>
      <c r="M15" s="80"/>
    </row>
    <row r="16" spans="2:13" x14ac:dyDescent="0.35">
      <c r="B16" s="3"/>
      <c r="C16" s="3"/>
      <c r="D16" s="3"/>
      <c r="E16" s="3"/>
      <c r="F16" s="3"/>
      <c r="G16" s="207">
        <v>2021</v>
      </c>
      <c r="H16" s="208">
        <v>1039</v>
      </c>
      <c r="I16" s="209">
        <v>167</v>
      </c>
      <c r="J16" s="210">
        <f t="shared" si="0"/>
        <v>0.16073147256977863</v>
      </c>
      <c r="K16" s="80"/>
      <c r="L16" s="80"/>
      <c r="M16" s="80"/>
    </row>
    <row r="17" spans="1:13" x14ac:dyDescent="0.35">
      <c r="B17" s="3"/>
      <c r="C17" s="3"/>
      <c r="D17" s="3"/>
      <c r="E17" s="3"/>
      <c r="F17" s="3"/>
      <c r="J17" s="80"/>
      <c r="K17" s="80"/>
      <c r="L17" s="80"/>
      <c r="M17" s="80"/>
    </row>
    <row r="18" spans="1:13" x14ac:dyDescent="0.35">
      <c r="B18" s="3"/>
      <c r="C18" s="3"/>
      <c r="D18" s="3"/>
      <c r="E18" s="3"/>
      <c r="F18" s="3"/>
      <c r="J18" s="80"/>
      <c r="K18" s="80"/>
      <c r="L18" s="80"/>
      <c r="M18" s="80"/>
    </row>
    <row r="19" spans="1:13" x14ac:dyDescent="0.35">
      <c r="B19" s="3"/>
      <c r="C19" s="3"/>
      <c r="D19" s="3"/>
      <c r="E19" s="3"/>
      <c r="F19" s="3"/>
      <c r="J19" s="80"/>
      <c r="K19" s="80"/>
      <c r="L19" s="80"/>
      <c r="M19" s="80"/>
    </row>
    <row r="20" spans="1:13" x14ac:dyDescent="0.35">
      <c r="B20" s="3"/>
      <c r="C20" s="3"/>
      <c r="D20" s="3"/>
      <c r="E20" s="3"/>
      <c r="F20" s="3"/>
      <c r="J20" s="80"/>
      <c r="K20" s="80"/>
      <c r="L20" s="80"/>
      <c r="M20" s="80"/>
    </row>
    <row r="21" spans="1:13" x14ac:dyDescent="0.35">
      <c r="B21" s="3"/>
      <c r="C21" s="3"/>
      <c r="D21" s="3"/>
      <c r="E21" s="3"/>
      <c r="F21" s="3"/>
      <c r="J21" s="80"/>
      <c r="K21" s="80"/>
      <c r="L21" s="80"/>
      <c r="M21" s="80"/>
    </row>
    <row r="22" spans="1:13" x14ac:dyDescent="0.35">
      <c r="B22" s="3"/>
      <c r="C22" s="3"/>
      <c r="D22" s="3"/>
      <c r="E22" s="3"/>
      <c r="F22" s="3"/>
      <c r="J22" s="80"/>
      <c r="K22" s="80"/>
      <c r="L22" s="80"/>
      <c r="M22" s="80"/>
    </row>
    <row r="23" spans="1:13" x14ac:dyDescent="0.35">
      <c r="J23" s="80"/>
      <c r="K23" s="80"/>
      <c r="L23" s="80"/>
      <c r="M23" s="80"/>
    </row>
    <row r="24" spans="1:13" x14ac:dyDescent="0.35">
      <c r="A24" s="24"/>
      <c r="B24" s="484" t="s">
        <v>366</v>
      </c>
      <c r="C24" s="482"/>
      <c r="D24" s="482"/>
      <c r="E24" s="482"/>
      <c r="F24" s="482"/>
      <c r="G24" s="482"/>
      <c r="H24" s="482"/>
      <c r="I24" s="482"/>
      <c r="J24" s="72"/>
    </row>
    <row r="25" spans="1:13" x14ac:dyDescent="0.35">
      <c r="A25" s="24"/>
      <c r="B25" s="485" t="s">
        <v>268</v>
      </c>
      <c r="C25" s="455"/>
      <c r="D25" s="455"/>
      <c r="E25" s="455"/>
      <c r="F25" s="455"/>
      <c r="G25" s="455"/>
      <c r="H25" s="455"/>
      <c r="I25" s="455"/>
      <c r="J25" s="24"/>
    </row>
    <row r="26" spans="1:13" x14ac:dyDescent="0.35">
      <c r="A26" s="24"/>
      <c r="B26" s="24"/>
      <c r="C26" s="24"/>
      <c r="D26" s="24"/>
      <c r="E26" s="24"/>
      <c r="F26" s="24"/>
      <c r="G26" s="24"/>
      <c r="H26" s="24"/>
      <c r="I26" s="24"/>
      <c r="J26" s="24"/>
    </row>
    <row r="27" spans="1:13" x14ac:dyDescent="0.35">
      <c r="A27" s="24"/>
      <c r="B27" s="482" t="s">
        <v>145</v>
      </c>
      <c r="C27" s="482"/>
      <c r="D27" s="482"/>
      <c r="E27" s="482"/>
      <c r="F27" s="482"/>
      <c r="G27" s="482"/>
      <c r="H27" s="482"/>
      <c r="I27" s="482"/>
      <c r="J27" s="24"/>
    </row>
    <row r="28" spans="1:13" x14ac:dyDescent="0.35">
      <c r="A28" s="24"/>
      <c r="B28" s="485" t="s">
        <v>342</v>
      </c>
      <c r="C28" s="483"/>
      <c r="D28" s="483"/>
      <c r="E28" s="483"/>
      <c r="F28" s="483"/>
      <c r="G28" s="483"/>
      <c r="H28" s="483"/>
      <c r="I28" s="483"/>
      <c r="J28" s="24"/>
    </row>
    <row r="29" spans="1:13" x14ac:dyDescent="0.35">
      <c r="A29" s="24"/>
      <c r="B29" s="485" t="s">
        <v>341</v>
      </c>
      <c r="C29" s="483"/>
      <c r="D29" s="483"/>
      <c r="E29" s="483"/>
      <c r="F29" s="483"/>
      <c r="G29" s="483"/>
      <c r="H29" s="483"/>
      <c r="I29" s="483"/>
      <c r="J29" s="24"/>
    </row>
    <row r="30" spans="1:13" x14ac:dyDescent="0.35">
      <c r="A30" s="24"/>
      <c r="B30" s="483" t="s">
        <v>294</v>
      </c>
      <c r="C30" s="483"/>
      <c r="D30" s="483"/>
      <c r="E30" s="483"/>
      <c r="F30" s="483"/>
      <c r="G30" s="483"/>
      <c r="H30" s="483"/>
      <c r="I30" s="483"/>
      <c r="J30" s="24"/>
    </row>
    <row r="31" spans="1:13" x14ac:dyDescent="0.35">
      <c r="A31" s="24"/>
      <c r="B31" s="24"/>
      <c r="C31" s="24"/>
      <c r="D31" s="24"/>
      <c r="E31" s="24"/>
      <c r="F31" s="24"/>
      <c r="G31" s="24"/>
      <c r="H31" s="24"/>
      <c r="I31" s="24"/>
      <c r="J31" s="24"/>
    </row>
    <row r="32" spans="1:13" x14ac:dyDescent="0.35">
      <c r="A32" s="24"/>
      <c r="B32" s="457" t="s">
        <v>237</v>
      </c>
      <c r="C32" s="458"/>
      <c r="D32" s="458"/>
      <c r="E32" s="458"/>
      <c r="F32" s="458"/>
      <c r="G32" s="458"/>
      <c r="H32" s="458"/>
      <c r="I32" s="459"/>
      <c r="J32" s="24"/>
    </row>
    <row r="33" spans="1:13" ht="41.15" customHeight="1" x14ac:dyDescent="0.35">
      <c r="A33" s="24"/>
      <c r="B33" s="491" t="s">
        <v>344</v>
      </c>
      <c r="C33" s="492"/>
      <c r="D33" s="492"/>
      <c r="E33" s="492"/>
      <c r="F33" s="492"/>
      <c r="G33" s="492"/>
      <c r="H33" s="492"/>
      <c r="I33" s="493"/>
      <c r="J33" s="24"/>
    </row>
    <row r="34" spans="1:13" x14ac:dyDescent="0.35">
      <c r="J34" s="80"/>
      <c r="K34" s="80"/>
      <c r="L34" s="80"/>
      <c r="M34" s="80"/>
    </row>
    <row r="35" spans="1:13" x14ac:dyDescent="0.35">
      <c r="A35" s="24"/>
      <c r="B35" s="73" t="s">
        <v>232</v>
      </c>
      <c r="C35" s="494" t="s">
        <v>343</v>
      </c>
      <c r="D35" s="488"/>
      <c r="E35" s="488"/>
      <c r="F35" s="488"/>
      <c r="G35" s="488"/>
      <c r="H35" s="488"/>
      <c r="I35" s="488"/>
      <c r="J35" s="24"/>
    </row>
    <row r="36" spans="1:13" x14ac:dyDescent="0.35">
      <c r="A36" s="24"/>
      <c r="B36" s="73" t="s">
        <v>233</v>
      </c>
      <c r="C36" s="494" t="s">
        <v>371</v>
      </c>
      <c r="D36" s="488"/>
      <c r="E36" s="488"/>
      <c r="F36" s="488"/>
      <c r="G36" s="488"/>
      <c r="H36" s="488"/>
      <c r="I36" s="488"/>
      <c r="J36" s="24"/>
    </row>
    <row r="37" spans="1:13" x14ac:dyDescent="0.35">
      <c r="A37" s="24"/>
      <c r="B37" s="75" t="s">
        <v>234</v>
      </c>
      <c r="C37" s="494" t="s">
        <v>137</v>
      </c>
      <c r="D37" s="488"/>
      <c r="E37" s="488"/>
      <c r="F37" s="488"/>
      <c r="G37" s="488"/>
      <c r="H37" s="488"/>
      <c r="I37" s="488"/>
      <c r="J37" s="24"/>
    </row>
    <row r="38" spans="1:13" x14ac:dyDescent="0.35">
      <c r="A38" s="24"/>
      <c r="B38" s="486" t="s">
        <v>235</v>
      </c>
      <c r="C38" s="487" t="s">
        <v>293</v>
      </c>
      <c r="D38" s="488"/>
      <c r="E38" s="488"/>
      <c r="F38" s="488"/>
      <c r="G38" s="488"/>
      <c r="H38" s="488"/>
      <c r="I38" s="488"/>
      <c r="J38" s="24"/>
    </row>
    <row r="39" spans="1:13" ht="15.65" customHeight="1" x14ac:dyDescent="0.35">
      <c r="A39" s="24"/>
      <c r="B39" s="486"/>
      <c r="C39" s="487"/>
      <c r="D39" s="488"/>
      <c r="E39" s="488"/>
      <c r="F39" s="488"/>
      <c r="G39" s="488"/>
      <c r="H39" s="488"/>
      <c r="I39" s="488"/>
      <c r="J39" s="24"/>
    </row>
    <row r="40" spans="1:13" x14ac:dyDescent="0.35">
      <c r="A40" s="24"/>
      <c r="B40" s="486"/>
      <c r="C40" s="502"/>
      <c r="D40" s="502"/>
      <c r="E40" s="502"/>
      <c r="F40" s="502"/>
      <c r="G40" s="502"/>
      <c r="H40" s="502"/>
      <c r="I40" s="502"/>
      <c r="J40" s="24"/>
    </row>
    <row r="41" spans="1:13" x14ac:dyDescent="0.35"/>
  </sheetData>
  <mergeCells count="18">
    <mergeCell ref="C35:I35"/>
    <mergeCell ref="C36:I36"/>
    <mergeCell ref="C37:I37"/>
    <mergeCell ref="B38:B40"/>
    <mergeCell ref="C38:I38"/>
    <mergeCell ref="C39:I39"/>
    <mergeCell ref="C40:I40"/>
    <mergeCell ref="B27:I27"/>
    <mergeCell ref="B29:I29"/>
    <mergeCell ref="B30:I30"/>
    <mergeCell ref="B32:I32"/>
    <mergeCell ref="B33:I33"/>
    <mergeCell ref="B28:I28"/>
    <mergeCell ref="B2:B3"/>
    <mergeCell ref="C2:D2"/>
    <mergeCell ref="C3:D3"/>
    <mergeCell ref="B24:I24"/>
    <mergeCell ref="B25:I25"/>
  </mergeCells>
  <conditionalFormatting sqref="I7:I8">
    <cfRule type="iconSet" priority="4">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0" tint="-4.9989318521683403E-2"/>
  </sheetPr>
  <dimension ref="A1:Z40"/>
  <sheetViews>
    <sheetView showGridLines="0" workbookViewId="0">
      <selection activeCell="I8" sqref="I8"/>
    </sheetView>
  </sheetViews>
  <sheetFormatPr defaultColWidth="0" defaultRowHeight="15.5" zeroHeight="1" x14ac:dyDescent="0.35"/>
  <cols>
    <col min="1" max="1" width="4.23046875" customWidth="1"/>
    <col min="2" max="2" width="17.23046875" customWidth="1"/>
    <col min="3" max="3" width="13.69140625" customWidth="1"/>
    <col min="4" max="4" width="11.07421875" customWidth="1"/>
    <col min="5" max="5" width="9.3046875" bestFit="1" customWidth="1"/>
    <col min="6" max="6" width="13.07421875" customWidth="1"/>
    <col min="7" max="7" width="13.3046875" customWidth="1"/>
    <col min="8" max="8" width="11.53515625" customWidth="1"/>
    <col min="9" max="9" width="11.4609375" customWidth="1"/>
    <col min="10" max="10" width="10.07421875" customWidth="1"/>
    <col min="11" max="11" width="10.3046875" customWidth="1"/>
    <col min="12" max="12" width="11.07421875" customWidth="1"/>
    <col min="13" max="13" width="16.69140625" hidden="1" customWidth="1"/>
    <col min="14" max="26" width="5.07421875" hidden="1" customWidth="1"/>
    <col min="27" max="16384" width="9.23046875" hidden="1"/>
  </cols>
  <sheetData>
    <row r="1" spans="2:11" s="62" customFormat="1" x14ac:dyDescent="0.35"/>
    <row r="2" spans="2:11" s="62" customFormat="1" ht="39" x14ac:dyDescent="0.35">
      <c r="B2" s="453" t="s">
        <v>35</v>
      </c>
      <c r="C2" s="454" t="s">
        <v>1</v>
      </c>
      <c r="D2" s="454"/>
      <c r="E2" s="71" t="s">
        <v>2</v>
      </c>
      <c r="F2" s="71" t="s">
        <v>4</v>
      </c>
      <c r="G2" s="71" t="s">
        <v>193</v>
      </c>
      <c r="H2" s="71" t="s">
        <v>146</v>
      </c>
      <c r="I2" s="71" t="s">
        <v>3</v>
      </c>
    </row>
    <row r="3" spans="2:11" s="62" customFormat="1" ht="37.5" customHeight="1" x14ac:dyDescent="0.35">
      <c r="B3" s="453"/>
      <c r="C3" s="455" t="s">
        <v>157</v>
      </c>
      <c r="D3" s="455"/>
      <c r="E3" s="39">
        <v>2</v>
      </c>
      <c r="F3" s="82" t="s">
        <v>47</v>
      </c>
      <c r="G3" s="81">
        <f>I7</f>
        <v>1</v>
      </c>
      <c r="H3" s="81">
        <f>I8</f>
        <v>3</v>
      </c>
      <c r="I3" s="39" t="s">
        <v>239</v>
      </c>
    </row>
    <row r="4" spans="2:11" s="62" customFormat="1" x14ac:dyDescent="0.35"/>
    <row r="5" spans="2:11" x14ac:dyDescent="0.35"/>
    <row r="6" spans="2:11" x14ac:dyDescent="0.35">
      <c r="G6" s="64"/>
      <c r="H6" s="64" t="s">
        <v>306</v>
      </c>
      <c r="I6" s="64" t="s">
        <v>227</v>
      </c>
    </row>
    <row r="7" spans="2:11" x14ac:dyDescent="0.35">
      <c r="G7" s="64" t="s">
        <v>193</v>
      </c>
      <c r="H7" s="83">
        <f>(J11-H11)/H11</f>
        <v>-0.23615916955017294</v>
      </c>
      <c r="I7" s="81">
        <f>IF(H7="No data",0,IF(H7&gt;0.05,3,IF(H7&lt;-0.05,1,2)))</f>
        <v>1</v>
      </c>
    </row>
    <row r="8" spans="2:11" ht="23" x14ac:dyDescent="0.35">
      <c r="G8" s="64" t="s">
        <v>146</v>
      </c>
      <c r="H8" s="83">
        <f>(K11-J11)/J11</f>
        <v>0.15968289920724804</v>
      </c>
      <c r="I8" s="81">
        <f>IF(H8="No data",0,IF(H8&gt;0.05,3,IF(H8&lt;-0.05,1,2)))</f>
        <v>3</v>
      </c>
    </row>
    <row r="9" spans="2:11" ht="16" thickBot="1" x14ac:dyDescent="0.4"/>
    <row r="10" spans="2:11" x14ac:dyDescent="0.35">
      <c r="G10" s="220"/>
      <c r="H10" s="225">
        <v>2018</v>
      </c>
      <c r="I10" s="226">
        <v>2019</v>
      </c>
      <c r="J10" s="227">
        <v>2020</v>
      </c>
      <c r="K10" s="222">
        <v>2021</v>
      </c>
    </row>
    <row r="11" spans="2:11" ht="53.5" customHeight="1" x14ac:dyDescent="0.35">
      <c r="G11" s="221" t="s">
        <v>118</v>
      </c>
      <c r="H11" s="228">
        <v>0.57799999999999996</v>
      </c>
      <c r="I11" s="83">
        <v>0.60499999999999998</v>
      </c>
      <c r="J11" s="215">
        <v>0.4415</v>
      </c>
      <c r="K11" s="223">
        <v>0.51200000000000001</v>
      </c>
    </row>
    <row r="12" spans="2:11" ht="16" thickBot="1" x14ac:dyDescent="0.4">
      <c r="G12" s="220" t="s">
        <v>147</v>
      </c>
      <c r="H12" s="229">
        <v>11850</v>
      </c>
      <c r="I12" s="230">
        <v>1950</v>
      </c>
      <c r="J12" s="231">
        <v>6450</v>
      </c>
      <c r="K12" s="224">
        <v>10650</v>
      </c>
    </row>
    <row r="13" spans="2:11" x14ac:dyDescent="0.35"/>
    <row r="14" spans="2:11" x14ac:dyDescent="0.35"/>
    <row r="15" spans="2:11" x14ac:dyDescent="0.35"/>
    <row r="16" spans="2:11" x14ac:dyDescent="0.35"/>
    <row r="17" spans="1:10" x14ac:dyDescent="0.35"/>
    <row r="18" spans="1:10" x14ac:dyDescent="0.35"/>
    <row r="19" spans="1:10" x14ac:dyDescent="0.35"/>
    <row r="20" spans="1:10" x14ac:dyDescent="0.35"/>
    <row r="21" spans="1:10" x14ac:dyDescent="0.35"/>
    <row r="22" spans="1:10" x14ac:dyDescent="0.35"/>
    <row r="23" spans="1:10" x14ac:dyDescent="0.35">
      <c r="A23" s="24"/>
      <c r="B23" s="484" t="s">
        <v>366</v>
      </c>
      <c r="C23" s="482"/>
      <c r="D23" s="482"/>
      <c r="E23" s="482"/>
      <c r="F23" s="482"/>
      <c r="G23" s="482"/>
      <c r="H23" s="482"/>
      <c r="I23" s="482"/>
      <c r="J23" s="72"/>
    </row>
    <row r="24" spans="1:10" ht="24" customHeight="1" x14ac:dyDescent="0.35">
      <c r="A24" s="24"/>
      <c r="B24" s="485" t="s">
        <v>269</v>
      </c>
      <c r="C24" s="455"/>
      <c r="D24" s="455"/>
      <c r="E24" s="455"/>
      <c r="F24" s="455"/>
      <c r="G24" s="455"/>
      <c r="H24" s="455"/>
      <c r="I24" s="455"/>
      <c r="J24" s="24"/>
    </row>
    <row r="25" spans="1:10" x14ac:dyDescent="0.35">
      <c r="A25" s="24"/>
      <c r="B25" s="24"/>
      <c r="C25" s="24"/>
      <c r="D25" s="24"/>
      <c r="E25" s="24"/>
      <c r="F25" s="24"/>
      <c r="G25" s="24"/>
      <c r="H25" s="24"/>
      <c r="I25" s="24"/>
      <c r="J25" s="24"/>
    </row>
    <row r="26" spans="1:10" x14ac:dyDescent="0.35">
      <c r="A26" s="24"/>
      <c r="B26" s="482" t="s">
        <v>145</v>
      </c>
      <c r="C26" s="482"/>
      <c r="D26" s="482"/>
      <c r="E26" s="482"/>
      <c r="F26" s="482"/>
      <c r="G26" s="482"/>
      <c r="H26" s="482"/>
      <c r="I26" s="482"/>
      <c r="J26" s="24"/>
    </row>
    <row r="27" spans="1:10" ht="25.5" customHeight="1" x14ac:dyDescent="0.35">
      <c r="A27" s="24"/>
      <c r="B27" s="483" t="s">
        <v>117</v>
      </c>
      <c r="C27" s="483"/>
      <c r="D27" s="483"/>
      <c r="E27" s="483"/>
      <c r="F27" s="483"/>
      <c r="G27" s="483"/>
      <c r="H27" s="483"/>
      <c r="I27" s="483"/>
      <c r="J27" s="24"/>
    </row>
    <row r="28" spans="1:10" x14ac:dyDescent="0.35">
      <c r="A28" s="24"/>
      <c r="B28" s="483" t="s">
        <v>345</v>
      </c>
      <c r="C28" s="483"/>
      <c r="D28" s="483"/>
      <c r="E28" s="483"/>
      <c r="F28" s="483"/>
      <c r="G28" s="483"/>
      <c r="H28" s="483"/>
      <c r="I28" s="483"/>
      <c r="J28" s="24"/>
    </row>
    <row r="29" spans="1:10" x14ac:dyDescent="0.35">
      <c r="A29" s="24"/>
      <c r="B29" s="503" t="s">
        <v>346</v>
      </c>
      <c r="C29" s="504"/>
      <c r="D29" s="504"/>
      <c r="E29" s="504"/>
      <c r="F29" s="504"/>
      <c r="G29" s="504"/>
      <c r="H29" s="504"/>
      <c r="I29" s="505"/>
      <c r="J29" s="24"/>
    </row>
    <row r="30" spans="1:10" x14ac:dyDescent="0.35">
      <c r="A30" s="24"/>
      <c r="B30" s="24"/>
      <c r="C30" s="24"/>
      <c r="D30" s="24"/>
      <c r="E30" s="24"/>
      <c r="F30" s="24"/>
      <c r="G30" s="24"/>
      <c r="H30" s="24"/>
      <c r="I30" s="24"/>
      <c r="J30" s="24"/>
    </row>
    <row r="31" spans="1:10" x14ac:dyDescent="0.35">
      <c r="A31" s="24"/>
      <c r="B31" s="457" t="s">
        <v>237</v>
      </c>
      <c r="C31" s="458"/>
      <c r="D31" s="458"/>
      <c r="E31" s="458"/>
      <c r="F31" s="458"/>
      <c r="G31" s="458"/>
      <c r="H31" s="458"/>
      <c r="I31" s="459"/>
      <c r="J31" s="24"/>
    </row>
    <row r="32" spans="1:10" ht="26.5" customHeight="1" x14ac:dyDescent="0.35">
      <c r="A32" s="24"/>
      <c r="B32" s="491" t="s">
        <v>179</v>
      </c>
      <c r="C32" s="492"/>
      <c r="D32" s="492"/>
      <c r="E32" s="492"/>
      <c r="F32" s="492"/>
      <c r="G32" s="492"/>
      <c r="H32" s="492"/>
      <c r="I32" s="493"/>
      <c r="J32" s="24"/>
    </row>
    <row r="33" spans="1:13" x14ac:dyDescent="0.35">
      <c r="J33" s="80"/>
      <c r="K33" s="80"/>
      <c r="L33" s="80"/>
      <c r="M33" s="80"/>
    </row>
    <row r="34" spans="1:13" x14ac:dyDescent="0.35">
      <c r="A34" s="24"/>
      <c r="B34" s="73" t="s">
        <v>232</v>
      </c>
      <c r="C34" s="494" t="s">
        <v>347</v>
      </c>
      <c r="D34" s="488"/>
      <c r="E34" s="488"/>
      <c r="F34" s="488"/>
      <c r="G34" s="488"/>
      <c r="H34" s="488"/>
      <c r="I34" s="488"/>
      <c r="J34" s="24"/>
    </row>
    <row r="35" spans="1:13" x14ac:dyDescent="0.35">
      <c r="A35" s="24"/>
      <c r="B35" s="73" t="s">
        <v>233</v>
      </c>
      <c r="C35" s="494">
        <v>44624</v>
      </c>
      <c r="D35" s="488"/>
      <c r="E35" s="488"/>
      <c r="F35" s="488"/>
      <c r="G35" s="488"/>
      <c r="H35" s="488"/>
      <c r="I35" s="488"/>
      <c r="J35" s="24"/>
    </row>
    <row r="36" spans="1:13" x14ac:dyDescent="0.35">
      <c r="A36" s="24"/>
      <c r="B36" s="75" t="s">
        <v>234</v>
      </c>
      <c r="C36" s="506" t="s">
        <v>240</v>
      </c>
      <c r="D36" s="497"/>
      <c r="E36" s="497"/>
      <c r="F36" s="497"/>
      <c r="G36" s="497"/>
      <c r="H36" s="497"/>
      <c r="I36" s="497"/>
      <c r="J36" s="24"/>
    </row>
    <row r="37" spans="1:13" x14ac:dyDescent="0.35">
      <c r="A37" s="24"/>
      <c r="B37" s="486" t="s">
        <v>235</v>
      </c>
      <c r="C37" s="487"/>
      <c r="D37" s="488"/>
      <c r="E37" s="488"/>
      <c r="F37" s="488"/>
      <c r="G37" s="488"/>
      <c r="H37" s="488"/>
      <c r="I37" s="488"/>
      <c r="J37" s="24"/>
    </row>
    <row r="38" spans="1:13" ht="15.65" customHeight="1" x14ac:dyDescent="0.35">
      <c r="A38" s="24"/>
      <c r="B38" s="486"/>
      <c r="C38" s="487"/>
      <c r="D38" s="488"/>
      <c r="E38" s="488"/>
      <c r="F38" s="488"/>
      <c r="G38" s="488"/>
      <c r="H38" s="488"/>
      <c r="I38" s="488"/>
      <c r="J38" s="24"/>
    </row>
    <row r="39" spans="1:13" x14ac:dyDescent="0.35">
      <c r="A39" s="24"/>
      <c r="B39" s="486"/>
      <c r="C39" s="502"/>
      <c r="D39" s="502"/>
      <c r="E39" s="502"/>
      <c r="F39" s="502"/>
      <c r="G39" s="502"/>
      <c r="H39" s="502"/>
      <c r="I39" s="502"/>
      <c r="J39" s="24"/>
    </row>
    <row r="40" spans="1:13" x14ac:dyDescent="0.35"/>
  </sheetData>
  <mergeCells count="18">
    <mergeCell ref="B32:I32"/>
    <mergeCell ref="C34:I34"/>
    <mergeCell ref="C35:I35"/>
    <mergeCell ref="B24:I24"/>
    <mergeCell ref="B26:I26"/>
    <mergeCell ref="B27:I27"/>
    <mergeCell ref="B28:I28"/>
    <mergeCell ref="B31:I31"/>
    <mergeCell ref="C36:I36"/>
    <mergeCell ref="B37:B39"/>
    <mergeCell ref="C37:I37"/>
    <mergeCell ref="C38:I38"/>
    <mergeCell ref="C39:I39"/>
    <mergeCell ref="B2:B3"/>
    <mergeCell ref="C2:D2"/>
    <mergeCell ref="C3:D3"/>
    <mergeCell ref="B23:I23"/>
    <mergeCell ref="B29:I29"/>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6" r:id="rId1" xr:uid="{F5D0C9A8-4E2C-4099-8F65-A06FE02D9553}"/>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0" tint="-4.9989318521683403E-2"/>
  </sheetPr>
  <dimension ref="A1:Z52"/>
  <sheetViews>
    <sheetView showGridLines="0" workbookViewId="0">
      <selection activeCell="H16" sqref="H16"/>
    </sheetView>
  </sheetViews>
  <sheetFormatPr defaultColWidth="0" defaultRowHeight="15.5" zeroHeight="1" x14ac:dyDescent="0.35"/>
  <cols>
    <col min="1" max="1" width="4.23046875" customWidth="1"/>
    <col min="2" max="2" width="16.23046875" customWidth="1"/>
    <col min="3" max="3" width="14.23046875" customWidth="1"/>
    <col min="4" max="4" width="7.84375" bestFit="1" customWidth="1"/>
    <col min="5" max="5" width="6.69140625" bestFit="1" customWidth="1"/>
    <col min="6" max="6" width="14.69140625" customWidth="1"/>
    <col min="7" max="7" width="13.921875" customWidth="1"/>
    <col min="8" max="8" width="17.4609375" bestFit="1" customWidth="1"/>
    <col min="9" max="9" width="6.69140625" bestFit="1" customWidth="1"/>
    <col min="10" max="10" width="10.07421875" customWidth="1"/>
    <col min="11" max="11" width="12" hidden="1" customWidth="1"/>
    <col min="12" max="12" width="12.69140625" hidden="1" customWidth="1"/>
    <col min="13" max="13" width="13.53515625" hidden="1" customWidth="1"/>
    <col min="14" max="26" width="5.07421875" hidden="1" customWidth="1"/>
    <col min="27" max="16384" width="9.23046875" hidden="1"/>
  </cols>
  <sheetData>
    <row r="1" spans="2:9" s="62" customFormat="1" x14ac:dyDescent="0.35"/>
    <row r="2" spans="2:9" s="62" customFormat="1" ht="26" x14ac:dyDescent="0.35">
      <c r="B2" s="453" t="s">
        <v>34</v>
      </c>
      <c r="C2" s="454" t="s">
        <v>1</v>
      </c>
      <c r="D2" s="454"/>
      <c r="E2" s="71" t="s">
        <v>2</v>
      </c>
      <c r="F2" s="71" t="s">
        <v>4</v>
      </c>
      <c r="G2" s="71" t="s">
        <v>193</v>
      </c>
      <c r="H2" s="71" t="s">
        <v>146</v>
      </c>
      <c r="I2" s="71" t="s">
        <v>3</v>
      </c>
    </row>
    <row r="3" spans="2:9" s="62" customFormat="1" ht="33.65" customHeight="1" x14ac:dyDescent="0.35">
      <c r="B3" s="453"/>
      <c r="C3" s="455" t="s">
        <v>108</v>
      </c>
      <c r="D3" s="455"/>
      <c r="E3" s="39">
        <v>2</v>
      </c>
      <c r="F3" s="82" t="s">
        <v>47</v>
      </c>
      <c r="G3" s="81">
        <f>I7</f>
        <v>0</v>
      </c>
      <c r="H3" s="81">
        <f>I8</f>
        <v>0</v>
      </c>
      <c r="I3" s="39" t="s">
        <v>243</v>
      </c>
    </row>
    <row r="4" spans="2:9" s="62" customFormat="1" x14ac:dyDescent="0.35"/>
    <row r="5" spans="2:9" x14ac:dyDescent="0.35"/>
    <row r="6" spans="2:9" x14ac:dyDescent="0.35">
      <c r="G6" s="64"/>
      <c r="H6" s="64" t="s">
        <v>306</v>
      </c>
      <c r="I6" s="64" t="s">
        <v>227</v>
      </c>
    </row>
    <row r="7" spans="2:9" ht="19.5" customHeight="1" x14ac:dyDescent="0.35">
      <c r="G7" s="64" t="s">
        <v>193</v>
      </c>
      <c r="H7" s="83" t="s">
        <v>97</v>
      </c>
      <c r="I7" s="81">
        <f>IF(H7="No data",0,IF(H7&gt;0.05,3,IF(H7&lt;-0.05,1,2)))</f>
        <v>0</v>
      </c>
    </row>
    <row r="8" spans="2:9" ht="29.5" customHeight="1" x14ac:dyDescent="0.35">
      <c r="G8" s="64" t="s">
        <v>146</v>
      </c>
      <c r="H8" s="83" t="s">
        <v>97</v>
      </c>
      <c r="I8" s="81">
        <f>IF(H8="No data",0,IF(H8&gt;0.05,3,IF(H8&lt;-0.05,1,2)))</f>
        <v>0</v>
      </c>
    </row>
    <row r="9" spans="2:9" x14ac:dyDescent="0.35">
      <c r="B9" s="14"/>
      <c r="C9" s="14"/>
      <c r="D9" s="14"/>
      <c r="E9" s="14"/>
      <c r="F9" s="14"/>
    </row>
    <row r="10" spans="2:9" x14ac:dyDescent="0.35">
      <c r="B10" s="23"/>
      <c r="C10" s="23"/>
      <c r="D10" s="23"/>
      <c r="E10" s="23"/>
      <c r="F10" s="23"/>
    </row>
    <row r="11" spans="2:9" ht="15.5" customHeight="1" x14ac:dyDescent="0.35">
      <c r="B11" s="23"/>
      <c r="C11" s="23"/>
      <c r="D11" s="23"/>
      <c r="E11" s="23"/>
      <c r="F11" s="23"/>
    </row>
    <row r="12" spans="2:9" x14ac:dyDescent="0.35">
      <c r="B12" s="23"/>
      <c r="C12" s="23"/>
      <c r="D12" s="23"/>
      <c r="E12" s="23"/>
      <c r="F12" s="23"/>
    </row>
    <row r="13" spans="2:9" ht="36" customHeight="1" x14ac:dyDescent="0.35">
      <c r="B13" s="23"/>
      <c r="C13" s="23"/>
      <c r="D13" s="23"/>
      <c r="E13" s="23"/>
      <c r="F13" s="23"/>
      <c r="G13" s="126" t="s">
        <v>72</v>
      </c>
      <c r="H13" s="64" t="s">
        <v>384</v>
      </c>
    </row>
    <row r="14" spans="2:9" ht="37.5" customHeight="1" x14ac:dyDescent="0.35">
      <c r="B14" s="23"/>
      <c r="C14" s="23"/>
      <c r="D14" s="23"/>
      <c r="E14" s="23"/>
      <c r="F14" s="23"/>
      <c r="G14" s="126">
        <v>2016</v>
      </c>
      <c r="H14" s="39">
        <v>1416.51</v>
      </c>
    </row>
    <row r="15" spans="2:9" x14ac:dyDescent="0.35">
      <c r="B15" s="23"/>
      <c r="C15" s="23"/>
      <c r="D15" s="23"/>
      <c r="E15" s="23"/>
      <c r="F15" s="23"/>
    </row>
    <row r="16" spans="2:9" x14ac:dyDescent="0.35">
      <c r="B16" s="23"/>
      <c r="C16" s="23"/>
      <c r="D16" s="23"/>
      <c r="E16" s="23"/>
      <c r="F16" s="23"/>
    </row>
    <row r="17" spans="1:26" x14ac:dyDescent="0.35">
      <c r="B17" s="23"/>
      <c r="C17" s="23"/>
      <c r="D17" s="23"/>
      <c r="E17" s="23"/>
      <c r="F17" s="23"/>
    </row>
    <row r="18" spans="1:26" x14ac:dyDescent="0.35">
      <c r="B18" s="23"/>
      <c r="C18" s="23"/>
      <c r="D18" s="23"/>
      <c r="E18" s="23"/>
      <c r="F18" s="23"/>
    </row>
    <row r="19" spans="1:26" x14ac:dyDescent="0.35">
      <c r="B19" s="23"/>
      <c r="C19" s="23"/>
      <c r="D19" s="23"/>
      <c r="E19" s="23"/>
      <c r="F19" s="23"/>
    </row>
    <row r="20" spans="1:26" x14ac:dyDescent="0.35">
      <c r="B20" s="23"/>
      <c r="C20" s="23"/>
      <c r="D20" s="23"/>
      <c r="E20" s="23"/>
      <c r="F20" s="23"/>
    </row>
    <row r="21" spans="1:26" x14ac:dyDescent="0.35">
      <c r="B21" s="23"/>
      <c r="C21" s="23"/>
      <c r="D21" s="23"/>
      <c r="E21" s="23"/>
      <c r="F21" s="23"/>
    </row>
    <row r="22" spans="1:26" x14ac:dyDescent="0.35">
      <c r="B22" s="23"/>
      <c r="C22" s="23"/>
      <c r="D22" s="23"/>
      <c r="E22" s="23"/>
      <c r="F22" s="23"/>
    </row>
    <row r="23" spans="1:26" x14ac:dyDescent="0.35">
      <c r="B23" s="23"/>
      <c r="C23" s="23"/>
      <c r="D23" s="23"/>
      <c r="E23" s="23"/>
      <c r="F23" s="23"/>
    </row>
    <row r="24" spans="1:26" x14ac:dyDescent="0.35">
      <c r="B24" s="23"/>
      <c r="C24" s="23"/>
      <c r="D24" s="23"/>
      <c r="E24" s="23"/>
      <c r="F24" s="23"/>
    </row>
    <row r="25" spans="1:26" x14ac:dyDescent="0.35">
      <c r="B25" s="23"/>
      <c r="C25" s="23"/>
      <c r="D25" s="23"/>
      <c r="E25" s="23"/>
      <c r="F25" s="23"/>
    </row>
    <row r="26" spans="1:26" x14ac:dyDescent="0.35">
      <c r="B26" s="14"/>
      <c r="C26" s="14"/>
      <c r="D26" s="14"/>
      <c r="E26" s="14"/>
      <c r="F26" s="14"/>
    </row>
    <row r="27" spans="1:26" x14ac:dyDescent="0.35">
      <c r="B27" s="14"/>
      <c r="C27" s="14"/>
      <c r="D27" s="14"/>
      <c r="E27" s="14"/>
      <c r="F27" s="14"/>
    </row>
    <row r="28" spans="1:26" x14ac:dyDescent="0.35">
      <c r="A28" s="2"/>
      <c r="B28" s="14"/>
      <c r="C28" s="14"/>
      <c r="D28" s="14"/>
      <c r="E28" s="14"/>
      <c r="F28" s="14"/>
      <c r="O28" s="4"/>
      <c r="P28" s="4"/>
      <c r="Q28" s="4"/>
      <c r="R28" s="4"/>
      <c r="S28" s="4"/>
      <c r="T28" s="4"/>
      <c r="U28" s="4"/>
      <c r="V28" s="4"/>
      <c r="W28" s="4"/>
      <c r="X28" s="4"/>
      <c r="Y28" s="4"/>
      <c r="Z28" s="4"/>
    </row>
    <row r="29" spans="1:26" x14ac:dyDescent="0.35">
      <c r="A29" s="2"/>
      <c r="B29" s="14"/>
      <c r="C29" s="14"/>
      <c r="D29" s="14"/>
      <c r="E29" s="14"/>
      <c r="F29" s="14"/>
      <c r="M29" s="2"/>
      <c r="N29" s="2"/>
      <c r="O29" s="2"/>
      <c r="P29" s="2"/>
      <c r="Q29" s="2"/>
      <c r="R29" s="2"/>
      <c r="S29" s="2"/>
      <c r="T29" s="2"/>
      <c r="U29" s="2"/>
      <c r="V29" s="2"/>
      <c r="W29" s="2"/>
      <c r="X29" s="2"/>
      <c r="Y29" s="2"/>
      <c r="Z29" s="2"/>
    </row>
    <row r="30" spans="1:26" x14ac:dyDescent="0.35">
      <c r="A30" s="2"/>
      <c r="B30" s="14"/>
      <c r="C30" s="14"/>
      <c r="D30" s="14"/>
      <c r="E30" s="14"/>
      <c r="F30" s="14"/>
    </row>
    <row r="31" spans="1:26" x14ac:dyDescent="0.35">
      <c r="A31" s="2"/>
      <c r="B31" s="14"/>
      <c r="C31" s="14"/>
      <c r="D31" s="14"/>
      <c r="E31" s="14"/>
      <c r="F31" s="14"/>
    </row>
    <row r="32" spans="1:26" x14ac:dyDescent="0.35">
      <c r="A32" s="24"/>
      <c r="B32" s="484" t="s">
        <v>366</v>
      </c>
      <c r="C32" s="482"/>
      <c r="D32" s="482"/>
      <c r="E32" s="482"/>
      <c r="F32" s="482"/>
      <c r="G32" s="482"/>
      <c r="H32" s="482"/>
      <c r="I32" s="482"/>
      <c r="J32" s="72"/>
    </row>
    <row r="33" spans="1:10" ht="24" customHeight="1" x14ac:dyDescent="0.35">
      <c r="A33" s="24"/>
      <c r="B33" s="485" t="s">
        <v>270</v>
      </c>
      <c r="C33" s="455"/>
      <c r="D33" s="455"/>
      <c r="E33" s="455"/>
      <c r="F33" s="455"/>
      <c r="G33" s="455"/>
      <c r="H33" s="455"/>
      <c r="I33" s="455"/>
      <c r="J33" s="24"/>
    </row>
    <row r="34" spans="1:10" x14ac:dyDescent="0.35">
      <c r="A34" s="24"/>
      <c r="B34" s="24"/>
      <c r="C34" s="24"/>
      <c r="D34" s="24"/>
      <c r="E34" s="24"/>
      <c r="F34" s="24"/>
      <c r="G34" s="24"/>
      <c r="H34" s="24"/>
      <c r="I34" s="24"/>
      <c r="J34" s="24"/>
    </row>
    <row r="35" spans="1:10" x14ac:dyDescent="0.35">
      <c r="A35" s="24"/>
      <c r="B35" s="482" t="s">
        <v>145</v>
      </c>
      <c r="C35" s="482"/>
      <c r="D35" s="482"/>
      <c r="E35" s="482"/>
      <c r="F35" s="482"/>
      <c r="G35" s="482"/>
      <c r="H35" s="482"/>
      <c r="I35" s="482"/>
      <c r="J35" s="24"/>
    </row>
    <row r="36" spans="1:10" ht="53.5" customHeight="1" x14ac:dyDescent="0.35">
      <c r="A36" s="24"/>
      <c r="B36" s="485" t="s">
        <v>348</v>
      </c>
      <c r="C36" s="483"/>
      <c r="D36" s="483"/>
      <c r="E36" s="483"/>
      <c r="F36" s="483"/>
      <c r="G36" s="483"/>
      <c r="H36" s="483"/>
      <c r="I36" s="483"/>
      <c r="J36" s="24"/>
    </row>
    <row r="37" spans="1:10" x14ac:dyDescent="0.35">
      <c r="A37" s="24"/>
      <c r="B37" s="485" t="s">
        <v>349</v>
      </c>
      <c r="C37" s="483"/>
      <c r="D37" s="483"/>
      <c r="E37" s="483"/>
      <c r="F37" s="483"/>
      <c r="G37" s="483"/>
      <c r="H37" s="483"/>
      <c r="I37" s="483"/>
      <c r="J37" s="24"/>
    </row>
    <row r="38" spans="1:10" x14ac:dyDescent="0.35">
      <c r="A38" s="24"/>
      <c r="B38" s="483" t="s">
        <v>241</v>
      </c>
      <c r="C38" s="483"/>
      <c r="D38" s="483"/>
      <c r="E38" s="483"/>
      <c r="F38" s="483"/>
      <c r="G38" s="483"/>
      <c r="H38" s="483"/>
      <c r="I38" s="483"/>
      <c r="J38" s="24"/>
    </row>
    <row r="39" spans="1:10" x14ac:dyDescent="0.35">
      <c r="A39" s="24"/>
      <c r="B39" s="24"/>
      <c r="C39" s="24"/>
      <c r="D39" s="24"/>
      <c r="E39" s="24"/>
      <c r="F39" s="24"/>
      <c r="G39" s="24"/>
      <c r="H39" s="24"/>
      <c r="I39" s="24"/>
      <c r="J39" s="24"/>
    </row>
    <row r="40" spans="1:10" x14ac:dyDescent="0.35">
      <c r="A40" s="24"/>
      <c r="B40" s="457" t="s">
        <v>237</v>
      </c>
      <c r="C40" s="458"/>
      <c r="D40" s="458"/>
      <c r="E40" s="458"/>
      <c r="F40" s="458"/>
      <c r="G40" s="458"/>
      <c r="H40" s="458"/>
      <c r="I40" s="459"/>
      <c r="J40" s="24"/>
    </row>
    <row r="41" spans="1:10" x14ac:dyDescent="0.35">
      <c r="A41" s="24"/>
      <c r="B41" s="491" t="s">
        <v>155</v>
      </c>
      <c r="C41" s="492"/>
      <c r="D41" s="492"/>
      <c r="E41" s="492"/>
      <c r="F41" s="492"/>
      <c r="G41" s="492"/>
      <c r="H41" s="492"/>
      <c r="I41" s="493"/>
      <c r="J41" s="24"/>
    </row>
    <row r="42" spans="1:10" x14ac:dyDescent="0.35">
      <c r="A42" s="24"/>
      <c r="B42" s="24"/>
      <c r="C42" s="24"/>
      <c r="D42" s="24"/>
      <c r="E42" s="24"/>
      <c r="F42" s="24"/>
      <c r="G42" s="24"/>
      <c r="H42" s="24"/>
      <c r="I42" s="24"/>
      <c r="J42" s="24"/>
    </row>
    <row r="43" spans="1:10" x14ac:dyDescent="0.35">
      <c r="A43" s="24"/>
      <c r="B43" s="73" t="s">
        <v>232</v>
      </c>
      <c r="C43" s="494" t="s">
        <v>288</v>
      </c>
      <c r="D43" s="488"/>
      <c r="E43" s="488"/>
      <c r="F43" s="488"/>
      <c r="G43" s="488"/>
      <c r="H43" s="488"/>
      <c r="I43" s="488"/>
      <c r="J43" s="24"/>
    </row>
    <row r="44" spans="1:10" x14ac:dyDescent="0.35">
      <c r="A44" s="24"/>
      <c r="B44" s="73" t="s">
        <v>233</v>
      </c>
      <c r="C44" s="494">
        <v>42705</v>
      </c>
      <c r="D44" s="488"/>
      <c r="E44" s="488"/>
      <c r="F44" s="488"/>
      <c r="G44" s="488"/>
      <c r="H44" s="488"/>
      <c r="I44" s="488"/>
      <c r="J44" s="24"/>
    </row>
    <row r="45" spans="1:10" x14ac:dyDescent="0.35">
      <c r="A45" s="24"/>
      <c r="B45" s="75" t="s">
        <v>234</v>
      </c>
      <c r="C45" s="506" t="s">
        <v>242</v>
      </c>
      <c r="D45" s="497"/>
      <c r="E45" s="497"/>
      <c r="F45" s="497"/>
      <c r="G45" s="497"/>
      <c r="H45" s="497"/>
      <c r="I45" s="497"/>
      <c r="J45" s="24"/>
    </row>
    <row r="46" spans="1:10" x14ac:dyDescent="0.35">
      <c r="A46" s="24"/>
      <c r="B46" s="486" t="s">
        <v>235</v>
      </c>
      <c r="C46" s="487"/>
      <c r="D46" s="488"/>
      <c r="E46" s="488"/>
      <c r="F46" s="488"/>
      <c r="G46" s="488"/>
      <c r="H46" s="488"/>
      <c r="I46" s="488"/>
      <c r="J46" s="24"/>
    </row>
    <row r="47" spans="1:10" x14ac:dyDescent="0.35">
      <c r="A47" s="24"/>
      <c r="B47" s="486"/>
      <c r="C47" s="489"/>
      <c r="D47" s="488"/>
      <c r="E47" s="488"/>
      <c r="F47" s="488"/>
      <c r="G47" s="488"/>
      <c r="H47" s="488"/>
      <c r="I47" s="488"/>
      <c r="J47" s="24"/>
    </row>
    <row r="48" spans="1:10" x14ac:dyDescent="0.35">
      <c r="A48" s="24"/>
      <c r="B48" s="486"/>
      <c r="C48" s="490"/>
      <c r="D48" s="490"/>
      <c r="E48" s="490"/>
      <c r="F48" s="490"/>
      <c r="G48" s="490"/>
      <c r="H48" s="490"/>
      <c r="I48" s="490"/>
      <c r="J48" s="24"/>
    </row>
    <row r="49" spans="2:6" x14ac:dyDescent="0.35">
      <c r="B49" s="14"/>
      <c r="C49" s="14"/>
      <c r="D49" s="14"/>
      <c r="E49" s="14"/>
      <c r="F49" s="14"/>
    </row>
    <row r="50" spans="2:6" hidden="1" x14ac:dyDescent="0.35">
      <c r="B50" s="1"/>
    </row>
    <row r="51" spans="2:6" x14ac:dyDescent="0.35"/>
    <row r="52" spans="2:6" x14ac:dyDescent="0.35"/>
  </sheetData>
  <mergeCells count="18">
    <mergeCell ref="B2:B3"/>
    <mergeCell ref="C2:D2"/>
    <mergeCell ref="C3:D3"/>
    <mergeCell ref="B32:I32"/>
    <mergeCell ref="B33:I33"/>
    <mergeCell ref="B35:I35"/>
    <mergeCell ref="B36:I36"/>
    <mergeCell ref="B38:I38"/>
    <mergeCell ref="B40:I40"/>
    <mergeCell ref="B41:I41"/>
    <mergeCell ref="B37:I37"/>
    <mergeCell ref="C43:I43"/>
    <mergeCell ref="C44:I44"/>
    <mergeCell ref="C45:I45"/>
    <mergeCell ref="B46:B48"/>
    <mergeCell ref="C46:I46"/>
    <mergeCell ref="C47:I47"/>
    <mergeCell ref="C48:I48"/>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45" r:id="rId1" xr:uid="{523613CE-5FDB-41CE-B132-882F1EBF357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0" tint="-4.9989318521683403E-2"/>
  </sheetPr>
  <dimension ref="A1:Z48"/>
  <sheetViews>
    <sheetView showGridLines="0" workbookViewId="0">
      <selection activeCell="H7" sqref="H7"/>
    </sheetView>
  </sheetViews>
  <sheetFormatPr defaultColWidth="0" defaultRowHeight="15.5" zeroHeight="1" x14ac:dyDescent="0.35"/>
  <cols>
    <col min="1" max="1" width="4.23046875" customWidth="1"/>
    <col min="2" max="2" width="17.3046875" customWidth="1"/>
    <col min="3" max="4" width="17.53515625" customWidth="1"/>
    <col min="5" max="5" width="8.4609375" customWidth="1"/>
    <col min="6" max="6" width="13.84375" customWidth="1"/>
    <col min="7" max="10" width="10.23046875" bestFit="1" customWidth="1"/>
    <col min="11" max="20" width="10.23046875" hidden="1" customWidth="1"/>
    <col min="21" max="21" width="11.69140625" hidden="1" customWidth="1"/>
    <col min="22" max="22" width="11.53515625" hidden="1" customWidth="1"/>
    <col min="23" max="23" width="10.3046875" hidden="1" customWidth="1"/>
    <col min="24" max="26" width="5.07421875" hidden="1" customWidth="1"/>
    <col min="27" max="16384" width="9.23046875" hidden="1"/>
  </cols>
  <sheetData>
    <row r="1" spans="2:9" s="62" customFormat="1" x14ac:dyDescent="0.35"/>
    <row r="2" spans="2:9" s="62" customFormat="1" ht="26" x14ac:dyDescent="0.35">
      <c r="B2" s="453" t="s">
        <v>109</v>
      </c>
      <c r="C2" s="454" t="s">
        <v>1</v>
      </c>
      <c r="D2" s="454"/>
      <c r="E2" s="71" t="s">
        <v>2</v>
      </c>
      <c r="F2" s="71" t="s">
        <v>4</v>
      </c>
      <c r="G2" s="71" t="s">
        <v>193</v>
      </c>
      <c r="H2" s="71" t="s">
        <v>146</v>
      </c>
      <c r="I2" s="71" t="s">
        <v>3</v>
      </c>
    </row>
    <row r="3" spans="2:9" s="62" customFormat="1" ht="26.5" customHeight="1" x14ac:dyDescent="0.35">
      <c r="B3" s="453"/>
      <c r="C3" s="455" t="s">
        <v>164</v>
      </c>
      <c r="D3" s="455"/>
      <c r="E3" s="39">
        <v>2</v>
      </c>
      <c r="F3" s="82" t="s">
        <v>47</v>
      </c>
      <c r="G3" s="81">
        <f>I7</f>
        <v>1</v>
      </c>
      <c r="H3" s="81">
        <f>I8</f>
        <v>0</v>
      </c>
      <c r="I3" s="39" t="s">
        <v>244</v>
      </c>
    </row>
    <row r="4" spans="2:9" s="62" customFormat="1" x14ac:dyDescent="0.35"/>
    <row r="5" spans="2:9" x14ac:dyDescent="0.35"/>
    <row r="6" spans="2:9" x14ac:dyDescent="0.35">
      <c r="G6" s="64"/>
      <c r="H6" s="64" t="s">
        <v>306</v>
      </c>
      <c r="I6" s="64" t="s">
        <v>227</v>
      </c>
    </row>
    <row r="7" spans="2:9" x14ac:dyDescent="0.35">
      <c r="G7" s="64" t="s">
        <v>193</v>
      </c>
      <c r="H7" s="83">
        <f>(I29-I25)/I25</f>
        <v>-0.83302613533926573</v>
      </c>
      <c r="I7" s="81">
        <f>IF(H7="No data",0,IF(H7&gt;0.05,3,IF(H7&lt;-0.05,1,2)))</f>
        <v>1</v>
      </c>
    </row>
    <row r="8" spans="2:9" ht="23" x14ac:dyDescent="0.35">
      <c r="G8" s="64" t="s">
        <v>146</v>
      </c>
      <c r="H8" s="83" t="s">
        <v>97</v>
      </c>
      <c r="I8" s="81">
        <f>IF(H8="No data",0,IF(H8&gt;0.05,3,IF(H8&lt;-0.05,1,2)))</f>
        <v>0</v>
      </c>
    </row>
    <row r="9" spans="2:9" x14ac:dyDescent="0.35"/>
    <row r="10" spans="2:9" ht="34.5" x14ac:dyDescent="0.35">
      <c r="B10" s="3"/>
      <c r="C10" s="3"/>
      <c r="D10" s="3"/>
      <c r="E10" s="3"/>
      <c r="F10" s="3"/>
      <c r="G10" s="104" t="s">
        <v>72</v>
      </c>
      <c r="H10" s="64" t="s">
        <v>90</v>
      </c>
      <c r="I10" s="107" t="s">
        <v>245</v>
      </c>
    </row>
    <row r="11" spans="2:9" x14ac:dyDescent="0.35">
      <c r="B11" s="3"/>
      <c r="C11" s="3"/>
      <c r="D11" s="3"/>
      <c r="E11" s="3"/>
      <c r="F11" s="3"/>
      <c r="G11" s="106" t="s">
        <v>74</v>
      </c>
      <c r="H11" s="108" t="s">
        <v>55</v>
      </c>
      <c r="I11" s="109">
        <v>12425887</v>
      </c>
    </row>
    <row r="12" spans="2:9" x14ac:dyDescent="0.35">
      <c r="B12" s="3"/>
      <c r="C12" s="3"/>
      <c r="D12" s="3"/>
      <c r="E12" s="3"/>
      <c r="F12" s="3"/>
      <c r="G12" s="106" t="s">
        <v>75</v>
      </c>
      <c r="H12" s="108" t="s">
        <v>56</v>
      </c>
      <c r="I12" s="109">
        <v>12862984</v>
      </c>
    </row>
    <row r="13" spans="2:9" x14ac:dyDescent="0.35">
      <c r="B13" s="3"/>
      <c r="C13" s="3"/>
      <c r="D13" s="3"/>
      <c r="E13" s="3"/>
      <c r="F13" s="3"/>
      <c r="G13" s="106" t="s">
        <v>76</v>
      </c>
      <c r="H13" s="108" t="s">
        <v>57</v>
      </c>
      <c r="I13" s="109">
        <v>13156083</v>
      </c>
    </row>
    <row r="14" spans="2:9" x14ac:dyDescent="0.35">
      <c r="B14" s="3"/>
      <c r="C14" s="3"/>
      <c r="D14" s="3"/>
      <c r="E14" s="3"/>
      <c r="F14" s="3"/>
      <c r="G14" s="106" t="s">
        <v>77</v>
      </c>
      <c r="H14" s="108" t="s">
        <v>58</v>
      </c>
      <c r="I14" s="109">
        <v>13490983</v>
      </c>
    </row>
    <row r="15" spans="2:9" x14ac:dyDescent="0.35">
      <c r="B15" s="3"/>
      <c r="C15" s="3"/>
      <c r="D15" s="3"/>
      <c r="E15" s="3"/>
      <c r="F15" s="3"/>
      <c r="G15" s="106" t="s">
        <v>78</v>
      </c>
      <c r="H15" s="108" t="s">
        <v>59</v>
      </c>
      <c r="I15" s="109">
        <v>14595590</v>
      </c>
    </row>
    <row r="16" spans="2:9" x14ac:dyDescent="0.35">
      <c r="B16" s="3"/>
      <c r="C16" s="3"/>
      <c r="D16" s="3"/>
      <c r="E16" s="3"/>
      <c r="F16" s="3"/>
      <c r="G16" s="106" t="s">
        <v>79</v>
      </c>
      <c r="H16" s="108" t="s">
        <v>60</v>
      </c>
      <c r="I16" s="109">
        <v>16236399</v>
      </c>
    </row>
    <row r="17" spans="1:10" x14ac:dyDescent="0.35">
      <c r="B17" s="3"/>
      <c r="C17" s="3"/>
      <c r="D17" s="3"/>
      <c r="E17" s="3"/>
      <c r="F17" s="3"/>
      <c r="G17" s="106" t="s">
        <v>80</v>
      </c>
      <c r="H17" s="108" t="s">
        <v>61</v>
      </c>
      <c r="I17" s="109">
        <v>17384885</v>
      </c>
    </row>
    <row r="18" spans="1:10" x14ac:dyDescent="0.35">
      <c r="B18" s="3"/>
      <c r="C18" s="3"/>
      <c r="D18" s="3"/>
      <c r="E18" s="3"/>
      <c r="F18" s="3"/>
      <c r="G18" s="106" t="s">
        <v>81</v>
      </c>
      <c r="H18" s="108" t="s">
        <v>62</v>
      </c>
      <c r="I18" s="109">
        <v>17999862</v>
      </c>
    </row>
    <row r="19" spans="1:10" x14ac:dyDescent="0.35">
      <c r="B19" s="3"/>
      <c r="C19" s="3"/>
      <c r="D19" s="3"/>
      <c r="E19" s="3"/>
      <c r="F19" s="3"/>
      <c r="G19" s="106" t="s">
        <v>82</v>
      </c>
      <c r="H19" s="108" t="s">
        <v>63</v>
      </c>
      <c r="I19" s="109">
        <v>18684869.99986</v>
      </c>
    </row>
    <row r="20" spans="1:10" x14ac:dyDescent="0.35">
      <c r="B20" s="3"/>
      <c r="C20" s="3"/>
      <c r="D20" s="3"/>
      <c r="E20" s="3"/>
      <c r="F20" s="3"/>
      <c r="G20" s="106" t="s">
        <v>83</v>
      </c>
      <c r="H20" s="108" t="s">
        <v>64</v>
      </c>
      <c r="I20" s="109">
        <v>19037662</v>
      </c>
    </row>
    <row r="21" spans="1:10" x14ac:dyDescent="0.35">
      <c r="B21" s="3"/>
      <c r="C21" s="3"/>
      <c r="D21" s="3"/>
      <c r="E21" s="3"/>
      <c r="F21" s="3"/>
      <c r="G21" s="106" t="s">
        <v>84</v>
      </c>
      <c r="H21" s="108" t="s">
        <v>65</v>
      </c>
      <c r="I21" s="109">
        <v>19223961</v>
      </c>
    </row>
    <row r="22" spans="1:10" x14ac:dyDescent="0.35">
      <c r="B22" s="3"/>
      <c r="C22" s="3"/>
      <c r="D22" s="3"/>
      <c r="E22" s="3"/>
      <c r="F22" s="3"/>
      <c r="G22" s="106" t="s">
        <v>85</v>
      </c>
      <c r="H22" s="108" t="s">
        <v>66</v>
      </c>
      <c r="I22" s="109">
        <v>19791671</v>
      </c>
    </row>
    <row r="23" spans="1:10" x14ac:dyDescent="0.35">
      <c r="B23" s="3"/>
      <c r="C23" s="3"/>
      <c r="D23" s="3"/>
      <c r="E23" s="3"/>
      <c r="F23" s="3"/>
      <c r="G23" s="106" t="s">
        <v>86</v>
      </c>
      <c r="H23" s="108" t="s">
        <v>67</v>
      </c>
      <c r="I23" s="109">
        <v>19972064</v>
      </c>
    </row>
    <row r="24" spans="1:10" ht="16" thickBot="1" x14ac:dyDescent="0.4">
      <c r="B24" s="3"/>
      <c r="C24" s="3"/>
      <c r="D24" s="3"/>
      <c r="E24" s="3"/>
      <c r="F24" s="3"/>
      <c r="G24" s="232" t="s">
        <v>87</v>
      </c>
      <c r="H24" s="233" t="s">
        <v>68</v>
      </c>
      <c r="I24" s="234">
        <v>20706000</v>
      </c>
    </row>
    <row r="25" spans="1:10" x14ac:dyDescent="0.35">
      <c r="B25" s="3"/>
      <c r="C25" s="3"/>
      <c r="D25" s="3"/>
      <c r="E25" s="3"/>
      <c r="F25" s="3"/>
      <c r="G25" s="235" t="s">
        <v>88</v>
      </c>
      <c r="H25" s="236" t="s">
        <v>69</v>
      </c>
      <c r="I25" s="237">
        <v>21218129</v>
      </c>
    </row>
    <row r="26" spans="1:10" x14ac:dyDescent="0.35">
      <c r="B26" s="3"/>
      <c r="C26" s="3"/>
      <c r="D26" s="3"/>
      <c r="E26" s="3"/>
      <c r="F26" s="3"/>
      <c r="G26" s="238" t="s">
        <v>89</v>
      </c>
      <c r="H26" s="108" t="s">
        <v>70</v>
      </c>
      <c r="I26" s="239">
        <v>21491852</v>
      </c>
    </row>
    <row r="27" spans="1:10" x14ac:dyDescent="0.35">
      <c r="B27" s="3"/>
      <c r="C27" s="3"/>
      <c r="D27" s="3"/>
      <c r="E27" s="3"/>
      <c r="F27" s="3"/>
      <c r="G27" s="238" t="s">
        <v>138</v>
      </c>
      <c r="H27" s="108">
        <v>2018</v>
      </c>
      <c r="I27" s="239">
        <v>21632655</v>
      </c>
    </row>
    <row r="28" spans="1:10" x14ac:dyDescent="0.35">
      <c r="B28" s="3"/>
      <c r="C28" s="3"/>
      <c r="D28" s="3"/>
      <c r="E28" s="3"/>
      <c r="F28" s="3"/>
      <c r="G28" s="238" t="s">
        <v>139</v>
      </c>
      <c r="H28" s="108">
        <v>2019</v>
      </c>
      <c r="I28" s="239">
        <v>20504360</v>
      </c>
    </row>
    <row r="29" spans="1:10" ht="16" thickBot="1" x14ac:dyDescent="0.4">
      <c r="B29" s="3"/>
      <c r="C29" s="3"/>
      <c r="D29" s="3"/>
      <c r="E29" s="3"/>
      <c r="F29" s="3"/>
      <c r="G29" s="240" t="s">
        <v>142</v>
      </c>
      <c r="H29" s="241">
        <v>2020</v>
      </c>
      <c r="I29" s="242">
        <v>3542873</v>
      </c>
    </row>
    <row r="30" spans="1:10" x14ac:dyDescent="0.35">
      <c r="B30" s="3"/>
      <c r="C30" s="3"/>
      <c r="D30" s="3"/>
      <c r="E30" s="3"/>
      <c r="F30" s="3"/>
      <c r="G30" s="3"/>
      <c r="H30" s="3"/>
      <c r="I30" s="3"/>
      <c r="J30" s="3"/>
    </row>
    <row r="31" spans="1:10" x14ac:dyDescent="0.35">
      <c r="A31" s="24"/>
      <c r="B31" s="484" t="s">
        <v>366</v>
      </c>
      <c r="C31" s="482"/>
      <c r="D31" s="482"/>
      <c r="E31" s="482"/>
      <c r="F31" s="482"/>
      <c r="G31" s="482"/>
      <c r="H31" s="482"/>
      <c r="I31" s="482"/>
      <c r="J31" s="72"/>
    </row>
    <row r="32" spans="1:10" x14ac:dyDescent="0.35">
      <c r="A32" s="24"/>
      <c r="B32" s="485" t="s">
        <v>350</v>
      </c>
      <c r="C32" s="455"/>
      <c r="D32" s="455"/>
      <c r="E32" s="455"/>
      <c r="F32" s="455"/>
      <c r="G32" s="455"/>
      <c r="H32" s="455"/>
      <c r="I32" s="455"/>
      <c r="J32" s="24"/>
    </row>
    <row r="33" spans="1:10" x14ac:dyDescent="0.35">
      <c r="A33" s="24"/>
      <c r="B33" s="24"/>
      <c r="C33" s="24"/>
      <c r="D33" s="24"/>
      <c r="E33" s="24"/>
      <c r="F33" s="24"/>
      <c r="G33" s="24"/>
      <c r="H33" s="24"/>
      <c r="I33" s="24"/>
      <c r="J33" s="24"/>
    </row>
    <row r="34" spans="1:10" x14ac:dyDescent="0.35">
      <c r="A34" s="24"/>
      <c r="B34" s="482" t="s">
        <v>145</v>
      </c>
      <c r="C34" s="482"/>
      <c r="D34" s="482"/>
      <c r="E34" s="482"/>
      <c r="F34" s="482"/>
      <c r="G34" s="482"/>
      <c r="H34" s="482"/>
      <c r="I34" s="482"/>
      <c r="J34" s="24"/>
    </row>
    <row r="35" spans="1:10" x14ac:dyDescent="0.35">
      <c r="A35" s="24"/>
      <c r="B35" s="483" t="s">
        <v>336</v>
      </c>
      <c r="C35" s="483"/>
      <c r="D35" s="483"/>
      <c r="E35" s="483"/>
      <c r="F35" s="483"/>
      <c r="G35" s="483"/>
      <c r="H35" s="483"/>
      <c r="I35" s="483"/>
      <c r="J35" s="24"/>
    </row>
    <row r="36" spans="1:10" x14ac:dyDescent="0.35">
      <c r="A36" s="24"/>
      <c r="B36" s="483" t="s">
        <v>165</v>
      </c>
      <c r="C36" s="483"/>
      <c r="D36" s="483"/>
      <c r="E36" s="483"/>
      <c r="F36" s="483"/>
      <c r="G36" s="483"/>
      <c r="H36" s="483"/>
      <c r="I36" s="483"/>
      <c r="J36" s="24"/>
    </row>
    <row r="37" spans="1:10" x14ac:dyDescent="0.35">
      <c r="A37" s="24"/>
      <c r="B37" s="483" t="s">
        <v>143</v>
      </c>
      <c r="C37" s="483"/>
      <c r="D37" s="483"/>
      <c r="E37" s="483"/>
      <c r="F37" s="483"/>
      <c r="G37" s="483"/>
      <c r="H37" s="483"/>
      <c r="I37" s="483"/>
      <c r="J37" s="24"/>
    </row>
    <row r="38" spans="1:10" x14ac:dyDescent="0.35">
      <c r="A38" s="24"/>
      <c r="B38" s="24"/>
      <c r="C38" s="24"/>
      <c r="D38" s="24"/>
      <c r="E38" s="24"/>
      <c r="F38" s="24"/>
      <c r="G38" s="24"/>
      <c r="H38" s="24"/>
      <c r="I38" s="24"/>
      <c r="J38" s="24"/>
    </row>
    <row r="39" spans="1:10" x14ac:dyDescent="0.35">
      <c r="A39" s="24"/>
      <c r="B39" s="457" t="s">
        <v>237</v>
      </c>
      <c r="C39" s="458"/>
      <c r="D39" s="458"/>
      <c r="E39" s="458"/>
      <c r="F39" s="458"/>
      <c r="G39" s="458"/>
      <c r="H39" s="458"/>
      <c r="I39" s="459"/>
      <c r="J39" s="24"/>
    </row>
    <row r="40" spans="1:10" ht="37" customHeight="1" x14ac:dyDescent="0.35">
      <c r="A40" s="24"/>
      <c r="B40" s="491" t="s">
        <v>175</v>
      </c>
      <c r="C40" s="492"/>
      <c r="D40" s="492"/>
      <c r="E40" s="492"/>
      <c r="F40" s="492"/>
      <c r="G40" s="492"/>
      <c r="H40" s="492"/>
      <c r="I40" s="493"/>
      <c r="J40" s="24"/>
    </row>
    <row r="41" spans="1:10" x14ac:dyDescent="0.35">
      <c r="A41" s="24"/>
      <c r="B41" s="24"/>
      <c r="C41" s="24"/>
      <c r="D41" s="24"/>
      <c r="E41" s="24"/>
      <c r="F41" s="24"/>
      <c r="G41" s="24"/>
      <c r="H41" s="24"/>
      <c r="I41" s="24"/>
      <c r="J41" s="24"/>
    </row>
    <row r="42" spans="1:10" x14ac:dyDescent="0.35">
      <c r="A42" s="24"/>
      <c r="B42" s="73" t="s">
        <v>232</v>
      </c>
      <c r="C42" s="494" t="s">
        <v>247</v>
      </c>
      <c r="D42" s="488"/>
      <c r="E42" s="488"/>
      <c r="F42" s="488"/>
      <c r="G42" s="488"/>
      <c r="H42" s="488"/>
      <c r="I42" s="488"/>
      <c r="J42" s="24"/>
    </row>
    <row r="43" spans="1:10" x14ac:dyDescent="0.35">
      <c r="A43" s="24"/>
      <c r="B43" s="73" t="s">
        <v>233</v>
      </c>
      <c r="C43" s="494">
        <v>43556</v>
      </c>
      <c r="D43" s="488"/>
      <c r="E43" s="488"/>
      <c r="F43" s="488"/>
      <c r="G43" s="488"/>
      <c r="H43" s="488"/>
      <c r="I43" s="488"/>
      <c r="J43" s="24"/>
    </row>
    <row r="44" spans="1:10" x14ac:dyDescent="0.35">
      <c r="A44" s="24"/>
      <c r="B44" s="75" t="s">
        <v>234</v>
      </c>
      <c r="C44" s="506" t="s">
        <v>246</v>
      </c>
      <c r="D44" s="497"/>
      <c r="E44" s="497"/>
      <c r="F44" s="497"/>
      <c r="G44" s="497"/>
      <c r="H44" s="497"/>
      <c r="I44" s="497"/>
      <c r="J44" s="24"/>
    </row>
    <row r="45" spans="1:10" x14ac:dyDescent="0.35">
      <c r="A45" s="24"/>
      <c r="B45" s="486" t="s">
        <v>235</v>
      </c>
      <c r="C45" s="487"/>
      <c r="D45" s="488"/>
      <c r="E45" s="488"/>
      <c r="F45" s="488"/>
      <c r="G45" s="488"/>
      <c r="H45" s="488"/>
      <c r="I45" s="488"/>
      <c r="J45" s="24"/>
    </row>
    <row r="46" spans="1:10" x14ac:dyDescent="0.35">
      <c r="A46" s="24"/>
      <c r="B46" s="486"/>
      <c r="C46" s="489"/>
      <c r="D46" s="488"/>
      <c r="E46" s="488"/>
      <c r="F46" s="488"/>
      <c r="G46" s="488"/>
      <c r="H46" s="488"/>
      <c r="I46" s="488"/>
      <c r="J46" s="24"/>
    </row>
    <row r="47" spans="1:10" x14ac:dyDescent="0.35">
      <c r="A47" s="24"/>
      <c r="B47" s="486"/>
      <c r="C47" s="490"/>
      <c r="D47" s="490"/>
      <c r="E47" s="490"/>
      <c r="F47" s="490"/>
      <c r="G47" s="490"/>
      <c r="H47" s="490"/>
      <c r="I47" s="490"/>
      <c r="J47" s="24"/>
    </row>
    <row r="48" spans="1:10" x14ac:dyDescent="0.35">
      <c r="B48" s="3"/>
      <c r="C48" s="3"/>
      <c r="D48" s="3"/>
      <c r="E48" s="3"/>
      <c r="F48" s="3"/>
      <c r="G48" s="3"/>
      <c r="H48" s="3"/>
      <c r="I48" s="3"/>
      <c r="J48" s="3"/>
    </row>
  </sheetData>
  <mergeCells count="18">
    <mergeCell ref="B2:B3"/>
    <mergeCell ref="C2:D2"/>
    <mergeCell ref="C3:D3"/>
    <mergeCell ref="B31:I31"/>
    <mergeCell ref="B32:I32"/>
    <mergeCell ref="B34:I34"/>
    <mergeCell ref="B36:I36"/>
    <mergeCell ref="B37:I37"/>
    <mergeCell ref="B39:I39"/>
    <mergeCell ref="B40:I40"/>
    <mergeCell ref="B35:I35"/>
    <mergeCell ref="C42:I42"/>
    <mergeCell ref="C43:I43"/>
    <mergeCell ref="C44:I44"/>
    <mergeCell ref="B45:B47"/>
    <mergeCell ref="C45:I45"/>
    <mergeCell ref="C46:I46"/>
    <mergeCell ref="C47:I47"/>
  </mergeCells>
  <phoneticPr fontId="32" type="noConversion"/>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44" r:id="rId1" xr:uid="{816DD46A-88D8-4538-AC84-7106D1018A35}"/>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Z42"/>
  <sheetViews>
    <sheetView showGridLines="0" workbookViewId="0">
      <selection activeCell="H8" sqref="H8"/>
    </sheetView>
  </sheetViews>
  <sheetFormatPr defaultColWidth="0" defaultRowHeight="15.5" zeroHeight="1" x14ac:dyDescent="0.35"/>
  <cols>
    <col min="1" max="1" width="4.23046875" customWidth="1"/>
    <col min="2" max="2" width="16.69140625" customWidth="1"/>
    <col min="3" max="3" width="17.53515625" customWidth="1"/>
    <col min="4" max="4" width="12.4609375" customWidth="1"/>
    <col min="5" max="5" width="14.3046875" customWidth="1"/>
    <col min="6" max="6" width="12.84375" customWidth="1"/>
    <col min="7" max="7" width="13.07421875" customWidth="1"/>
    <col min="8" max="8" width="14.69140625" customWidth="1"/>
    <col min="9" max="9" width="12.69140625" customWidth="1"/>
    <col min="10" max="10" width="9.69140625" customWidth="1"/>
    <col min="11" max="11" width="10.4609375" customWidth="1"/>
    <col min="12" max="12" width="14.23046875" hidden="1" customWidth="1"/>
    <col min="13" max="13" width="8.4609375" hidden="1" customWidth="1"/>
    <col min="14" max="26" width="5.07421875" hidden="1" customWidth="1"/>
    <col min="27" max="16384" width="9.23046875" hidden="1"/>
  </cols>
  <sheetData>
    <row r="1" spans="2:10" s="62" customFormat="1" x14ac:dyDescent="0.35"/>
    <row r="2" spans="2:10" s="62" customFormat="1" ht="39" x14ac:dyDescent="0.35">
      <c r="B2" s="453" t="s">
        <v>119</v>
      </c>
      <c r="C2" s="454" t="s">
        <v>1</v>
      </c>
      <c r="D2" s="454"/>
      <c r="E2" s="71" t="s">
        <v>2</v>
      </c>
      <c r="F2" s="71" t="s">
        <v>4</v>
      </c>
      <c r="G2" s="71" t="s">
        <v>193</v>
      </c>
      <c r="H2" s="71" t="s">
        <v>146</v>
      </c>
      <c r="I2" s="71" t="s">
        <v>3</v>
      </c>
    </row>
    <row r="3" spans="2:10" s="62" customFormat="1" ht="28" customHeight="1" x14ac:dyDescent="0.35">
      <c r="B3" s="453"/>
      <c r="C3" s="455" t="s">
        <v>141</v>
      </c>
      <c r="D3" s="455"/>
      <c r="E3" s="39">
        <v>2</v>
      </c>
      <c r="F3" s="82" t="s">
        <v>47</v>
      </c>
      <c r="G3" s="81">
        <f>I7</f>
        <v>1</v>
      </c>
      <c r="H3" s="81">
        <f>I8</f>
        <v>1</v>
      </c>
      <c r="I3" s="39" t="s">
        <v>239</v>
      </c>
    </row>
    <row r="4" spans="2:10" s="62" customFormat="1" x14ac:dyDescent="0.35"/>
    <row r="5" spans="2:10" x14ac:dyDescent="0.35"/>
    <row r="6" spans="2:10" x14ac:dyDescent="0.35">
      <c r="G6" s="64"/>
      <c r="H6" s="64" t="s">
        <v>306</v>
      </c>
      <c r="I6" s="64" t="s">
        <v>227</v>
      </c>
    </row>
    <row r="7" spans="2:10" x14ac:dyDescent="0.35">
      <c r="G7" s="64" t="s">
        <v>193</v>
      </c>
      <c r="H7" s="83">
        <f>(J17-J13)/J13</f>
        <v>-0.36382978723404263</v>
      </c>
      <c r="I7" s="81">
        <f>IF(H7="No data",0,IF(H7&gt;0.05,3,IF(H7&lt;-0.05,1,2)))</f>
        <v>1</v>
      </c>
    </row>
    <row r="8" spans="2:10" ht="23" x14ac:dyDescent="0.35">
      <c r="G8" s="64" t="s">
        <v>146</v>
      </c>
      <c r="H8" s="83">
        <f>(J18-J17)/J17</f>
        <v>-0.11320754716981132</v>
      </c>
      <c r="I8" s="81">
        <f>IF(H8="No data",0,IF(H8&gt;0.05,3,IF(H8&lt;-0.05,1,2)))</f>
        <v>1</v>
      </c>
    </row>
    <row r="9" spans="2:10" x14ac:dyDescent="0.35"/>
    <row r="10" spans="2:10" x14ac:dyDescent="0.35">
      <c r="B10" s="3"/>
      <c r="C10" s="3"/>
      <c r="D10" s="3"/>
      <c r="E10" s="3"/>
      <c r="F10" s="3"/>
      <c r="G10" s="508" t="s">
        <v>72</v>
      </c>
      <c r="H10" s="507" t="s">
        <v>372</v>
      </c>
      <c r="I10" s="507" t="s">
        <v>373</v>
      </c>
      <c r="J10" s="510" t="s">
        <v>140</v>
      </c>
    </row>
    <row r="11" spans="2:10" ht="37.5" customHeight="1" x14ac:dyDescent="0.35">
      <c r="B11" s="3"/>
      <c r="C11" s="3"/>
      <c r="D11" s="3"/>
      <c r="E11" s="3"/>
      <c r="F11" s="3"/>
      <c r="G11" s="509"/>
      <c r="H11" s="507"/>
      <c r="I11" s="507"/>
      <c r="J11" s="510"/>
    </row>
    <row r="12" spans="2:10" ht="14.25" customHeight="1" thickBot="1" x14ac:dyDescent="0.4">
      <c r="B12" s="3"/>
      <c r="C12" s="3"/>
      <c r="D12" s="3"/>
      <c r="E12" s="3"/>
      <c r="F12" s="3"/>
      <c r="G12" s="243">
        <v>2015</v>
      </c>
      <c r="H12" s="244">
        <v>28.7</v>
      </c>
      <c r="I12" s="245">
        <v>0.2</v>
      </c>
      <c r="J12" s="246">
        <f>I12/H12</f>
        <v>6.9686411149825793E-3</v>
      </c>
    </row>
    <row r="13" spans="2:10" x14ac:dyDescent="0.35">
      <c r="B13" s="3"/>
      <c r="C13" s="3"/>
      <c r="D13" s="3"/>
      <c r="E13" s="3"/>
      <c r="F13" s="3"/>
      <c r="G13" s="251">
        <v>2016</v>
      </c>
      <c r="H13" s="252">
        <v>29.9</v>
      </c>
      <c r="I13" s="253">
        <v>0.2</v>
      </c>
      <c r="J13" s="254">
        <f t="shared" ref="J13:J17" si="0">I13/H13</f>
        <v>6.6889632107023419E-3</v>
      </c>
    </row>
    <row r="14" spans="2:10" x14ac:dyDescent="0.35">
      <c r="B14" s="3"/>
      <c r="C14" s="3"/>
      <c r="D14" s="3"/>
      <c r="E14" s="3"/>
      <c r="F14" s="3"/>
      <c r="G14" s="255">
        <v>2017</v>
      </c>
      <c r="H14" s="110">
        <v>30</v>
      </c>
      <c r="I14" s="111">
        <v>0.2</v>
      </c>
      <c r="J14" s="256">
        <f t="shared" si="0"/>
        <v>6.6666666666666671E-3</v>
      </c>
    </row>
    <row r="15" spans="2:10" x14ac:dyDescent="0.35">
      <c r="B15" s="3"/>
      <c r="C15" s="3"/>
      <c r="D15" s="3"/>
      <c r="E15" s="3"/>
      <c r="F15" s="3"/>
      <c r="G15" s="255">
        <v>2018</v>
      </c>
      <c r="H15" s="110">
        <v>30.5</v>
      </c>
      <c r="I15" s="111">
        <v>0.2</v>
      </c>
      <c r="J15" s="256">
        <f t="shared" si="0"/>
        <v>6.5573770491803279E-3</v>
      </c>
    </row>
    <row r="16" spans="2:10" x14ac:dyDescent="0.35">
      <c r="B16" s="3"/>
      <c r="C16" s="3"/>
      <c r="D16" s="3"/>
      <c r="E16" s="3"/>
      <c r="F16" s="3"/>
      <c r="G16" s="255">
        <v>2019</v>
      </c>
      <c r="H16" s="100">
        <v>30.7</v>
      </c>
      <c r="I16" s="111">
        <v>0.2</v>
      </c>
      <c r="J16" s="256">
        <f t="shared" si="0"/>
        <v>6.5146579804560263E-3</v>
      </c>
    </row>
    <row r="17" spans="1:10" ht="16" thickBot="1" x14ac:dyDescent="0.4">
      <c r="B17" s="3"/>
      <c r="C17" s="3"/>
      <c r="D17" s="3"/>
      <c r="E17" s="3"/>
      <c r="F17" s="3"/>
      <c r="G17" s="257">
        <v>2020</v>
      </c>
      <c r="H17" s="258">
        <v>23.5</v>
      </c>
      <c r="I17" s="259">
        <v>0.1</v>
      </c>
      <c r="J17" s="260">
        <f t="shared" si="0"/>
        <v>4.2553191489361703E-3</v>
      </c>
    </row>
    <row r="18" spans="1:10" x14ac:dyDescent="0.35">
      <c r="B18" s="3"/>
      <c r="C18" s="3"/>
      <c r="D18" s="3"/>
      <c r="E18" s="3"/>
      <c r="F18" s="3"/>
      <c r="G18" s="247">
        <v>2021</v>
      </c>
      <c r="H18" s="248">
        <v>26.5</v>
      </c>
      <c r="I18" s="249">
        <v>0.1</v>
      </c>
      <c r="J18" s="250">
        <f t="shared" ref="J18" si="1">I18/H18</f>
        <v>3.7735849056603774E-3</v>
      </c>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c r="B22" s="3"/>
      <c r="C22" s="3"/>
      <c r="D22" s="3"/>
      <c r="E22" s="3"/>
      <c r="F22" s="3"/>
    </row>
    <row r="23" spans="1:10" x14ac:dyDescent="0.35">
      <c r="B23" s="3"/>
      <c r="C23" s="3"/>
      <c r="D23" s="3"/>
      <c r="E23" s="3"/>
      <c r="F23" s="3"/>
    </row>
    <row r="24" spans="1:10" x14ac:dyDescent="0.35">
      <c r="B24" s="3"/>
      <c r="C24" s="3"/>
      <c r="D24" s="3"/>
      <c r="E24" s="3"/>
      <c r="F24" s="3"/>
    </row>
    <row r="25" spans="1:10" x14ac:dyDescent="0.35">
      <c r="A25" s="24"/>
      <c r="B25" s="484" t="s">
        <v>366</v>
      </c>
      <c r="C25" s="482"/>
      <c r="D25" s="482"/>
      <c r="E25" s="482"/>
      <c r="F25" s="482"/>
      <c r="G25" s="482"/>
      <c r="H25" s="482"/>
      <c r="I25" s="482"/>
      <c r="J25" s="72"/>
    </row>
    <row r="26" spans="1:10" ht="24.65" customHeight="1" x14ac:dyDescent="0.35">
      <c r="A26" s="24"/>
      <c r="B26" s="485" t="s">
        <v>271</v>
      </c>
      <c r="C26" s="455"/>
      <c r="D26" s="455"/>
      <c r="E26" s="455"/>
      <c r="F26" s="455"/>
      <c r="G26" s="455"/>
      <c r="H26" s="455"/>
      <c r="I26" s="455"/>
      <c r="J26" s="24"/>
    </row>
    <row r="27" spans="1:10" x14ac:dyDescent="0.35">
      <c r="A27" s="24"/>
      <c r="B27" s="24"/>
      <c r="C27" s="24"/>
      <c r="D27" s="24"/>
      <c r="E27" s="24"/>
      <c r="F27" s="24"/>
      <c r="G27" s="24"/>
      <c r="H27" s="24"/>
      <c r="I27" s="24"/>
      <c r="J27" s="24"/>
    </row>
    <row r="28" spans="1:10" x14ac:dyDescent="0.35">
      <c r="A28" s="24"/>
      <c r="B28" s="482" t="s">
        <v>145</v>
      </c>
      <c r="C28" s="482"/>
      <c r="D28" s="482"/>
      <c r="E28" s="482"/>
      <c r="F28" s="482"/>
      <c r="G28" s="482"/>
      <c r="H28" s="482"/>
      <c r="I28" s="482"/>
      <c r="J28" s="24"/>
    </row>
    <row r="29" spans="1:10" x14ac:dyDescent="0.35">
      <c r="A29" s="24"/>
      <c r="B29" s="483" t="s">
        <v>351</v>
      </c>
      <c r="C29" s="483"/>
      <c r="D29" s="483"/>
      <c r="E29" s="483"/>
      <c r="F29" s="483"/>
      <c r="G29" s="483"/>
      <c r="H29" s="483"/>
      <c r="I29" s="483"/>
      <c r="J29" s="24"/>
    </row>
    <row r="30" spans="1:10" x14ac:dyDescent="0.35">
      <c r="A30" s="24"/>
      <c r="B30" s="483"/>
      <c r="C30" s="483"/>
      <c r="D30" s="483"/>
      <c r="E30" s="483"/>
      <c r="F30" s="483"/>
      <c r="G30" s="483"/>
      <c r="H30" s="483"/>
      <c r="I30" s="483"/>
      <c r="J30" s="24"/>
    </row>
    <row r="31" spans="1:10" x14ac:dyDescent="0.35">
      <c r="A31" s="24"/>
      <c r="B31" s="24"/>
      <c r="C31" s="24"/>
      <c r="D31" s="24"/>
      <c r="E31" s="24"/>
      <c r="F31" s="24"/>
      <c r="G31" s="24"/>
      <c r="H31" s="24"/>
      <c r="I31" s="24"/>
      <c r="J31" s="24"/>
    </row>
    <row r="32" spans="1:10" x14ac:dyDescent="0.35">
      <c r="A32" s="24"/>
      <c r="B32" s="457" t="s">
        <v>237</v>
      </c>
      <c r="C32" s="458"/>
      <c r="D32" s="458"/>
      <c r="E32" s="458"/>
      <c r="F32" s="458"/>
      <c r="G32" s="458"/>
      <c r="H32" s="458"/>
      <c r="I32" s="459"/>
      <c r="J32" s="24"/>
    </row>
    <row r="33" spans="1:10" ht="28.5" customHeight="1" x14ac:dyDescent="0.35">
      <c r="A33" s="24"/>
      <c r="B33" s="491" t="s">
        <v>176</v>
      </c>
      <c r="C33" s="492"/>
      <c r="D33" s="492"/>
      <c r="E33" s="492"/>
      <c r="F33" s="492"/>
      <c r="G33" s="492"/>
      <c r="H33" s="492"/>
      <c r="I33" s="493"/>
      <c r="J33" s="24"/>
    </row>
    <row r="34" spans="1:10" x14ac:dyDescent="0.35">
      <c r="A34" s="24"/>
      <c r="B34" s="24"/>
      <c r="C34" s="24"/>
      <c r="D34" s="24"/>
      <c r="E34" s="24"/>
      <c r="F34" s="24"/>
      <c r="G34" s="24"/>
      <c r="H34" s="24"/>
      <c r="I34" s="24"/>
      <c r="J34" s="24"/>
    </row>
    <row r="35" spans="1:10" x14ac:dyDescent="0.35">
      <c r="A35" s="24"/>
      <c r="B35" s="73" t="s">
        <v>232</v>
      </c>
      <c r="C35" s="494" t="s">
        <v>249</v>
      </c>
      <c r="D35" s="488"/>
      <c r="E35" s="488"/>
      <c r="F35" s="488"/>
      <c r="G35" s="488"/>
      <c r="H35" s="488"/>
      <c r="I35" s="488"/>
      <c r="J35" s="24"/>
    </row>
    <row r="36" spans="1:10" x14ac:dyDescent="0.35">
      <c r="A36" s="24"/>
      <c r="B36" s="73" t="s">
        <v>233</v>
      </c>
      <c r="C36" s="494">
        <v>44805</v>
      </c>
      <c r="D36" s="488"/>
      <c r="E36" s="488"/>
      <c r="F36" s="488"/>
      <c r="G36" s="488"/>
      <c r="H36" s="488"/>
      <c r="I36" s="488"/>
      <c r="J36" s="24"/>
    </row>
    <row r="37" spans="1:10" x14ac:dyDescent="0.35">
      <c r="A37" s="24"/>
      <c r="B37" s="75" t="s">
        <v>234</v>
      </c>
      <c r="C37" s="506" t="s">
        <v>248</v>
      </c>
      <c r="D37" s="497"/>
      <c r="E37" s="497"/>
      <c r="F37" s="497"/>
      <c r="G37" s="497"/>
      <c r="H37" s="497"/>
      <c r="I37" s="497"/>
      <c r="J37" s="24"/>
    </row>
    <row r="38" spans="1:10" x14ac:dyDescent="0.35">
      <c r="A38" s="24"/>
      <c r="B38" s="486" t="s">
        <v>235</v>
      </c>
      <c r="C38" s="487" t="s">
        <v>171</v>
      </c>
      <c r="D38" s="488"/>
      <c r="E38" s="488"/>
      <c r="F38" s="488"/>
      <c r="G38" s="488"/>
      <c r="H38" s="488"/>
      <c r="I38" s="488"/>
      <c r="J38" s="24"/>
    </row>
    <row r="39" spans="1:10" x14ac:dyDescent="0.35">
      <c r="A39" s="24"/>
      <c r="B39" s="486"/>
      <c r="C39" s="489"/>
      <c r="D39" s="488"/>
      <c r="E39" s="488"/>
      <c r="F39" s="488"/>
      <c r="G39" s="488"/>
      <c r="H39" s="488"/>
      <c r="I39" s="488"/>
      <c r="J39" s="24"/>
    </row>
    <row r="40" spans="1:10" x14ac:dyDescent="0.35">
      <c r="A40" s="24"/>
      <c r="B40" s="486"/>
      <c r="C40" s="490"/>
      <c r="D40" s="490"/>
      <c r="E40" s="490"/>
      <c r="F40" s="490"/>
      <c r="G40" s="490"/>
      <c r="H40" s="490"/>
      <c r="I40" s="490"/>
      <c r="J40" s="24"/>
    </row>
    <row r="41" spans="1:10" x14ac:dyDescent="0.35">
      <c r="A41" s="2"/>
    </row>
    <row r="42" spans="1:10" x14ac:dyDescent="0.35"/>
  </sheetData>
  <mergeCells count="21">
    <mergeCell ref="J10:J11"/>
    <mergeCell ref="B29:I29"/>
    <mergeCell ref="B30:I30"/>
    <mergeCell ref="B32:I32"/>
    <mergeCell ref="B33:I33"/>
    <mergeCell ref="C39:I39"/>
    <mergeCell ref="C40:I40"/>
    <mergeCell ref="C2:D2"/>
    <mergeCell ref="C3:D3"/>
    <mergeCell ref="B2:B3"/>
    <mergeCell ref="I10:I11"/>
    <mergeCell ref="H10:H11"/>
    <mergeCell ref="G10:G11"/>
    <mergeCell ref="B25:I25"/>
    <mergeCell ref="B26:I26"/>
    <mergeCell ref="B28:I28"/>
    <mergeCell ref="C35:I35"/>
    <mergeCell ref="C36:I36"/>
    <mergeCell ref="C37:I37"/>
    <mergeCell ref="B38:B40"/>
    <mergeCell ref="C38:I38"/>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7" r:id="rId1" xr:uid="{8B768BF4-3C3D-4DC8-AA10-E3EE18486545}"/>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D481-ADBC-4A3C-A2D1-60ED76E59786}">
  <sheetPr>
    <tabColor theme="0" tint="-4.9989318521683403E-2"/>
  </sheetPr>
  <dimension ref="A1:Z45"/>
  <sheetViews>
    <sheetView showGridLines="0" workbookViewId="0">
      <selection activeCell="J10" sqref="J10"/>
    </sheetView>
  </sheetViews>
  <sheetFormatPr defaultColWidth="0" defaultRowHeight="15.65" customHeight="1" zeroHeight="1" x14ac:dyDescent="0.35"/>
  <cols>
    <col min="1" max="1" width="4.23046875" customWidth="1"/>
    <col min="2" max="2" width="18.843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3" t="s">
        <v>120</v>
      </c>
      <c r="C2" s="454" t="s">
        <v>1</v>
      </c>
      <c r="D2" s="454"/>
      <c r="E2" s="71" t="s">
        <v>2</v>
      </c>
      <c r="F2" s="71" t="s">
        <v>4</v>
      </c>
      <c r="G2" s="71" t="s">
        <v>193</v>
      </c>
      <c r="H2" s="71" t="s">
        <v>146</v>
      </c>
      <c r="I2" s="71" t="s">
        <v>3</v>
      </c>
    </row>
    <row r="3" spans="2:9" s="62" customFormat="1" ht="27.65" customHeight="1" x14ac:dyDescent="0.35">
      <c r="B3" s="453"/>
      <c r="C3" s="455" t="s">
        <v>272</v>
      </c>
      <c r="D3" s="455"/>
      <c r="E3" s="39">
        <v>2</v>
      </c>
      <c r="F3" s="82" t="s">
        <v>47</v>
      </c>
      <c r="G3" s="39" t="s">
        <v>97</v>
      </c>
      <c r="H3" s="39" t="s">
        <v>97</v>
      </c>
      <c r="I3" s="39" t="s">
        <v>239</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84" t="s">
        <v>366</v>
      </c>
      <c r="C29" s="482"/>
      <c r="D29" s="482"/>
      <c r="E29" s="482"/>
      <c r="F29" s="482"/>
      <c r="G29" s="482"/>
      <c r="H29" s="482"/>
      <c r="I29" s="482"/>
      <c r="J29" s="72"/>
    </row>
    <row r="30" spans="1:10" ht="15.5" x14ac:dyDescent="0.35">
      <c r="A30" s="24"/>
      <c r="B30" s="485" t="s">
        <v>273</v>
      </c>
      <c r="C30" s="455"/>
      <c r="D30" s="455"/>
      <c r="E30" s="455"/>
      <c r="F30" s="455"/>
      <c r="G30" s="455"/>
      <c r="H30" s="455"/>
      <c r="I30" s="455"/>
      <c r="J30" s="24"/>
    </row>
    <row r="31" spans="1:10" ht="15.5" x14ac:dyDescent="0.35">
      <c r="A31" s="24"/>
      <c r="B31" s="24"/>
      <c r="C31" s="24"/>
      <c r="D31" s="24"/>
      <c r="E31" s="24"/>
      <c r="F31" s="24"/>
      <c r="G31" s="24"/>
      <c r="H31" s="24"/>
      <c r="I31" s="24"/>
      <c r="J31" s="24"/>
    </row>
    <row r="32" spans="1:10" ht="15.5" x14ac:dyDescent="0.35">
      <c r="A32" s="24"/>
      <c r="B32" s="482" t="s">
        <v>145</v>
      </c>
      <c r="C32" s="482"/>
      <c r="D32" s="482"/>
      <c r="E32" s="482"/>
      <c r="F32" s="482"/>
      <c r="G32" s="482"/>
      <c r="H32" s="482"/>
      <c r="I32" s="482"/>
      <c r="J32" s="24"/>
    </row>
    <row r="33" spans="1:10" ht="15.5" x14ac:dyDescent="0.35">
      <c r="A33" s="24"/>
      <c r="B33" s="483" t="s">
        <v>379</v>
      </c>
      <c r="C33" s="483"/>
      <c r="D33" s="483"/>
      <c r="E33" s="483"/>
      <c r="F33" s="483"/>
      <c r="G33" s="483"/>
      <c r="H33" s="483"/>
      <c r="I33" s="483"/>
      <c r="J33" s="24"/>
    </row>
    <row r="34" spans="1:10" ht="15.5" x14ac:dyDescent="0.35">
      <c r="A34" s="24"/>
      <c r="B34" s="483"/>
      <c r="C34" s="483"/>
      <c r="D34" s="483"/>
      <c r="E34" s="483"/>
      <c r="F34" s="483"/>
      <c r="G34" s="483"/>
      <c r="H34" s="483"/>
      <c r="I34" s="483"/>
      <c r="J34" s="24"/>
    </row>
    <row r="35" spans="1:10" ht="15.5" x14ac:dyDescent="0.35">
      <c r="A35" s="24"/>
      <c r="B35" s="24"/>
      <c r="C35" s="24"/>
      <c r="D35" s="24"/>
      <c r="E35" s="24"/>
      <c r="F35" s="24"/>
      <c r="G35" s="24"/>
      <c r="H35" s="24"/>
      <c r="I35" s="24"/>
      <c r="J35" s="24"/>
    </row>
    <row r="36" spans="1:10" ht="15.5" x14ac:dyDescent="0.35">
      <c r="A36" s="24"/>
      <c r="B36" s="457" t="s">
        <v>237</v>
      </c>
      <c r="C36" s="458"/>
      <c r="D36" s="458"/>
      <c r="E36" s="458"/>
      <c r="F36" s="458"/>
      <c r="G36" s="458"/>
      <c r="H36" s="458"/>
      <c r="I36" s="459"/>
      <c r="J36" s="24"/>
    </row>
    <row r="37" spans="1:10" ht="15.5" x14ac:dyDescent="0.35">
      <c r="A37" s="24"/>
      <c r="B37" s="491"/>
      <c r="C37" s="492"/>
      <c r="D37" s="492"/>
      <c r="E37" s="492"/>
      <c r="F37" s="492"/>
      <c r="G37" s="492"/>
      <c r="H37" s="492"/>
      <c r="I37" s="493"/>
      <c r="J37" s="24"/>
    </row>
    <row r="38" spans="1:10" ht="15.5" x14ac:dyDescent="0.35">
      <c r="A38" s="24"/>
      <c r="B38" s="24"/>
      <c r="C38" s="24"/>
      <c r="D38" s="24"/>
      <c r="E38" s="24"/>
      <c r="F38" s="24"/>
      <c r="G38" s="24"/>
      <c r="H38" s="24"/>
      <c r="I38" s="24"/>
      <c r="J38" s="24"/>
    </row>
    <row r="39" spans="1:10" ht="15.5" x14ac:dyDescent="0.35">
      <c r="A39" s="24"/>
      <c r="B39" s="73" t="s">
        <v>232</v>
      </c>
      <c r="C39" s="494"/>
      <c r="D39" s="488"/>
      <c r="E39" s="488"/>
      <c r="F39" s="488"/>
      <c r="G39" s="488"/>
      <c r="H39" s="488"/>
      <c r="I39" s="488"/>
      <c r="J39" s="24"/>
    </row>
    <row r="40" spans="1:10" ht="15.5" x14ac:dyDescent="0.35">
      <c r="A40" s="24"/>
      <c r="B40" s="73" t="s">
        <v>233</v>
      </c>
      <c r="C40" s="494"/>
      <c r="D40" s="488"/>
      <c r="E40" s="488"/>
      <c r="F40" s="488"/>
      <c r="G40" s="488"/>
      <c r="H40" s="488"/>
      <c r="I40" s="488"/>
      <c r="J40" s="24"/>
    </row>
    <row r="41" spans="1:10" ht="15.5" x14ac:dyDescent="0.35">
      <c r="A41" s="24"/>
      <c r="B41" s="75" t="s">
        <v>234</v>
      </c>
      <c r="C41" s="495"/>
      <c r="D41" s="488"/>
      <c r="E41" s="488"/>
      <c r="F41" s="488"/>
      <c r="G41" s="488"/>
      <c r="H41" s="488"/>
      <c r="I41" s="488"/>
      <c r="J41" s="24"/>
    </row>
    <row r="42" spans="1:10" ht="15.5" x14ac:dyDescent="0.35">
      <c r="A42" s="24"/>
      <c r="B42" s="486" t="s">
        <v>235</v>
      </c>
      <c r="C42" s="487"/>
      <c r="D42" s="488"/>
      <c r="E42" s="488"/>
      <c r="F42" s="488"/>
      <c r="G42" s="488"/>
      <c r="H42" s="488"/>
      <c r="I42" s="488"/>
      <c r="J42" s="24"/>
    </row>
    <row r="43" spans="1:10" ht="15.5" x14ac:dyDescent="0.35">
      <c r="A43" s="24"/>
      <c r="B43" s="486"/>
      <c r="C43" s="489"/>
      <c r="D43" s="488"/>
      <c r="E43" s="488"/>
      <c r="F43" s="488"/>
      <c r="G43" s="488"/>
      <c r="H43" s="488"/>
      <c r="I43" s="488"/>
      <c r="J43" s="24"/>
    </row>
    <row r="44" spans="1:10" ht="15.5" x14ac:dyDescent="0.35">
      <c r="A44" s="24"/>
      <c r="B44" s="486"/>
      <c r="C44" s="490"/>
      <c r="D44" s="490"/>
      <c r="E44" s="490"/>
      <c r="F44" s="490"/>
      <c r="G44" s="490"/>
      <c r="H44" s="490"/>
      <c r="I44" s="490"/>
      <c r="J44" s="24"/>
    </row>
    <row r="45" spans="1:10" ht="15.5" x14ac:dyDescent="0.35"/>
  </sheetData>
  <mergeCells count="17">
    <mergeCell ref="C40:I40"/>
    <mergeCell ref="B2:B3"/>
    <mergeCell ref="C2:D2"/>
    <mergeCell ref="C3:D3"/>
    <mergeCell ref="B29:I29"/>
    <mergeCell ref="B30:I30"/>
    <mergeCell ref="B32:I32"/>
    <mergeCell ref="B33:I33"/>
    <mergeCell ref="B34:I34"/>
    <mergeCell ref="B36:I36"/>
    <mergeCell ref="B37:I37"/>
    <mergeCell ref="C39:I39"/>
    <mergeCell ref="C41:I41"/>
    <mergeCell ref="B42:B44"/>
    <mergeCell ref="C42:I42"/>
    <mergeCell ref="C43:I43"/>
    <mergeCell ref="C44:I44"/>
  </mergeCells>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A61"/>
  <sheetViews>
    <sheetView showGridLines="0" topLeftCell="A15" zoomScale="85" zoomScaleNormal="85" workbookViewId="0">
      <selection activeCell="K47" sqref="K47"/>
    </sheetView>
  </sheetViews>
  <sheetFormatPr defaultColWidth="0" defaultRowHeight="15.5" zeroHeight="1" x14ac:dyDescent="0.35"/>
  <cols>
    <col min="1" max="1" width="4.23046875" customWidth="1"/>
    <col min="2" max="2" width="16.69140625" customWidth="1"/>
    <col min="3" max="3" width="9.4609375" customWidth="1"/>
    <col min="4" max="4" width="15.23046875" customWidth="1"/>
    <col min="5" max="5" width="14.69140625" customWidth="1"/>
    <col min="6" max="6" width="11.07421875" customWidth="1"/>
    <col min="7" max="7" width="13.07421875" customWidth="1"/>
    <col min="8" max="8" width="8.07421875" bestFit="1" customWidth="1"/>
    <col min="9" max="10" width="12.69140625" customWidth="1"/>
    <col min="11" max="11" width="9.53515625" customWidth="1"/>
    <col min="12" max="12" width="10.4609375" customWidth="1"/>
    <col min="13" max="13" width="10.69140625" customWidth="1"/>
    <col min="14" max="14" width="8.4609375" customWidth="1"/>
    <col min="15" max="15" width="5.07421875" bestFit="1" customWidth="1"/>
    <col min="16" max="27" width="5.07421875" hidden="1" customWidth="1"/>
    <col min="28" max="16384" width="9.23046875" hidden="1"/>
  </cols>
  <sheetData>
    <row r="1" spans="2:14" s="62" customFormat="1" x14ac:dyDescent="0.35"/>
    <row r="2" spans="2:14" s="62" customFormat="1" ht="39" x14ac:dyDescent="0.35">
      <c r="B2" s="453" t="s">
        <v>36</v>
      </c>
      <c r="C2" s="454" t="s">
        <v>1</v>
      </c>
      <c r="D2" s="454"/>
      <c r="E2" s="71" t="s">
        <v>2</v>
      </c>
      <c r="F2" s="71" t="s">
        <v>4</v>
      </c>
      <c r="G2" s="71" t="s">
        <v>193</v>
      </c>
      <c r="H2" s="71" t="s">
        <v>146</v>
      </c>
      <c r="I2" s="71" t="s">
        <v>3</v>
      </c>
    </row>
    <row r="3" spans="2:14" s="62" customFormat="1" ht="33" customHeight="1" x14ac:dyDescent="0.35">
      <c r="B3" s="453"/>
      <c r="C3" s="455" t="s">
        <v>110</v>
      </c>
      <c r="D3" s="455"/>
      <c r="E3" s="39">
        <v>2</v>
      </c>
      <c r="F3" s="82" t="s">
        <v>22</v>
      </c>
      <c r="G3" s="81">
        <f>I7</f>
        <v>3</v>
      </c>
      <c r="H3" s="81">
        <f>I8</f>
        <v>1</v>
      </c>
      <c r="I3" s="39" t="s">
        <v>243</v>
      </c>
    </row>
    <row r="4" spans="2:14" s="62" customFormat="1" x14ac:dyDescent="0.35"/>
    <row r="5" spans="2:14" x14ac:dyDescent="0.35"/>
    <row r="6" spans="2:14" x14ac:dyDescent="0.35">
      <c r="G6" s="64"/>
      <c r="H6" s="64" t="s">
        <v>306</v>
      </c>
      <c r="I6" s="64" t="s">
        <v>227</v>
      </c>
    </row>
    <row r="7" spans="2:14" x14ac:dyDescent="0.35">
      <c r="G7" s="64" t="s">
        <v>193</v>
      </c>
      <c r="H7" s="83">
        <f>(N40-N36)/N36</f>
        <v>-0.21404682274247488</v>
      </c>
      <c r="I7" s="81">
        <f>IF(H7="No data",0,IF(H7&gt;0.05,1,IF(H7&lt;-0.05,3,2)))</f>
        <v>3</v>
      </c>
    </row>
    <row r="8" spans="2:14" ht="23" x14ac:dyDescent="0.35">
      <c r="G8" s="64" t="s">
        <v>146</v>
      </c>
      <c r="H8" s="83">
        <f>(N41-N40)/N40</f>
        <v>0.1276595744680851</v>
      </c>
      <c r="I8" s="81">
        <f>IF(H8="No data",0,IF(H8&gt;0.05,1,IF(H8&lt;-0.05,3,2)))</f>
        <v>1</v>
      </c>
    </row>
    <row r="9" spans="2:14" x14ac:dyDescent="0.35"/>
    <row r="10" spans="2:14" x14ac:dyDescent="0.35">
      <c r="B10" s="3"/>
      <c r="C10" s="3"/>
      <c r="D10" s="3"/>
      <c r="E10" s="3"/>
      <c r="F10" s="3"/>
      <c r="G10" s="112"/>
      <c r="H10" s="113"/>
      <c r="I10" s="113"/>
      <c r="J10" s="113"/>
      <c r="K10" s="113"/>
      <c r="L10" s="113"/>
      <c r="M10" s="512" t="s">
        <v>91</v>
      </c>
      <c r="N10" s="513"/>
    </row>
    <row r="11" spans="2:14" x14ac:dyDescent="0.35">
      <c r="B11" s="3"/>
      <c r="C11" s="3"/>
      <c r="D11" s="3"/>
      <c r="E11" s="3"/>
      <c r="F11" s="3"/>
      <c r="G11" s="114"/>
      <c r="H11" s="115"/>
      <c r="I11" s="115"/>
      <c r="J11" s="115"/>
      <c r="K11" s="116" t="s">
        <v>92</v>
      </c>
      <c r="L11" s="116"/>
      <c r="M11" s="116"/>
      <c r="N11" s="117"/>
    </row>
    <row r="12" spans="2:14" ht="23" x14ac:dyDescent="0.35">
      <c r="B12" s="3"/>
      <c r="C12" s="3"/>
      <c r="D12" s="3"/>
      <c r="E12" s="3"/>
      <c r="F12" s="3"/>
      <c r="G12" s="118" t="s">
        <v>72</v>
      </c>
      <c r="H12" s="119" t="s">
        <v>93</v>
      </c>
      <c r="I12" s="119" t="s">
        <v>172</v>
      </c>
      <c r="J12" s="119" t="s">
        <v>134</v>
      </c>
      <c r="K12" s="119" t="s">
        <v>94</v>
      </c>
      <c r="L12" s="119" t="s">
        <v>95</v>
      </c>
      <c r="M12" s="120" t="s">
        <v>73</v>
      </c>
      <c r="N12" s="121" t="s">
        <v>96</v>
      </c>
    </row>
    <row r="13" spans="2:14" x14ac:dyDescent="0.35">
      <c r="B13" s="3"/>
      <c r="C13" s="3"/>
      <c r="D13" s="3"/>
      <c r="E13" s="3"/>
      <c r="F13" s="3"/>
      <c r="G13" s="124">
        <v>1993</v>
      </c>
      <c r="H13" s="122">
        <v>18.2</v>
      </c>
      <c r="I13" s="122">
        <v>2.2999999999999998</v>
      </c>
      <c r="J13" s="122">
        <v>1.2</v>
      </c>
      <c r="K13" s="122">
        <v>0.2</v>
      </c>
      <c r="L13" s="122">
        <v>0.3</v>
      </c>
      <c r="M13" s="122">
        <v>0.4</v>
      </c>
      <c r="N13" s="123">
        <v>22.1</v>
      </c>
    </row>
    <row r="14" spans="2:14" x14ac:dyDescent="0.35">
      <c r="B14" s="3"/>
      <c r="C14" s="3"/>
      <c r="D14" s="3"/>
      <c r="E14" s="3"/>
      <c r="F14" s="3"/>
      <c r="G14" s="124">
        <v>1994</v>
      </c>
      <c r="H14" s="122">
        <v>18.600000000000001</v>
      </c>
      <c r="I14" s="122">
        <v>2.4</v>
      </c>
      <c r="J14" s="122">
        <v>1.2</v>
      </c>
      <c r="K14" s="122">
        <v>0.2</v>
      </c>
      <c r="L14" s="122">
        <v>0.2</v>
      </c>
      <c r="M14" s="122">
        <v>0.4</v>
      </c>
      <c r="N14" s="123">
        <v>22.6</v>
      </c>
    </row>
    <row r="15" spans="2:14" x14ac:dyDescent="0.35">
      <c r="B15" s="3"/>
      <c r="C15" s="3"/>
      <c r="D15" s="3"/>
      <c r="E15" s="3"/>
      <c r="F15" s="3"/>
      <c r="G15" s="124">
        <v>1995</v>
      </c>
      <c r="H15" s="122">
        <v>18.899999999999999</v>
      </c>
      <c r="I15" s="122">
        <v>2.5</v>
      </c>
      <c r="J15" s="122">
        <v>1.2</v>
      </c>
      <c r="K15" s="122">
        <v>0.2</v>
      </c>
      <c r="L15" s="122">
        <v>0.3</v>
      </c>
      <c r="M15" s="122">
        <v>0.4</v>
      </c>
      <c r="N15" s="123">
        <v>23.1</v>
      </c>
    </row>
    <row r="16" spans="2:14" x14ac:dyDescent="0.35">
      <c r="B16" s="3"/>
      <c r="C16" s="3"/>
      <c r="D16" s="3"/>
      <c r="E16" s="3"/>
      <c r="F16" s="3"/>
      <c r="G16" s="124">
        <v>1996</v>
      </c>
      <c r="H16" s="122">
        <v>19.3</v>
      </c>
      <c r="I16" s="122">
        <v>2.6</v>
      </c>
      <c r="J16" s="122">
        <v>1.3</v>
      </c>
      <c r="K16" s="122">
        <v>0.2</v>
      </c>
      <c r="L16" s="122">
        <v>0.3</v>
      </c>
      <c r="M16" s="122">
        <v>0.4</v>
      </c>
      <c r="N16" s="123">
        <v>23.6</v>
      </c>
    </row>
    <row r="17" spans="2:14" x14ac:dyDescent="0.35">
      <c r="B17" s="3"/>
      <c r="C17" s="3"/>
      <c r="D17" s="3"/>
      <c r="E17" s="3"/>
      <c r="F17" s="3"/>
      <c r="G17" s="124">
        <v>1997</v>
      </c>
      <c r="H17" s="122">
        <v>19.7</v>
      </c>
      <c r="I17" s="122">
        <v>2.7</v>
      </c>
      <c r="J17" s="122">
        <v>1.3</v>
      </c>
      <c r="K17" s="122">
        <v>0.2</v>
      </c>
      <c r="L17" s="122">
        <v>0.3</v>
      </c>
      <c r="M17" s="122">
        <v>0.5</v>
      </c>
      <c r="N17" s="123">
        <v>24.2</v>
      </c>
    </row>
    <row r="18" spans="2:14" x14ac:dyDescent="0.35">
      <c r="B18" s="3"/>
      <c r="C18" s="3"/>
      <c r="D18" s="3"/>
      <c r="E18" s="3"/>
      <c r="F18" s="3"/>
      <c r="G18" s="124">
        <v>1998</v>
      </c>
      <c r="H18" s="122">
        <v>19.8</v>
      </c>
      <c r="I18" s="122">
        <v>2.8</v>
      </c>
      <c r="J18" s="122">
        <v>1.4</v>
      </c>
      <c r="K18" s="122">
        <v>0.2</v>
      </c>
      <c r="L18" s="122">
        <v>0.3</v>
      </c>
      <c r="M18" s="122">
        <v>0.5</v>
      </c>
      <c r="N18" s="123">
        <v>24.5</v>
      </c>
    </row>
    <row r="19" spans="2:14" x14ac:dyDescent="0.35">
      <c r="B19" s="3"/>
      <c r="C19" s="3"/>
      <c r="D19" s="3"/>
      <c r="E19" s="3"/>
      <c r="F19" s="3"/>
      <c r="G19" s="124">
        <v>1999</v>
      </c>
      <c r="H19" s="122">
        <v>20.2</v>
      </c>
      <c r="I19" s="122">
        <v>2.9</v>
      </c>
      <c r="J19" s="122">
        <v>1.3</v>
      </c>
      <c r="K19" s="122">
        <v>0.2</v>
      </c>
      <c r="L19" s="122">
        <v>0.3</v>
      </c>
      <c r="M19" s="122">
        <v>0.5</v>
      </c>
      <c r="N19" s="123">
        <v>24.9</v>
      </c>
    </row>
    <row r="20" spans="2:14" x14ac:dyDescent="0.35">
      <c r="B20" s="3"/>
      <c r="C20" s="3"/>
      <c r="D20" s="3"/>
      <c r="E20" s="3"/>
      <c r="F20" s="3"/>
      <c r="G20" s="124">
        <v>2000</v>
      </c>
      <c r="H20" s="122">
        <v>20</v>
      </c>
      <c r="I20" s="122">
        <v>2.9</v>
      </c>
      <c r="J20" s="122">
        <v>1.3</v>
      </c>
      <c r="K20" s="122">
        <v>0.2</v>
      </c>
      <c r="L20" s="122">
        <v>0.3</v>
      </c>
      <c r="M20" s="122">
        <v>0.5</v>
      </c>
      <c r="N20" s="123">
        <v>24.7</v>
      </c>
    </row>
    <row r="21" spans="2:14" x14ac:dyDescent="0.35">
      <c r="B21" s="3"/>
      <c r="C21" s="3"/>
      <c r="D21" s="3"/>
      <c r="E21" s="3"/>
      <c r="F21" s="3"/>
      <c r="G21" s="124">
        <v>2001</v>
      </c>
      <c r="H21" s="122">
        <v>20.3</v>
      </c>
      <c r="I21" s="122">
        <v>3</v>
      </c>
      <c r="J21" s="122">
        <v>1.2</v>
      </c>
      <c r="K21" s="122">
        <v>0.2</v>
      </c>
      <c r="L21" s="122">
        <v>0.3</v>
      </c>
      <c r="M21" s="122">
        <v>0.5</v>
      </c>
      <c r="N21" s="123">
        <v>25</v>
      </c>
    </row>
    <row r="22" spans="2:14" x14ac:dyDescent="0.35">
      <c r="B22" s="3"/>
      <c r="C22" s="3"/>
      <c r="D22" s="3"/>
      <c r="E22" s="3"/>
      <c r="F22" s="3"/>
      <c r="G22" s="124">
        <v>2002</v>
      </c>
      <c r="H22" s="122">
        <v>21</v>
      </c>
      <c r="I22" s="122">
        <v>3.1</v>
      </c>
      <c r="J22" s="122">
        <v>1.3</v>
      </c>
      <c r="K22" s="122">
        <v>0.2</v>
      </c>
      <c r="L22" s="122">
        <v>0.3</v>
      </c>
      <c r="M22" s="122">
        <v>0.5</v>
      </c>
      <c r="N22" s="123">
        <v>25.8</v>
      </c>
    </row>
    <row r="23" spans="2:14" x14ac:dyDescent="0.35">
      <c r="B23" s="3"/>
      <c r="C23" s="3"/>
      <c r="D23" s="3"/>
      <c r="E23" s="3"/>
      <c r="F23" s="3"/>
      <c r="G23" s="124">
        <v>2003</v>
      </c>
      <c r="H23" s="122">
        <v>21.1</v>
      </c>
      <c r="I23" s="122">
        <v>3.2</v>
      </c>
      <c r="J23" s="122">
        <v>1.2</v>
      </c>
      <c r="K23" s="122">
        <v>0.2</v>
      </c>
      <c r="L23" s="122">
        <v>0.3</v>
      </c>
      <c r="M23" s="122">
        <v>0.5</v>
      </c>
      <c r="N23" s="123">
        <v>26.1</v>
      </c>
    </row>
    <row r="24" spans="2:14" x14ac:dyDescent="0.35">
      <c r="B24" s="3"/>
      <c r="C24" s="3"/>
      <c r="D24" s="3"/>
      <c r="E24" s="3"/>
      <c r="F24" s="3"/>
      <c r="G24" s="124">
        <v>2004</v>
      </c>
      <c r="H24" s="122">
        <v>21.6</v>
      </c>
      <c r="I24" s="122">
        <v>3.4</v>
      </c>
      <c r="J24" s="122">
        <v>1.3</v>
      </c>
      <c r="K24" s="122">
        <v>0.2</v>
      </c>
      <c r="L24" s="122">
        <v>0.3</v>
      </c>
      <c r="M24" s="122">
        <v>0.5</v>
      </c>
      <c r="N24" s="123">
        <v>26.7</v>
      </c>
    </row>
    <row r="25" spans="2:14" x14ac:dyDescent="0.35">
      <c r="B25" s="3"/>
      <c r="C25" s="3"/>
      <c r="D25" s="3"/>
      <c r="E25" s="3"/>
      <c r="F25" s="3"/>
      <c r="G25" s="124">
        <v>2005</v>
      </c>
      <c r="H25" s="122">
        <v>21.3</v>
      </c>
      <c r="I25" s="122">
        <v>3.5</v>
      </c>
      <c r="J25" s="122">
        <v>1.3</v>
      </c>
      <c r="K25" s="122">
        <v>0.2</v>
      </c>
      <c r="L25" s="122">
        <v>0.3</v>
      </c>
      <c r="M25" s="122">
        <v>0.5</v>
      </c>
      <c r="N25" s="123">
        <v>26.6</v>
      </c>
    </row>
    <row r="26" spans="2:14" x14ac:dyDescent="0.35">
      <c r="B26" s="3"/>
      <c r="C26" s="3"/>
      <c r="D26" s="3"/>
      <c r="E26" s="3"/>
      <c r="F26" s="3"/>
      <c r="G26" s="124">
        <v>2006</v>
      </c>
      <c r="H26" s="122">
        <v>21.8</v>
      </c>
      <c r="I26" s="122">
        <v>3.6</v>
      </c>
      <c r="J26" s="122">
        <v>1.3</v>
      </c>
      <c r="K26" s="122">
        <v>0.2</v>
      </c>
      <c r="L26" s="122">
        <v>0.3</v>
      </c>
      <c r="M26" s="122">
        <v>0.5</v>
      </c>
      <c r="N26" s="123">
        <v>27.2</v>
      </c>
    </row>
    <row r="27" spans="2:14" x14ac:dyDescent="0.35">
      <c r="B27" s="3"/>
      <c r="C27" s="3"/>
      <c r="D27" s="3"/>
      <c r="E27" s="3"/>
      <c r="F27" s="3"/>
      <c r="G27" s="124">
        <v>2007</v>
      </c>
      <c r="H27" s="122">
        <v>21.9</v>
      </c>
      <c r="I27" s="122">
        <v>3.8</v>
      </c>
      <c r="J27" s="122">
        <v>1.3</v>
      </c>
      <c r="K27" s="122">
        <v>0.2</v>
      </c>
      <c r="L27" s="122">
        <v>0.3</v>
      </c>
      <c r="M27" s="122">
        <v>0.5</v>
      </c>
      <c r="N27" s="123">
        <v>27.5</v>
      </c>
    </row>
    <row r="28" spans="2:14" x14ac:dyDescent="0.35">
      <c r="B28" s="3"/>
      <c r="C28" s="3"/>
      <c r="D28" s="3"/>
      <c r="E28" s="3"/>
      <c r="F28" s="3"/>
      <c r="G28" s="124">
        <v>2008</v>
      </c>
      <c r="H28" s="122">
        <v>21.8</v>
      </c>
      <c r="I28" s="122">
        <v>3.8</v>
      </c>
      <c r="J28" s="122">
        <v>1.3</v>
      </c>
      <c r="K28" s="122">
        <v>0.2</v>
      </c>
      <c r="L28" s="122">
        <v>0.3</v>
      </c>
      <c r="M28" s="122">
        <v>0.5</v>
      </c>
      <c r="N28" s="123">
        <v>27.4</v>
      </c>
    </row>
    <row r="29" spans="2:14" x14ac:dyDescent="0.35">
      <c r="B29" s="3"/>
      <c r="C29" s="3"/>
      <c r="D29" s="3"/>
      <c r="E29" s="3"/>
      <c r="F29" s="3"/>
      <c r="G29" s="124">
        <v>2009</v>
      </c>
      <c r="H29" s="122">
        <v>21.5</v>
      </c>
      <c r="I29" s="122">
        <v>3.7</v>
      </c>
      <c r="J29" s="122">
        <v>1.2</v>
      </c>
      <c r="K29" s="122">
        <v>0.2</v>
      </c>
      <c r="L29" s="122">
        <v>0.3</v>
      </c>
      <c r="M29" s="122">
        <v>0.5</v>
      </c>
      <c r="N29" s="123">
        <v>26.9</v>
      </c>
    </row>
    <row r="30" spans="2:14" x14ac:dyDescent="0.35">
      <c r="B30" s="3"/>
      <c r="C30" s="3"/>
      <c r="D30" s="3"/>
      <c r="E30" s="3"/>
      <c r="F30" s="3"/>
      <c r="G30" s="124">
        <v>2010</v>
      </c>
      <c r="H30" s="122">
        <v>21.1</v>
      </c>
      <c r="I30" s="122">
        <v>3.8</v>
      </c>
      <c r="J30" s="122">
        <v>1.1000000000000001</v>
      </c>
      <c r="K30" s="122">
        <v>0.2</v>
      </c>
      <c r="L30" s="122">
        <v>0.3</v>
      </c>
      <c r="M30" s="122">
        <v>0.5</v>
      </c>
      <c r="N30" s="123">
        <v>26.6</v>
      </c>
    </row>
    <row r="31" spans="2:14" x14ac:dyDescent="0.35">
      <c r="B31" s="3"/>
      <c r="C31" s="3"/>
      <c r="D31" s="3"/>
      <c r="E31" s="3"/>
      <c r="F31" s="3"/>
      <c r="G31" s="124">
        <v>2011</v>
      </c>
      <c r="H31" s="122">
        <v>21.2</v>
      </c>
      <c r="I31" s="122">
        <v>3.8</v>
      </c>
      <c r="J31" s="122">
        <v>1.1000000000000001</v>
      </c>
      <c r="K31" s="122">
        <v>0.2</v>
      </c>
      <c r="L31" s="122">
        <v>0.3</v>
      </c>
      <c r="M31" s="122">
        <v>0.5</v>
      </c>
      <c r="N31" s="123">
        <v>26.7</v>
      </c>
    </row>
    <row r="32" spans="2:14" x14ac:dyDescent="0.35">
      <c r="B32" s="3"/>
      <c r="C32" s="3"/>
      <c r="D32" s="3"/>
      <c r="E32" s="3"/>
      <c r="F32" s="3"/>
      <c r="G32" s="124">
        <v>2012</v>
      </c>
      <c r="H32" s="122">
        <v>21.3</v>
      </c>
      <c r="I32" s="122">
        <v>3.9</v>
      </c>
      <c r="J32" s="122">
        <v>1.1000000000000001</v>
      </c>
      <c r="K32" s="122">
        <v>0.2</v>
      </c>
      <c r="L32" s="122">
        <v>0.3</v>
      </c>
      <c r="M32" s="122">
        <v>0.5</v>
      </c>
      <c r="N32" s="123">
        <v>26.7</v>
      </c>
    </row>
    <row r="33" spans="1:14" x14ac:dyDescent="0.35">
      <c r="B33" s="3"/>
      <c r="C33" s="3"/>
      <c r="D33" s="3"/>
      <c r="E33" s="3"/>
      <c r="F33" s="3"/>
      <c r="G33" s="124">
        <v>2013</v>
      </c>
      <c r="H33" s="122">
        <v>21.5</v>
      </c>
      <c r="I33" s="122">
        <v>4</v>
      </c>
      <c r="J33" s="122">
        <v>1.1000000000000001</v>
      </c>
      <c r="K33" s="122">
        <v>0.2</v>
      </c>
      <c r="L33" s="122">
        <v>0.3</v>
      </c>
      <c r="M33" s="122">
        <v>0.5</v>
      </c>
      <c r="N33" s="123">
        <v>27</v>
      </c>
    </row>
    <row r="34" spans="1:14" x14ac:dyDescent="0.35">
      <c r="B34" s="3"/>
      <c r="C34" s="3"/>
      <c r="D34" s="3"/>
      <c r="E34" s="3"/>
      <c r="F34" s="3"/>
      <c r="G34" s="124">
        <v>2014</v>
      </c>
      <c r="H34" s="122">
        <v>22.3</v>
      </c>
      <c r="I34" s="122">
        <v>4.2</v>
      </c>
      <c r="J34" s="122">
        <v>1.1000000000000001</v>
      </c>
      <c r="K34" s="122">
        <v>0.2</v>
      </c>
      <c r="L34" s="122">
        <v>0.3</v>
      </c>
      <c r="M34" s="122">
        <v>0.5</v>
      </c>
      <c r="N34" s="123">
        <v>28.1</v>
      </c>
    </row>
    <row r="35" spans="1:14" ht="16" thickBot="1" x14ac:dyDescent="0.4">
      <c r="B35" s="3"/>
      <c r="C35" s="3"/>
      <c r="D35" s="3"/>
      <c r="E35" s="3"/>
      <c r="F35" s="3"/>
      <c r="G35" s="261">
        <v>2015</v>
      </c>
      <c r="H35" s="262">
        <v>22.7</v>
      </c>
      <c r="I35" s="262">
        <v>4.5</v>
      </c>
      <c r="J35" s="262">
        <v>1.1000000000000001</v>
      </c>
      <c r="K35" s="262">
        <v>0.2</v>
      </c>
      <c r="L35" s="262">
        <v>0.2</v>
      </c>
      <c r="M35" s="262">
        <v>0.5</v>
      </c>
      <c r="N35" s="263">
        <v>28.7</v>
      </c>
    </row>
    <row r="36" spans="1:14" x14ac:dyDescent="0.35">
      <c r="B36" s="3"/>
      <c r="C36" s="3"/>
      <c r="D36" s="3"/>
      <c r="E36" s="3"/>
      <c r="F36" s="3"/>
      <c r="G36" s="265">
        <v>2016</v>
      </c>
      <c r="H36" s="266">
        <v>23.5</v>
      </c>
      <c r="I36" s="266">
        <v>4.8</v>
      </c>
      <c r="J36" s="266">
        <v>1.1000000000000001</v>
      </c>
      <c r="K36" s="266">
        <v>0.2</v>
      </c>
      <c r="L36" s="266">
        <v>0.2</v>
      </c>
      <c r="M36" s="266">
        <v>0.4</v>
      </c>
      <c r="N36" s="267">
        <v>29.9</v>
      </c>
    </row>
    <row r="37" spans="1:14" x14ac:dyDescent="0.35">
      <c r="B37" s="3"/>
      <c r="C37" s="3"/>
      <c r="D37" s="3"/>
      <c r="E37" s="3"/>
      <c r="F37" s="3"/>
      <c r="G37" s="268">
        <v>2017</v>
      </c>
      <c r="H37" s="122">
        <v>23.5</v>
      </c>
      <c r="I37" s="122">
        <v>5</v>
      </c>
      <c r="J37" s="122">
        <v>1.1000000000000001</v>
      </c>
      <c r="K37" s="122">
        <v>0.2</v>
      </c>
      <c r="L37" s="122">
        <v>0.2</v>
      </c>
      <c r="M37" s="122">
        <v>0.4</v>
      </c>
      <c r="N37" s="269">
        <v>30</v>
      </c>
    </row>
    <row r="38" spans="1:14" x14ac:dyDescent="0.35">
      <c r="B38" s="3"/>
      <c r="C38" s="3"/>
      <c r="D38" s="3"/>
      <c r="E38" s="3"/>
      <c r="F38" s="3"/>
      <c r="G38" s="268">
        <v>2018</v>
      </c>
      <c r="H38" s="122">
        <v>23.8</v>
      </c>
      <c r="I38" s="122">
        <v>5.0999999999999996</v>
      </c>
      <c r="J38" s="122">
        <v>1.1000000000000001</v>
      </c>
      <c r="K38" s="122">
        <v>0.3</v>
      </c>
      <c r="L38" s="122">
        <v>0.2</v>
      </c>
      <c r="M38" s="122">
        <v>0.5</v>
      </c>
      <c r="N38" s="269">
        <v>30.5</v>
      </c>
    </row>
    <row r="39" spans="1:14" x14ac:dyDescent="0.35">
      <c r="B39" s="3"/>
      <c r="C39" s="3"/>
      <c r="D39" s="3"/>
      <c r="E39" s="3"/>
      <c r="F39" s="3"/>
      <c r="G39" s="268">
        <v>2019</v>
      </c>
      <c r="H39" s="380">
        <v>24</v>
      </c>
      <c r="I39" s="380">
        <v>5.0999999999999996</v>
      </c>
      <c r="J39" s="380">
        <v>1.1000000000000001</v>
      </c>
      <c r="K39" s="380">
        <v>0.2</v>
      </c>
      <c r="L39" s="380">
        <v>0.2</v>
      </c>
      <c r="M39" s="380">
        <v>0.4</v>
      </c>
      <c r="N39" s="381">
        <v>30.7</v>
      </c>
    </row>
    <row r="40" spans="1:14" ht="16" thickBot="1" x14ac:dyDescent="0.4">
      <c r="B40" s="3"/>
      <c r="C40" s="3"/>
      <c r="D40" s="3"/>
      <c r="E40" s="3"/>
      <c r="F40" s="3"/>
      <c r="G40" s="270">
        <v>2020</v>
      </c>
      <c r="H40" s="382">
        <v>17.600000000000001</v>
      </c>
      <c r="I40" s="382">
        <v>4.5</v>
      </c>
      <c r="J40" s="382">
        <v>1</v>
      </c>
      <c r="K40" s="382">
        <v>0.2</v>
      </c>
      <c r="L40" s="382">
        <v>0.1</v>
      </c>
      <c r="M40" s="382">
        <v>0.3</v>
      </c>
      <c r="N40" s="383">
        <v>23.5</v>
      </c>
    </row>
    <row r="41" spans="1:14" x14ac:dyDescent="0.35">
      <c r="B41" s="3"/>
      <c r="C41" s="3"/>
      <c r="D41" s="3"/>
      <c r="E41" s="3"/>
      <c r="F41" s="3"/>
      <c r="G41" s="264">
        <v>2021</v>
      </c>
      <c r="H41" s="384">
        <v>19.899999999999999</v>
      </c>
      <c r="I41" s="384">
        <v>5.0999999999999996</v>
      </c>
      <c r="J41" s="384">
        <v>1.1000000000000001</v>
      </c>
      <c r="K41" s="384">
        <v>0.2</v>
      </c>
      <c r="L41" s="384">
        <v>0.1</v>
      </c>
      <c r="M41" s="384">
        <v>0.3</v>
      </c>
      <c r="N41" s="385">
        <v>26.5</v>
      </c>
    </row>
    <row r="42" spans="1:14" x14ac:dyDescent="0.35">
      <c r="B42" s="3"/>
      <c r="C42" s="3"/>
      <c r="D42" s="3"/>
      <c r="E42" s="3"/>
      <c r="F42" s="3"/>
    </row>
    <row r="43" spans="1:14" x14ac:dyDescent="0.35">
      <c r="B43" s="3"/>
      <c r="C43" s="3"/>
      <c r="D43" s="3"/>
      <c r="E43" s="3"/>
      <c r="F43" s="3"/>
    </row>
    <row r="44" spans="1:14" x14ac:dyDescent="0.35"/>
    <row r="45" spans="1:14" x14ac:dyDescent="0.35">
      <c r="A45" s="24"/>
      <c r="B45" s="484" t="s">
        <v>366</v>
      </c>
      <c r="C45" s="482"/>
      <c r="D45" s="482"/>
      <c r="E45" s="482"/>
      <c r="F45" s="482"/>
      <c r="G45" s="482"/>
      <c r="H45" s="482"/>
      <c r="I45" s="482"/>
      <c r="J45" s="72"/>
    </row>
    <row r="46" spans="1:14" x14ac:dyDescent="0.35">
      <c r="A46" s="24"/>
      <c r="B46" s="485" t="s">
        <v>274</v>
      </c>
      <c r="C46" s="455"/>
      <c r="D46" s="455"/>
      <c r="E46" s="455"/>
      <c r="F46" s="455"/>
      <c r="G46" s="455"/>
      <c r="H46" s="455"/>
      <c r="I46" s="455"/>
      <c r="J46" s="24"/>
    </row>
    <row r="47" spans="1:14" x14ac:dyDescent="0.35">
      <c r="A47" s="24"/>
      <c r="B47" s="24"/>
      <c r="C47" s="24"/>
      <c r="D47" s="24"/>
      <c r="E47" s="24"/>
      <c r="F47" s="24"/>
      <c r="G47" s="24"/>
      <c r="H47" s="24"/>
      <c r="I47" s="24"/>
      <c r="J47" s="24"/>
    </row>
    <row r="48" spans="1:14" x14ac:dyDescent="0.35">
      <c r="A48" s="24"/>
      <c r="B48" s="482" t="s">
        <v>145</v>
      </c>
      <c r="C48" s="482"/>
      <c r="D48" s="482"/>
      <c r="E48" s="482"/>
      <c r="F48" s="482"/>
      <c r="G48" s="482"/>
      <c r="H48" s="482"/>
      <c r="I48" s="482"/>
      <c r="J48" s="24"/>
    </row>
    <row r="49" spans="1:10" x14ac:dyDescent="0.35">
      <c r="A49" s="24"/>
      <c r="B49" s="511" t="s">
        <v>383</v>
      </c>
      <c r="C49" s="511"/>
      <c r="D49" s="511"/>
      <c r="E49" s="511"/>
      <c r="F49" s="511"/>
      <c r="G49" s="511"/>
      <c r="H49" s="511"/>
      <c r="I49" s="511"/>
      <c r="J49" s="24"/>
    </row>
    <row r="50" spans="1:10" x14ac:dyDescent="0.35">
      <c r="A50" s="24"/>
      <c r="B50" s="483" t="s">
        <v>156</v>
      </c>
      <c r="C50" s="483"/>
      <c r="D50" s="483"/>
      <c r="E50" s="483"/>
      <c r="F50" s="483"/>
      <c r="G50" s="483"/>
      <c r="H50" s="483"/>
      <c r="I50" s="483"/>
      <c r="J50" s="24"/>
    </row>
    <row r="51" spans="1:10" x14ac:dyDescent="0.35">
      <c r="A51" s="24"/>
      <c r="B51" s="24"/>
      <c r="C51" s="24"/>
      <c r="D51" s="24"/>
      <c r="E51" s="24"/>
      <c r="F51" s="24"/>
      <c r="G51" s="24"/>
      <c r="H51" s="24"/>
      <c r="I51" s="24"/>
      <c r="J51" s="24"/>
    </row>
    <row r="52" spans="1:10" x14ac:dyDescent="0.35">
      <c r="A52" s="24"/>
      <c r="B52" s="457" t="s">
        <v>237</v>
      </c>
      <c r="C52" s="458"/>
      <c r="D52" s="458"/>
      <c r="E52" s="458"/>
      <c r="F52" s="458"/>
      <c r="G52" s="458"/>
      <c r="H52" s="458"/>
      <c r="I52" s="459"/>
      <c r="J52" s="24"/>
    </row>
    <row r="53" spans="1:10" ht="60" customHeight="1" x14ac:dyDescent="0.35">
      <c r="A53" s="24"/>
      <c r="B53" s="491" t="s">
        <v>177</v>
      </c>
      <c r="C53" s="492"/>
      <c r="D53" s="492"/>
      <c r="E53" s="492"/>
      <c r="F53" s="492"/>
      <c r="G53" s="492"/>
      <c r="H53" s="492"/>
      <c r="I53" s="493"/>
      <c r="J53" s="24"/>
    </row>
    <row r="54" spans="1:10" x14ac:dyDescent="0.35">
      <c r="A54" s="24"/>
      <c r="B54" s="24"/>
      <c r="C54" s="24"/>
      <c r="D54" s="24"/>
      <c r="E54" s="24"/>
      <c r="F54" s="24"/>
      <c r="G54" s="24"/>
      <c r="H54" s="24"/>
      <c r="I54" s="24"/>
      <c r="J54" s="24"/>
    </row>
    <row r="55" spans="1:10" x14ac:dyDescent="0.35">
      <c r="A55" s="24"/>
      <c r="B55" s="73" t="s">
        <v>232</v>
      </c>
      <c r="C55" s="494" t="s">
        <v>249</v>
      </c>
      <c r="D55" s="488"/>
      <c r="E55" s="488"/>
      <c r="F55" s="488"/>
      <c r="G55" s="488"/>
      <c r="H55" s="488"/>
      <c r="I55" s="488"/>
      <c r="J55" s="24"/>
    </row>
    <row r="56" spans="1:10" x14ac:dyDescent="0.35">
      <c r="A56" s="24"/>
      <c r="B56" s="73" t="s">
        <v>233</v>
      </c>
      <c r="C56" s="494">
        <v>44805</v>
      </c>
      <c r="D56" s="488"/>
      <c r="E56" s="488"/>
      <c r="F56" s="488"/>
      <c r="G56" s="488"/>
      <c r="H56" s="488"/>
      <c r="I56" s="488"/>
      <c r="J56" s="24"/>
    </row>
    <row r="57" spans="1:10" x14ac:dyDescent="0.35">
      <c r="A57" s="24"/>
      <c r="B57" s="75" t="s">
        <v>234</v>
      </c>
      <c r="C57" s="506" t="s">
        <v>248</v>
      </c>
      <c r="D57" s="497"/>
      <c r="E57" s="497"/>
      <c r="F57" s="497"/>
      <c r="G57" s="497"/>
      <c r="H57" s="497"/>
      <c r="I57" s="497"/>
      <c r="J57" s="24"/>
    </row>
    <row r="58" spans="1:10" x14ac:dyDescent="0.35">
      <c r="A58" s="24"/>
      <c r="B58" s="486" t="s">
        <v>235</v>
      </c>
      <c r="C58" s="487" t="s">
        <v>171</v>
      </c>
      <c r="D58" s="488"/>
      <c r="E58" s="488"/>
      <c r="F58" s="488"/>
      <c r="G58" s="488"/>
      <c r="H58" s="488"/>
      <c r="I58" s="488"/>
      <c r="J58" s="24"/>
    </row>
    <row r="59" spans="1:10" x14ac:dyDescent="0.35">
      <c r="A59" s="24"/>
      <c r="B59" s="486"/>
      <c r="C59" s="489"/>
      <c r="D59" s="488"/>
      <c r="E59" s="488"/>
      <c r="F59" s="488"/>
      <c r="G59" s="488"/>
      <c r="H59" s="488"/>
      <c r="I59" s="488"/>
      <c r="J59" s="24"/>
    </row>
    <row r="60" spans="1:10" x14ac:dyDescent="0.35">
      <c r="A60" s="24"/>
      <c r="B60" s="486"/>
      <c r="C60" s="490"/>
      <c r="D60" s="490"/>
      <c r="E60" s="490"/>
      <c r="F60" s="490"/>
      <c r="G60" s="490"/>
      <c r="H60" s="490"/>
      <c r="I60" s="490"/>
      <c r="J60" s="24"/>
    </row>
    <row r="61" spans="1:10" x14ac:dyDescent="0.35">
      <c r="A61" s="2"/>
      <c r="J61" s="26"/>
    </row>
  </sheetData>
  <mergeCells count="18">
    <mergeCell ref="B2:B3"/>
    <mergeCell ref="C2:D2"/>
    <mergeCell ref="C3:D3"/>
    <mergeCell ref="M10:N10"/>
    <mergeCell ref="B45:I45"/>
    <mergeCell ref="B46:I46"/>
    <mergeCell ref="B48:I48"/>
    <mergeCell ref="B49:I49"/>
    <mergeCell ref="B50:I50"/>
    <mergeCell ref="B52:I52"/>
    <mergeCell ref="B53:I53"/>
    <mergeCell ref="C55:I55"/>
    <mergeCell ref="C56:I56"/>
    <mergeCell ref="C57:I57"/>
    <mergeCell ref="B58:B60"/>
    <mergeCell ref="C58:I58"/>
    <mergeCell ref="C59:I59"/>
    <mergeCell ref="C60:I60"/>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57" r:id="rId1" xr:uid="{D67E5DD7-C76A-4B9F-9C78-539CD8DD35A7}"/>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I42"/>
  <sheetViews>
    <sheetView showGridLines="0" workbookViewId="0">
      <selection activeCell="I16" sqref="I16"/>
    </sheetView>
  </sheetViews>
  <sheetFormatPr defaultColWidth="0" defaultRowHeight="15.5" zeroHeight="1" x14ac:dyDescent="0.35"/>
  <cols>
    <col min="1" max="1" width="4.23046875" customWidth="1"/>
    <col min="2" max="2" width="20.69140625" customWidth="1"/>
    <col min="3" max="3" width="23.4609375" customWidth="1"/>
    <col min="4" max="4" width="10.69140625" bestFit="1" customWidth="1"/>
    <col min="5" max="5" width="13.53515625" bestFit="1" customWidth="1"/>
    <col min="6" max="6" width="10.07421875" customWidth="1"/>
    <col min="7" max="7" width="12.07421875" bestFit="1" customWidth="1"/>
    <col min="8" max="8" width="14.3046875" customWidth="1"/>
    <col min="9" max="9" width="13.4609375" customWidth="1"/>
    <col min="10" max="10" width="10.07421875" customWidth="1"/>
    <col min="11" max="28" width="9.53515625" hidden="1" customWidth="1"/>
    <col min="29" max="31" width="8.07421875" hidden="1" customWidth="1"/>
    <col min="32" max="35" width="7.07421875" hidden="1" customWidth="1"/>
    <col min="36" max="16384" width="9.23046875" hidden="1"/>
  </cols>
  <sheetData>
    <row r="1" spans="2:10" s="62" customFormat="1" x14ac:dyDescent="0.35"/>
    <row r="2" spans="2:10" s="62" customFormat="1" ht="39" x14ac:dyDescent="0.35">
      <c r="B2" s="453" t="s">
        <v>37</v>
      </c>
      <c r="C2" s="454" t="s">
        <v>1</v>
      </c>
      <c r="D2" s="454"/>
      <c r="E2" s="71" t="s">
        <v>2</v>
      </c>
      <c r="F2" s="71" t="s">
        <v>4</v>
      </c>
      <c r="G2" s="71" t="s">
        <v>193</v>
      </c>
      <c r="H2" s="71" t="s">
        <v>146</v>
      </c>
      <c r="I2" s="71" t="s">
        <v>3</v>
      </c>
    </row>
    <row r="3" spans="2:10" s="62" customFormat="1" ht="28.5" customHeight="1" x14ac:dyDescent="0.35">
      <c r="B3" s="453"/>
      <c r="C3" s="455" t="s">
        <v>115</v>
      </c>
      <c r="D3" s="455"/>
      <c r="E3" s="39">
        <v>2</v>
      </c>
      <c r="F3" s="82" t="s">
        <v>47</v>
      </c>
      <c r="G3" s="81">
        <f>I7</f>
        <v>3</v>
      </c>
      <c r="H3" s="81">
        <f>I8</f>
        <v>3</v>
      </c>
      <c r="I3" s="39" t="s">
        <v>239</v>
      </c>
    </row>
    <row r="4" spans="2:10" s="62" customFormat="1" x14ac:dyDescent="0.35"/>
    <row r="5" spans="2:10" x14ac:dyDescent="0.35"/>
    <row r="6" spans="2:10" x14ac:dyDescent="0.35">
      <c r="G6" s="64"/>
      <c r="H6" s="64" t="s">
        <v>306</v>
      </c>
      <c r="I6" s="64" t="s">
        <v>227</v>
      </c>
    </row>
    <row r="7" spans="2:10" x14ac:dyDescent="0.35">
      <c r="G7" s="64" t="s">
        <v>193</v>
      </c>
      <c r="H7" s="83">
        <f>(H16-H12)/H12</f>
        <v>2.8828396586680545</v>
      </c>
      <c r="I7" s="81">
        <f>IF(H7="No data",0,IF(H7&gt;0.05,3,IF(H7&lt;-0.05,1,2)))</f>
        <v>3</v>
      </c>
    </row>
    <row r="8" spans="2:10" ht="23" x14ac:dyDescent="0.35">
      <c r="G8" s="64" t="s">
        <v>146</v>
      </c>
      <c r="H8" s="83">
        <f>(H17-H16)/H16</f>
        <v>0.79210916065269543</v>
      </c>
      <c r="I8" s="81">
        <f>IF(H8="No data",0,IF(H8&gt;0.05,3,IF(H8&lt;-0.05,1,2)))</f>
        <v>3</v>
      </c>
      <c r="J8" s="16"/>
    </row>
    <row r="9" spans="2:10" x14ac:dyDescent="0.35"/>
    <row r="10" spans="2:10" ht="34.5" x14ac:dyDescent="0.35">
      <c r="B10" s="3"/>
      <c r="C10" s="3"/>
      <c r="D10" s="3"/>
      <c r="E10" s="3"/>
      <c r="F10" s="3"/>
      <c r="G10" s="78" t="s">
        <v>72</v>
      </c>
      <c r="H10" s="334" t="s">
        <v>353</v>
      </c>
    </row>
    <row r="11" spans="2:10" ht="16" thickBot="1" x14ac:dyDescent="0.4">
      <c r="B11" s="3"/>
      <c r="C11" s="3"/>
      <c r="D11" s="3"/>
      <c r="E11" s="3"/>
      <c r="F11" s="3"/>
      <c r="G11" s="271">
        <v>2015</v>
      </c>
      <c r="H11" s="272">
        <v>8.8837406931844556E-4</v>
      </c>
    </row>
    <row r="12" spans="2:10" x14ac:dyDescent="0.35">
      <c r="B12" s="3"/>
      <c r="C12" s="3"/>
      <c r="D12" s="3"/>
      <c r="E12" s="3"/>
      <c r="F12" s="3"/>
      <c r="G12" s="275">
        <v>2016</v>
      </c>
      <c r="H12" s="276">
        <v>1.3312980778360808E-3</v>
      </c>
    </row>
    <row r="13" spans="2:10" x14ac:dyDescent="0.35">
      <c r="B13" s="3"/>
      <c r="C13" s="3"/>
      <c r="D13" s="3"/>
      <c r="E13" s="3"/>
      <c r="F13" s="3"/>
      <c r="G13" s="277">
        <v>2017</v>
      </c>
      <c r="H13" s="278">
        <v>1.8650497714081905E-3</v>
      </c>
    </row>
    <row r="14" spans="2:10" x14ac:dyDescent="0.35">
      <c r="B14" s="3"/>
      <c r="C14" s="3"/>
      <c r="D14" s="3"/>
      <c r="E14" s="3"/>
      <c r="F14" s="3"/>
      <c r="G14" s="277">
        <v>2018</v>
      </c>
      <c r="H14" s="278">
        <v>2.5331079972097984E-3</v>
      </c>
    </row>
    <row r="15" spans="2:10" x14ac:dyDescent="0.35">
      <c r="B15" s="3"/>
      <c r="C15" s="3"/>
      <c r="D15" s="3"/>
      <c r="E15" s="3"/>
      <c r="F15" s="3"/>
      <c r="G15" s="277">
        <v>2019</v>
      </c>
      <c r="H15" s="278">
        <v>3.3564315606869981E-3</v>
      </c>
    </row>
    <row r="16" spans="2:10" ht="16" thickBot="1" x14ac:dyDescent="0.4">
      <c r="B16" s="3"/>
      <c r="C16" s="3"/>
      <c r="D16" s="3"/>
      <c r="E16" s="3"/>
      <c r="F16" s="3"/>
      <c r="G16" s="279">
        <v>2020</v>
      </c>
      <c r="H16" s="280">
        <v>5.1692169741304845E-3</v>
      </c>
    </row>
    <row r="17" spans="1:10" x14ac:dyDescent="0.35">
      <c r="B17" s="3"/>
      <c r="C17" s="3"/>
      <c r="D17" s="3"/>
      <c r="E17" s="3"/>
      <c r="F17" s="3"/>
      <c r="G17" s="273">
        <v>2021</v>
      </c>
      <c r="H17" s="274">
        <v>9.2638010927406488E-3</v>
      </c>
    </row>
    <row r="18" spans="1:10" x14ac:dyDescent="0.35">
      <c r="B18" s="3"/>
      <c r="C18" s="3"/>
      <c r="D18" s="3"/>
      <c r="E18" s="3"/>
      <c r="F18" s="3"/>
      <c r="H18" s="87"/>
      <c r="I18" s="88"/>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c r="B22" s="3"/>
      <c r="C22" s="3"/>
      <c r="D22" s="3"/>
      <c r="E22" s="3"/>
      <c r="F22" s="3"/>
    </row>
    <row r="23" spans="1:10" x14ac:dyDescent="0.35">
      <c r="B23" s="3"/>
      <c r="C23" s="3"/>
      <c r="D23" s="3"/>
      <c r="E23" s="3"/>
      <c r="F23" s="3"/>
    </row>
    <row r="24" spans="1:10" x14ac:dyDescent="0.35">
      <c r="A24" s="24"/>
      <c r="B24" s="484" t="s">
        <v>366</v>
      </c>
      <c r="C24" s="482"/>
      <c r="D24" s="482"/>
      <c r="E24" s="482"/>
      <c r="F24" s="482"/>
      <c r="G24" s="482"/>
      <c r="H24" s="482"/>
      <c r="I24" s="482"/>
      <c r="J24" s="72"/>
    </row>
    <row r="25" spans="1:10" x14ac:dyDescent="0.35">
      <c r="A25" s="24"/>
      <c r="B25" s="485" t="s">
        <v>275</v>
      </c>
      <c r="C25" s="455"/>
      <c r="D25" s="455"/>
      <c r="E25" s="455"/>
      <c r="F25" s="455"/>
      <c r="G25" s="455"/>
      <c r="H25" s="455"/>
      <c r="I25" s="455"/>
      <c r="J25" s="24"/>
    </row>
    <row r="26" spans="1:10" x14ac:dyDescent="0.35">
      <c r="A26" s="24"/>
      <c r="B26" s="24"/>
      <c r="C26" s="24"/>
      <c r="D26" s="24"/>
      <c r="E26" s="24"/>
      <c r="F26" s="24"/>
      <c r="G26" s="24"/>
      <c r="H26" s="24"/>
      <c r="I26" s="24"/>
      <c r="J26" s="24"/>
    </row>
    <row r="27" spans="1:10" x14ac:dyDescent="0.35">
      <c r="A27" s="24"/>
      <c r="B27" s="482" t="s">
        <v>145</v>
      </c>
      <c r="C27" s="482"/>
      <c r="D27" s="482"/>
      <c r="E27" s="482"/>
      <c r="F27" s="482"/>
      <c r="G27" s="482"/>
      <c r="H27" s="482"/>
      <c r="I27" s="482"/>
      <c r="J27" s="24"/>
    </row>
    <row r="28" spans="1:10" ht="42" customHeight="1" x14ac:dyDescent="0.35">
      <c r="A28" s="24"/>
      <c r="B28" s="514" t="s">
        <v>352</v>
      </c>
      <c r="C28" s="515"/>
      <c r="D28" s="515"/>
      <c r="E28" s="515"/>
      <c r="F28" s="515"/>
      <c r="G28" s="515"/>
      <c r="H28" s="515"/>
      <c r="I28" s="516"/>
      <c r="J28" s="24"/>
    </row>
    <row r="29" spans="1:10" ht="40.5" customHeight="1" x14ac:dyDescent="0.35">
      <c r="A29" s="24"/>
      <c r="B29" s="517" t="s">
        <v>260</v>
      </c>
      <c r="C29" s="515"/>
      <c r="D29" s="515"/>
      <c r="E29" s="515"/>
      <c r="F29" s="515"/>
      <c r="G29" s="515"/>
      <c r="H29" s="515"/>
      <c r="I29" s="516"/>
      <c r="J29" s="24"/>
    </row>
    <row r="30" spans="1:10" x14ac:dyDescent="0.35">
      <c r="A30" s="24"/>
      <c r="B30" s="514" t="s">
        <v>356</v>
      </c>
      <c r="C30" s="515"/>
      <c r="D30" s="515"/>
      <c r="E30" s="515"/>
      <c r="F30" s="515"/>
      <c r="G30" s="515"/>
      <c r="H30" s="515"/>
      <c r="I30" s="516"/>
      <c r="J30" s="24"/>
    </row>
    <row r="31" spans="1:10" x14ac:dyDescent="0.35">
      <c r="A31" s="24"/>
      <c r="B31" s="455" t="s">
        <v>144</v>
      </c>
      <c r="C31" s="455"/>
      <c r="D31" s="455"/>
      <c r="E31" s="455"/>
      <c r="F31" s="455"/>
      <c r="G31" s="455"/>
      <c r="H31" s="455"/>
      <c r="I31" s="455"/>
      <c r="J31" s="24"/>
    </row>
    <row r="32" spans="1:10" x14ac:dyDescent="0.35">
      <c r="A32" s="24"/>
      <c r="B32" s="24"/>
      <c r="C32" s="24"/>
      <c r="D32" s="24"/>
      <c r="E32" s="24"/>
      <c r="F32" s="24"/>
      <c r="G32" s="24"/>
      <c r="H32" s="24"/>
      <c r="I32" s="24"/>
      <c r="J32" s="24"/>
    </row>
    <row r="33" spans="1:10" x14ac:dyDescent="0.35">
      <c r="A33" s="24"/>
      <c r="B33" s="457" t="s">
        <v>237</v>
      </c>
      <c r="C33" s="458"/>
      <c r="D33" s="458"/>
      <c r="E33" s="458"/>
      <c r="F33" s="458"/>
      <c r="G33" s="458"/>
      <c r="H33" s="458"/>
      <c r="I33" s="459"/>
      <c r="J33" s="24"/>
    </row>
    <row r="34" spans="1:10" ht="26.15" customHeight="1" x14ac:dyDescent="0.35">
      <c r="A34" s="24"/>
      <c r="B34" s="491" t="s">
        <v>178</v>
      </c>
      <c r="C34" s="492"/>
      <c r="D34" s="492"/>
      <c r="E34" s="492"/>
      <c r="F34" s="492"/>
      <c r="G34" s="492"/>
      <c r="H34" s="492"/>
      <c r="I34" s="493"/>
      <c r="J34" s="24"/>
    </row>
    <row r="35" spans="1:10" x14ac:dyDescent="0.35">
      <c r="A35" s="24"/>
      <c r="B35" s="24"/>
      <c r="C35" s="24"/>
      <c r="D35" s="24"/>
      <c r="E35" s="24"/>
      <c r="F35" s="24"/>
      <c r="G35" s="24"/>
      <c r="H35" s="24"/>
      <c r="I35" s="24"/>
      <c r="J35" s="24"/>
    </row>
    <row r="36" spans="1:10" x14ac:dyDescent="0.35">
      <c r="A36" s="24"/>
      <c r="B36" s="73" t="s">
        <v>232</v>
      </c>
      <c r="C36" s="494" t="s">
        <v>250</v>
      </c>
      <c r="D36" s="488"/>
      <c r="E36" s="488"/>
      <c r="F36" s="488"/>
      <c r="G36" s="488"/>
      <c r="H36" s="488"/>
      <c r="I36" s="488"/>
      <c r="J36" s="24"/>
    </row>
    <row r="37" spans="1:10" x14ac:dyDescent="0.35">
      <c r="A37" s="24"/>
      <c r="B37" s="73" t="s">
        <v>233</v>
      </c>
      <c r="C37" s="494">
        <v>44317</v>
      </c>
      <c r="D37" s="488"/>
      <c r="E37" s="488"/>
      <c r="F37" s="488"/>
      <c r="G37" s="488"/>
      <c r="H37" s="488"/>
      <c r="I37" s="488"/>
      <c r="J37" s="24"/>
    </row>
    <row r="38" spans="1:10" x14ac:dyDescent="0.35">
      <c r="A38" s="24"/>
      <c r="B38" s="77" t="s">
        <v>234</v>
      </c>
      <c r="C38" s="506" t="s">
        <v>251</v>
      </c>
      <c r="D38" s="497"/>
      <c r="E38" s="497"/>
      <c r="F38" s="497"/>
      <c r="G38" s="497"/>
      <c r="H38" s="497"/>
      <c r="I38" s="497"/>
      <c r="J38" s="24"/>
    </row>
    <row r="39" spans="1:10" x14ac:dyDescent="0.35">
      <c r="A39" s="24"/>
      <c r="B39" s="486" t="s">
        <v>235</v>
      </c>
      <c r="C39" s="487" t="s">
        <v>354</v>
      </c>
      <c r="D39" s="488"/>
      <c r="E39" s="488"/>
      <c r="F39" s="488"/>
      <c r="G39" s="488"/>
      <c r="H39" s="488"/>
      <c r="I39" s="488"/>
      <c r="J39" s="24"/>
    </row>
    <row r="40" spans="1:10" x14ac:dyDescent="0.35">
      <c r="A40" s="24"/>
      <c r="B40" s="486"/>
      <c r="C40" s="489"/>
      <c r="D40" s="488"/>
      <c r="E40" s="488"/>
      <c r="F40" s="488"/>
      <c r="G40" s="488"/>
      <c r="H40" s="488"/>
      <c r="I40" s="488"/>
      <c r="J40" s="24"/>
    </row>
    <row r="41" spans="1:10" x14ac:dyDescent="0.35">
      <c r="A41" s="24"/>
      <c r="B41" s="486"/>
      <c r="C41" s="490"/>
      <c r="D41" s="490"/>
      <c r="E41" s="490"/>
      <c r="F41" s="490"/>
      <c r="G41" s="490"/>
      <c r="H41" s="490"/>
      <c r="I41" s="490"/>
      <c r="J41" s="24"/>
    </row>
    <row r="42" spans="1:10" x14ac:dyDescent="0.35">
      <c r="B42" s="3"/>
      <c r="C42" s="3"/>
      <c r="D42" s="3"/>
      <c r="E42" s="3"/>
      <c r="F42" s="3"/>
    </row>
  </sheetData>
  <mergeCells count="19">
    <mergeCell ref="B39:B41"/>
    <mergeCell ref="C39:I39"/>
    <mergeCell ref="C40:I40"/>
    <mergeCell ref="C41:I41"/>
    <mergeCell ref="B28:I28"/>
    <mergeCell ref="B29:I29"/>
    <mergeCell ref="B33:I33"/>
    <mergeCell ref="B34:I34"/>
    <mergeCell ref="C36:I36"/>
    <mergeCell ref="C37:I37"/>
    <mergeCell ref="C38:I38"/>
    <mergeCell ref="B24:I24"/>
    <mergeCell ref="B25:I25"/>
    <mergeCell ref="B27:I27"/>
    <mergeCell ref="B31:I31"/>
    <mergeCell ref="B2:B3"/>
    <mergeCell ref="C2:D2"/>
    <mergeCell ref="C3:D3"/>
    <mergeCell ref="B30:I30"/>
  </mergeCells>
  <phoneticPr fontId="32" type="noConversion"/>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8" r:id="rId1" xr:uid="{1B06CF78-8799-476B-8F63-A80031BC573B}"/>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E1EE-EB5C-42C3-805F-7AD06E88792E}">
  <sheetPr codeName="Sheet8"/>
  <dimension ref="A1:T94"/>
  <sheetViews>
    <sheetView zoomScale="70" zoomScaleNormal="70" workbookViewId="0">
      <selection sqref="A1:T2"/>
    </sheetView>
  </sheetViews>
  <sheetFormatPr defaultColWidth="0" defaultRowHeight="15.65" customHeight="1" zeroHeight="1" x14ac:dyDescent="0.35"/>
  <cols>
    <col min="1" max="20" width="8.84375" style="22" customWidth="1"/>
    <col min="21" max="16384" width="8.84375" style="22" hidden="1"/>
  </cols>
  <sheetData>
    <row r="1" spans="1:20" ht="35.25" customHeight="1" x14ac:dyDescent="0.35">
      <c r="A1" s="414" t="s">
        <v>184</v>
      </c>
      <c r="B1" s="415"/>
      <c r="C1" s="415"/>
      <c r="D1" s="415"/>
      <c r="E1" s="415"/>
      <c r="F1" s="415"/>
      <c r="G1" s="415"/>
      <c r="H1" s="415"/>
      <c r="I1" s="415"/>
      <c r="J1" s="415"/>
      <c r="K1" s="415"/>
      <c r="L1" s="415"/>
      <c r="M1" s="415"/>
      <c r="N1" s="415"/>
      <c r="O1" s="415"/>
      <c r="P1" s="415"/>
      <c r="Q1" s="415"/>
      <c r="R1" s="415"/>
      <c r="S1" s="415"/>
      <c r="T1" s="415"/>
    </row>
    <row r="2" spans="1:20" ht="30.75" customHeight="1" x14ac:dyDescent="0.35">
      <c r="A2" s="415"/>
      <c r="B2" s="415"/>
      <c r="C2" s="415"/>
      <c r="D2" s="415"/>
      <c r="E2" s="415"/>
      <c r="F2" s="415"/>
      <c r="G2" s="415"/>
      <c r="H2" s="415"/>
      <c r="I2" s="415"/>
      <c r="J2" s="415"/>
      <c r="K2" s="415"/>
      <c r="L2" s="415"/>
      <c r="M2" s="415"/>
      <c r="N2" s="415"/>
      <c r="O2" s="415"/>
      <c r="P2" s="415"/>
      <c r="Q2" s="415"/>
      <c r="R2" s="415"/>
      <c r="S2" s="415"/>
      <c r="T2" s="415"/>
    </row>
    <row r="3" spans="1:20" ht="15.5" x14ac:dyDescent="0.35"/>
    <row r="4" spans="1:20" ht="15.5" x14ac:dyDescent="0.35"/>
    <row r="5" spans="1:20" ht="15.5" x14ac:dyDescent="0.35">
      <c r="C5" s="32"/>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ht="15" customHeight="1"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AI41"/>
  <sheetViews>
    <sheetView showGridLines="0" workbookViewId="0">
      <selection activeCell="I22" sqref="I22"/>
    </sheetView>
  </sheetViews>
  <sheetFormatPr defaultColWidth="0" defaultRowHeight="15.5" zeroHeight="1" x14ac:dyDescent="0.35"/>
  <cols>
    <col min="1" max="1" width="4.23046875" customWidth="1"/>
    <col min="2" max="2" width="16.07421875" customWidth="1"/>
    <col min="3" max="3" width="15.84375" customWidth="1"/>
    <col min="4" max="4" width="15.765625" customWidth="1"/>
    <col min="5" max="5" width="13.53515625" bestFit="1" customWidth="1"/>
    <col min="6" max="7" width="17.4609375" customWidth="1"/>
    <col min="8" max="9" width="10.23046875" bestFit="1" customWidth="1"/>
    <col min="10" max="10" width="10.07421875" customWidth="1"/>
    <col min="11" max="11" width="9.53515625" bestFit="1" customWidth="1"/>
    <col min="12" max="28" width="9.53515625" hidden="1" customWidth="1"/>
    <col min="29" max="35" width="7.07421875" hidden="1" customWidth="1"/>
    <col min="36" max="16384" width="9.23046875" hidden="1"/>
  </cols>
  <sheetData>
    <row r="1" spans="2:10" s="62" customFormat="1" x14ac:dyDescent="0.35"/>
    <row r="2" spans="2:10" s="62" customFormat="1" ht="26" x14ac:dyDescent="0.35">
      <c r="B2" s="453" t="s">
        <v>38</v>
      </c>
      <c r="C2" s="454" t="s">
        <v>1</v>
      </c>
      <c r="D2" s="454"/>
      <c r="E2" s="71" t="s">
        <v>2</v>
      </c>
      <c r="F2" s="71" t="s">
        <v>4</v>
      </c>
      <c r="G2" s="71" t="s">
        <v>193</v>
      </c>
      <c r="H2" s="71" t="s">
        <v>146</v>
      </c>
      <c r="I2" s="71" t="s">
        <v>3</v>
      </c>
    </row>
    <row r="3" spans="2:10" s="62" customFormat="1" ht="44.15" customHeight="1" x14ac:dyDescent="0.35">
      <c r="B3" s="453"/>
      <c r="C3" s="455" t="s">
        <v>129</v>
      </c>
      <c r="D3" s="455"/>
      <c r="E3" s="39">
        <v>2</v>
      </c>
      <c r="F3" s="82" t="s">
        <v>47</v>
      </c>
      <c r="G3" s="81">
        <f>I7</f>
        <v>3</v>
      </c>
      <c r="H3" s="81">
        <f>I8</f>
        <v>3</v>
      </c>
      <c r="I3" s="39" t="s">
        <v>239</v>
      </c>
    </row>
    <row r="4" spans="2:10" s="62" customFormat="1" x14ac:dyDescent="0.35"/>
    <row r="5" spans="2:10" x14ac:dyDescent="0.35"/>
    <row r="6" spans="2:10" x14ac:dyDescent="0.35">
      <c r="G6" s="64"/>
      <c r="H6" s="64" t="s">
        <v>306</v>
      </c>
      <c r="I6" s="64" t="s">
        <v>227</v>
      </c>
    </row>
    <row r="7" spans="2:10" x14ac:dyDescent="0.35">
      <c r="G7" s="64" t="s">
        <v>193</v>
      </c>
      <c r="H7" s="83">
        <f>(J17-J13)/J13</f>
        <v>7.1120195116734468</v>
      </c>
      <c r="I7" s="81">
        <f>IF(H7="No data",0,IF(H7&gt;0.05,3,IF(H7&lt;-0.05,1,2)))</f>
        <v>3</v>
      </c>
    </row>
    <row r="8" spans="2:10" x14ac:dyDescent="0.35">
      <c r="G8" s="64" t="s">
        <v>146</v>
      </c>
      <c r="H8" s="83">
        <f>(J18-J17)/J17</f>
        <v>0.70117102546017462</v>
      </c>
      <c r="I8" s="81">
        <f>IF(H8="No data",0,IF(H8&gt;0.05,3,IF(H8&lt;-0.05,1,2)))</f>
        <v>3</v>
      </c>
      <c r="J8" s="16"/>
    </row>
    <row r="9" spans="2:10" x14ac:dyDescent="0.35"/>
    <row r="10" spans="2:10" x14ac:dyDescent="0.35">
      <c r="B10" s="3"/>
      <c r="C10" s="3"/>
      <c r="D10" s="3"/>
      <c r="E10" s="3"/>
      <c r="F10" s="3"/>
      <c r="G10" s="126" t="s">
        <v>130</v>
      </c>
      <c r="H10" s="126" t="s">
        <v>131</v>
      </c>
      <c r="I10" s="126" t="s">
        <v>132</v>
      </c>
      <c r="J10" s="126" t="s">
        <v>133</v>
      </c>
    </row>
    <row r="11" spans="2:10" x14ac:dyDescent="0.35">
      <c r="B11" s="3"/>
      <c r="C11" s="3"/>
      <c r="D11" s="3"/>
      <c r="E11" s="3"/>
      <c r="F11" s="3"/>
      <c r="G11" s="126">
        <v>2014</v>
      </c>
      <c r="H11" s="127">
        <v>92323</v>
      </c>
      <c r="I11" s="39">
        <v>385</v>
      </c>
      <c r="J11" s="125">
        <f t="shared" ref="J11:J15" si="0">I11/H11</f>
        <v>4.1701417848206837E-3</v>
      </c>
    </row>
    <row r="12" spans="2:10" ht="16" thickBot="1" x14ac:dyDescent="0.4">
      <c r="B12" s="3"/>
      <c r="C12" s="3"/>
      <c r="D12" s="3"/>
      <c r="E12" s="3"/>
      <c r="F12" s="3"/>
      <c r="G12" s="281">
        <v>2015</v>
      </c>
      <c r="H12" s="282">
        <v>94219</v>
      </c>
      <c r="I12" s="283">
        <v>632</v>
      </c>
      <c r="J12" s="272">
        <f t="shared" si="0"/>
        <v>6.7077765631135969E-3</v>
      </c>
    </row>
    <row r="13" spans="2:10" x14ac:dyDescent="0.35">
      <c r="B13" s="3"/>
      <c r="C13" s="3"/>
      <c r="D13" s="3"/>
      <c r="E13" s="3"/>
      <c r="F13" s="3"/>
      <c r="G13" s="225">
        <v>2016</v>
      </c>
      <c r="H13" s="287">
        <v>93260</v>
      </c>
      <c r="I13" s="288">
        <v>634</v>
      </c>
      <c r="J13" s="276">
        <f t="shared" si="0"/>
        <v>6.7981985846021871E-3</v>
      </c>
    </row>
    <row r="14" spans="2:10" x14ac:dyDescent="0.35">
      <c r="B14" s="3"/>
      <c r="C14" s="3"/>
      <c r="D14" s="3"/>
      <c r="E14" s="3"/>
      <c r="F14" s="3"/>
      <c r="G14" s="289">
        <v>2017</v>
      </c>
      <c r="H14" s="127">
        <v>83796</v>
      </c>
      <c r="I14" s="39">
        <v>851</v>
      </c>
      <c r="J14" s="278">
        <f t="shared" si="0"/>
        <v>1.015561601985775E-2</v>
      </c>
    </row>
    <row r="15" spans="2:10" x14ac:dyDescent="0.35">
      <c r="B15" s="3"/>
      <c r="C15" s="3"/>
      <c r="D15" s="3"/>
      <c r="E15" s="3"/>
      <c r="F15" s="3"/>
      <c r="G15" s="289">
        <v>2018</v>
      </c>
      <c r="H15" s="127">
        <v>80762</v>
      </c>
      <c r="I15" s="39">
        <v>938</v>
      </c>
      <c r="J15" s="278">
        <f t="shared" si="0"/>
        <v>1.1614373096258141E-2</v>
      </c>
    </row>
    <row r="16" spans="2:10" x14ac:dyDescent="0.35">
      <c r="B16" s="3"/>
      <c r="C16" s="3"/>
      <c r="D16" s="3"/>
      <c r="E16" s="3"/>
      <c r="F16" s="3"/>
      <c r="G16" s="289">
        <v>2019</v>
      </c>
      <c r="H16" s="127">
        <v>80170</v>
      </c>
      <c r="I16" s="127">
        <v>1124</v>
      </c>
      <c r="J16" s="278">
        <f>I16/H16</f>
        <v>1.4020207059997505E-2</v>
      </c>
    </row>
    <row r="17" spans="1:11" ht="16" thickBot="1" x14ac:dyDescent="0.4">
      <c r="B17" s="3"/>
      <c r="C17" s="3"/>
      <c r="D17" s="3"/>
      <c r="E17" s="3"/>
      <c r="F17" s="3"/>
      <c r="G17" s="290">
        <v>2020</v>
      </c>
      <c r="H17" s="291">
        <v>60529</v>
      </c>
      <c r="I17" s="293">
        <v>3338</v>
      </c>
      <c r="J17" s="280">
        <f>I17/H17</f>
        <v>5.5147119562523751E-2</v>
      </c>
      <c r="K17" s="379"/>
    </row>
    <row r="18" spans="1:11" x14ac:dyDescent="0.35">
      <c r="B18" s="3"/>
      <c r="C18" s="3"/>
      <c r="D18" s="3"/>
      <c r="E18" s="3"/>
      <c r="F18" s="3"/>
      <c r="G18" s="284">
        <v>2021</v>
      </c>
      <c r="H18" s="285">
        <v>57976</v>
      </c>
      <c r="I18" s="292">
        <v>5439</v>
      </c>
      <c r="J18" s="286">
        <f>I18/H18</f>
        <v>9.3814681937353386E-2</v>
      </c>
      <c r="K18" s="379"/>
    </row>
    <row r="19" spans="1:11" x14ac:dyDescent="0.35">
      <c r="B19" s="3"/>
      <c r="C19" s="3"/>
      <c r="D19" s="3"/>
      <c r="E19" s="3"/>
      <c r="F19" s="3"/>
      <c r="G19" s="66"/>
      <c r="H19" s="66"/>
      <c r="I19" s="66"/>
      <c r="J19" s="66"/>
    </row>
    <row r="20" spans="1:11" x14ac:dyDescent="0.35">
      <c r="B20" s="3"/>
      <c r="C20" s="3"/>
      <c r="D20" s="3"/>
      <c r="E20" s="3"/>
      <c r="F20" s="3"/>
    </row>
    <row r="21" spans="1:11" x14ac:dyDescent="0.35">
      <c r="B21" s="3"/>
      <c r="C21" s="3"/>
      <c r="D21" s="3"/>
      <c r="E21" s="3"/>
      <c r="F21" s="3"/>
    </row>
    <row r="22" spans="1:11" x14ac:dyDescent="0.35">
      <c r="B22" s="3"/>
      <c r="C22" s="3"/>
      <c r="D22" s="3"/>
      <c r="E22" s="3"/>
      <c r="F22" s="3"/>
    </row>
    <row r="23" spans="1:11" x14ac:dyDescent="0.35">
      <c r="B23" s="3"/>
      <c r="C23" s="3"/>
      <c r="D23" s="3"/>
      <c r="E23" s="3"/>
      <c r="F23" s="3"/>
    </row>
    <row r="24" spans="1:11" x14ac:dyDescent="0.35">
      <c r="A24" s="24"/>
      <c r="B24" s="484" t="s">
        <v>366</v>
      </c>
      <c r="C24" s="482"/>
      <c r="D24" s="482"/>
      <c r="E24" s="482"/>
      <c r="F24" s="482"/>
      <c r="G24" s="482"/>
      <c r="H24" s="482"/>
      <c r="I24" s="482"/>
      <c r="J24" s="72"/>
    </row>
    <row r="25" spans="1:11" x14ac:dyDescent="0.35">
      <c r="A25" s="24"/>
      <c r="B25" s="485" t="s">
        <v>276</v>
      </c>
      <c r="C25" s="455"/>
      <c r="D25" s="455"/>
      <c r="E25" s="455"/>
      <c r="F25" s="455"/>
      <c r="G25" s="455"/>
      <c r="H25" s="455"/>
      <c r="I25" s="455"/>
      <c r="J25" s="24"/>
    </row>
    <row r="26" spans="1:11" x14ac:dyDescent="0.35">
      <c r="A26" s="24"/>
      <c r="B26" s="24"/>
      <c r="C26" s="24"/>
      <c r="D26" s="24"/>
      <c r="E26" s="24"/>
      <c r="F26" s="24"/>
      <c r="G26" s="24"/>
      <c r="H26" s="24"/>
      <c r="I26" s="24"/>
      <c r="J26" s="24"/>
    </row>
    <row r="27" spans="1:11" x14ac:dyDescent="0.35">
      <c r="A27" s="24"/>
      <c r="B27" s="482" t="s">
        <v>145</v>
      </c>
      <c r="C27" s="482"/>
      <c r="D27" s="482"/>
      <c r="E27" s="482"/>
      <c r="F27" s="482"/>
      <c r="G27" s="482"/>
      <c r="H27" s="482"/>
      <c r="I27" s="482"/>
      <c r="J27" s="24"/>
    </row>
    <row r="28" spans="1:11" x14ac:dyDescent="0.35">
      <c r="A28" s="24"/>
      <c r="B28" s="483" t="s">
        <v>149</v>
      </c>
      <c r="C28" s="483"/>
      <c r="D28" s="483"/>
      <c r="E28" s="483"/>
      <c r="F28" s="483"/>
      <c r="G28" s="483"/>
      <c r="H28" s="483"/>
      <c r="I28" s="483"/>
      <c r="J28" s="24"/>
    </row>
    <row r="29" spans="1:11" ht="29.25" customHeight="1" x14ac:dyDescent="0.35">
      <c r="A29" s="24"/>
      <c r="B29" s="483" t="s">
        <v>355</v>
      </c>
      <c r="C29" s="483"/>
      <c r="D29" s="483"/>
      <c r="E29" s="483"/>
      <c r="F29" s="483"/>
      <c r="G29" s="483"/>
      <c r="H29" s="483"/>
      <c r="I29" s="483"/>
      <c r="J29" s="24"/>
    </row>
    <row r="30" spans="1:11" x14ac:dyDescent="0.35">
      <c r="A30" s="24"/>
      <c r="B30" s="24"/>
      <c r="C30" s="24"/>
      <c r="D30" s="24"/>
      <c r="E30" s="24"/>
      <c r="F30" s="24"/>
      <c r="G30" s="24"/>
      <c r="H30" s="24"/>
      <c r="I30" s="24"/>
      <c r="J30" s="24"/>
    </row>
    <row r="31" spans="1:11" x14ac:dyDescent="0.35">
      <c r="A31" s="24"/>
      <c r="B31" s="457" t="s">
        <v>237</v>
      </c>
      <c r="C31" s="458"/>
      <c r="D31" s="458"/>
      <c r="E31" s="458"/>
      <c r="F31" s="458"/>
      <c r="G31" s="458"/>
      <c r="H31" s="458"/>
      <c r="I31" s="459"/>
      <c r="J31" s="24"/>
    </row>
    <row r="32" spans="1:11" x14ac:dyDescent="0.35">
      <c r="A32" s="24"/>
      <c r="B32" s="491" t="s">
        <v>150</v>
      </c>
      <c r="C32" s="492"/>
      <c r="D32" s="492"/>
      <c r="E32" s="492"/>
      <c r="F32" s="492"/>
      <c r="G32" s="492"/>
      <c r="H32" s="492"/>
      <c r="I32" s="493"/>
      <c r="J32" s="24"/>
    </row>
    <row r="33" spans="1:35" x14ac:dyDescent="0.35">
      <c r="A33" s="24"/>
      <c r="B33" s="24"/>
      <c r="C33" s="24"/>
      <c r="D33" s="24"/>
      <c r="E33" s="24"/>
      <c r="F33" s="24"/>
      <c r="G33" s="24"/>
      <c r="H33" s="24"/>
      <c r="I33" s="24"/>
      <c r="J33" s="24"/>
    </row>
    <row r="34" spans="1:35" ht="28.5" customHeight="1" x14ac:dyDescent="0.35">
      <c r="A34" s="24"/>
      <c r="B34" s="73" t="s">
        <v>232</v>
      </c>
      <c r="C34" s="487" t="s">
        <v>261</v>
      </c>
      <c r="D34" s="518"/>
      <c r="E34" s="518"/>
      <c r="F34" s="518"/>
      <c r="G34" s="518"/>
      <c r="H34" s="518"/>
      <c r="I34" s="518"/>
      <c r="J34" s="24"/>
    </row>
    <row r="35" spans="1:35" x14ac:dyDescent="0.35">
      <c r="A35" s="24"/>
      <c r="B35" s="73" t="s">
        <v>233</v>
      </c>
      <c r="C35" s="494">
        <v>44825</v>
      </c>
      <c r="D35" s="488"/>
      <c r="E35" s="488"/>
      <c r="F35" s="488"/>
      <c r="G35" s="488"/>
      <c r="H35" s="488"/>
      <c r="I35" s="488"/>
      <c r="J35" s="24"/>
    </row>
    <row r="36" spans="1:35" x14ac:dyDescent="0.35">
      <c r="A36" s="24"/>
      <c r="B36" s="75" t="s">
        <v>234</v>
      </c>
      <c r="C36" s="506" t="s">
        <v>251</v>
      </c>
      <c r="D36" s="519"/>
      <c r="E36" s="519"/>
      <c r="F36" s="519"/>
      <c r="G36" s="519"/>
      <c r="H36" s="519"/>
      <c r="I36" s="519"/>
      <c r="J36" s="24"/>
    </row>
    <row r="37" spans="1:35" x14ac:dyDescent="0.35">
      <c r="A37" s="24"/>
      <c r="B37" s="486" t="s">
        <v>235</v>
      </c>
      <c r="C37" s="487" t="s">
        <v>154</v>
      </c>
      <c r="D37" s="488"/>
      <c r="E37" s="488"/>
      <c r="F37" s="488"/>
      <c r="G37" s="488"/>
      <c r="H37" s="488"/>
      <c r="I37" s="488"/>
      <c r="J37" s="24"/>
    </row>
    <row r="38" spans="1:35" x14ac:dyDescent="0.35">
      <c r="A38" s="24"/>
      <c r="B38" s="486"/>
      <c r="C38" s="489"/>
      <c r="D38" s="488"/>
      <c r="E38" s="488"/>
      <c r="F38" s="488"/>
      <c r="G38" s="488"/>
      <c r="H38" s="488"/>
      <c r="I38" s="488"/>
      <c r="J38" s="24"/>
    </row>
    <row r="39" spans="1:35" x14ac:dyDescent="0.35">
      <c r="A39" s="24"/>
      <c r="B39" s="486"/>
      <c r="C39" s="490"/>
      <c r="D39" s="490"/>
      <c r="E39" s="490"/>
      <c r="F39" s="490"/>
      <c r="G39" s="490"/>
      <c r="H39" s="490"/>
      <c r="I39" s="490"/>
      <c r="J39" s="24"/>
    </row>
    <row r="40" spans="1:35" x14ac:dyDescent="0.35">
      <c r="B40" s="15"/>
      <c r="C40" s="13"/>
      <c r="D40" s="13"/>
      <c r="E40" s="13"/>
      <c r="F40" s="13"/>
      <c r="G40" s="13"/>
      <c r="H40" s="13"/>
      <c r="I40" s="13"/>
      <c r="J40" s="13"/>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hidden="1" x14ac:dyDescent="0.35">
      <c r="B41" s="15"/>
      <c r="C41" s="13"/>
      <c r="D41" s="13"/>
      <c r="E41" s="13"/>
      <c r="F41" s="13"/>
      <c r="G41" s="13"/>
      <c r="H41" s="13"/>
      <c r="I41" s="13"/>
      <c r="J41" s="13"/>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row>
  </sheetData>
  <mergeCells count="17">
    <mergeCell ref="B27:I27"/>
    <mergeCell ref="B28:I28"/>
    <mergeCell ref="B29:I29"/>
    <mergeCell ref="B2:B3"/>
    <mergeCell ref="C2:D2"/>
    <mergeCell ref="C3:D3"/>
    <mergeCell ref="B24:I24"/>
    <mergeCell ref="B25:I25"/>
    <mergeCell ref="B37:B39"/>
    <mergeCell ref="C37:I37"/>
    <mergeCell ref="C38:I38"/>
    <mergeCell ref="C39:I39"/>
    <mergeCell ref="B31:I31"/>
    <mergeCell ref="B32:I32"/>
    <mergeCell ref="C34:I34"/>
    <mergeCell ref="C35:I35"/>
    <mergeCell ref="C36:I36"/>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6" r:id="rId1" xr:uid="{E0C12CFB-A927-498B-A939-0DFBE9A18FF4}"/>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7AADC-5A73-439D-85DA-DA4200344696}">
  <sheetPr>
    <tabColor theme="0" tint="-4.9989318521683403E-2"/>
  </sheetPr>
  <dimension ref="A1:Z45"/>
  <sheetViews>
    <sheetView showGridLines="0" workbookViewId="0">
      <selection activeCell="J27" sqref="J27"/>
    </sheetView>
  </sheetViews>
  <sheetFormatPr defaultColWidth="0" defaultRowHeight="15.65" customHeight="1" zeroHeight="1" x14ac:dyDescent="0.35"/>
  <cols>
    <col min="1" max="1" width="4.23046875" customWidth="1"/>
    <col min="2" max="2" width="18.843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3" t="s">
        <v>39</v>
      </c>
      <c r="C2" s="454" t="s">
        <v>1</v>
      </c>
      <c r="D2" s="454"/>
      <c r="E2" s="71" t="s">
        <v>2</v>
      </c>
      <c r="F2" s="71" t="s">
        <v>4</v>
      </c>
      <c r="G2" s="71" t="s">
        <v>193</v>
      </c>
      <c r="H2" s="71" t="s">
        <v>146</v>
      </c>
      <c r="I2" s="71" t="s">
        <v>3</v>
      </c>
    </row>
    <row r="3" spans="2:9" s="62" customFormat="1" ht="27.65" customHeight="1" x14ac:dyDescent="0.35">
      <c r="B3" s="453"/>
      <c r="C3" s="455" t="s">
        <v>27</v>
      </c>
      <c r="D3" s="455"/>
      <c r="E3" s="39">
        <v>2</v>
      </c>
      <c r="F3" s="82" t="s">
        <v>47</v>
      </c>
      <c r="G3" s="63" t="s">
        <v>97</v>
      </c>
      <c r="H3" s="63" t="s">
        <v>97</v>
      </c>
      <c r="I3" s="39" t="s">
        <v>239</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84" t="s">
        <v>366</v>
      </c>
      <c r="C29" s="482"/>
      <c r="D29" s="482"/>
      <c r="E29" s="482"/>
      <c r="F29" s="482"/>
      <c r="G29" s="482"/>
      <c r="H29" s="482"/>
      <c r="I29" s="482"/>
      <c r="J29" s="72"/>
    </row>
    <row r="30" spans="1:10" ht="15.5" x14ac:dyDescent="0.35">
      <c r="A30" s="24"/>
      <c r="B30" s="485" t="s">
        <v>277</v>
      </c>
      <c r="C30" s="455"/>
      <c r="D30" s="455"/>
      <c r="E30" s="455"/>
      <c r="F30" s="455"/>
      <c r="G30" s="455"/>
      <c r="H30" s="455"/>
      <c r="I30" s="455"/>
      <c r="J30" s="24"/>
    </row>
    <row r="31" spans="1:10" ht="15.5" x14ac:dyDescent="0.35">
      <c r="A31" s="24"/>
      <c r="B31" s="24"/>
      <c r="C31" s="24"/>
      <c r="D31" s="24"/>
      <c r="E31" s="24"/>
      <c r="F31" s="24"/>
      <c r="G31" s="24"/>
      <c r="H31" s="24"/>
      <c r="I31" s="24"/>
      <c r="J31" s="24"/>
    </row>
    <row r="32" spans="1:10" ht="15.5" x14ac:dyDescent="0.35">
      <c r="A32" s="24"/>
      <c r="B32" s="482" t="s">
        <v>145</v>
      </c>
      <c r="C32" s="482"/>
      <c r="D32" s="482"/>
      <c r="E32" s="482"/>
      <c r="F32" s="482"/>
      <c r="G32" s="482"/>
      <c r="H32" s="482"/>
      <c r="I32" s="482"/>
      <c r="J32" s="24"/>
    </row>
    <row r="33" spans="1:10" ht="15.5" x14ac:dyDescent="0.35">
      <c r="A33" s="24"/>
      <c r="B33" s="483" t="s">
        <v>380</v>
      </c>
      <c r="C33" s="483"/>
      <c r="D33" s="483"/>
      <c r="E33" s="483"/>
      <c r="F33" s="483"/>
      <c r="G33" s="483"/>
      <c r="H33" s="483"/>
      <c r="I33" s="483"/>
      <c r="J33" s="24"/>
    </row>
    <row r="34" spans="1:10" ht="15.5" x14ac:dyDescent="0.35">
      <c r="A34" s="24"/>
      <c r="B34" s="483"/>
      <c r="C34" s="483"/>
      <c r="D34" s="483"/>
      <c r="E34" s="483"/>
      <c r="F34" s="483"/>
      <c r="G34" s="483"/>
      <c r="H34" s="483"/>
      <c r="I34" s="483"/>
      <c r="J34" s="24"/>
    </row>
    <row r="35" spans="1:10" ht="15.5" x14ac:dyDescent="0.35">
      <c r="A35" s="24"/>
      <c r="B35" s="24"/>
      <c r="C35" s="24"/>
      <c r="D35" s="24"/>
      <c r="E35" s="24"/>
      <c r="F35" s="24"/>
      <c r="G35" s="24"/>
      <c r="H35" s="24"/>
      <c r="I35" s="24"/>
      <c r="J35" s="24"/>
    </row>
    <row r="36" spans="1:10" ht="15.5" x14ac:dyDescent="0.35">
      <c r="A36" s="24"/>
      <c r="B36" s="457" t="s">
        <v>237</v>
      </c>
      <c r="C36" s="458"/>
      <c r="D36" s="458"/>
      <c r="E36" s="458"/>
      <c r="F36" s="458"/>
      <c r="G36" s="458"/>
      <c r="H36" s="458"/>
      <c r="I36" s="459"/>
      <c r="J36" s="24"/>
    </row>
    <row r="37" spans="1:10" ht="15.5" x14ac:dyDescent="0.35">
      <c r="A37" s="24"/>
      <c r="B37" s="491" t="s">
        <v>278</v>
      </c>
      <c r="C37" s="492"/>
      <c r="D37" s="492"/>
      <c r="E37" s="492"/>
      <c r="F37" s="492"/>
      <c r="G37" s="492"/>
      <c r="H37" s="492"/>
      <c r="I37" s="493"/>
      <c r="J37" s="24"/>
    </row>
    <row r="38" spans="1:10" ht="15.5" x14ac:dyDescent="0.35">
      <c r="A38" s="24"/>
      <c r="B38" s="24"/>
      <c r="C38" s="24"/>
      <c r="D38" s="24"/>
      <c r="E38" s="24"/>
      <c r="F38" s="24"/>
      <c r="G38" s="24"/>
      <c r="H38" s="24"/>
      <c r="I38" s="24"/>
      <c r="J38" s="24"/>
    </row>
    <row r="39" spans="1:10" ht="15.5" x14ac:dyDescent="0.35">
      <c r="A39" s="24"/>
      <c r="B39" s="73" t="s">
        <v>232</v>
      </c>
      <c r="C39" s="494" t="s">
        <v>279</v>
      </c>
      <c r="D39" s="488"/>
      <c r="E39" s="488"/>
      <c r="F39" s="488"/>
      <c r="G39" s="488"/>
      <c r="H39" s="488"/>
      <c r="I39" s="488"/>
      <c r="J39" s="24"/>
    </row>
    <row r="40" spans="1:10" ht="15.5" x14ac:dyDescent="0.35">
      <c r="A40" s="24"/>
      <c r="B40" s="73" t="s">
        <v>233</v>
      </c>
      <c r="C40" s="494" t="s">
        <v>137</v>
      </c>
      <c r="D40" s="488"/>
      <c r="E40" s="488"/>
      <c r="F40" s="488"/>
      <c r="G40" s="488"/>
      <c r="H40" s="488"/>
      <c r="I40" s="488"/>
      <c r="J40" s="24"/>
    </row>
    <row r="41" spans="1:10" ht="15.5" x14ac:dyDescent="0.35">
      <c r="A41" s="24"/>
      <c r="B41" s="75" t="s">
        <v>234</v>
      </c>
      <c r="C41" s="506" t="s">
        <v>280</v>
      </c>
      <c r="D41" s="497"/>
      <c r="E41" s="497"/>
      <c r="F41" s="497"/>
      <c r="G41" s="497"/>
      <c r="H41" s="497"/>
      <c r="I41" s="497"/>
      <c r="J41" s="24"/>
    </row>
    <row r="42" spans="1:10" ht="15.5" x14ac:dyDescent="0.35">
      <c r="A42" s="24"/>
      <c r="B42" s="486" t="s">
        <v>235</v>
      </c>
      <c r="C42" s="487"/>
      <c r="D42" s="488"/>
      <c r="E42" s="488"/>
      <c r="F42" s="488"/>
      <c r="G42" s="488"/>
      <c r="H42" s="488"/>
      <c r="I42" s="488"/>
      <c r="J42" s="24"/>
    </row>
    <row r="43" spans="1:10" ht="15.5" x14ac:dyDescent="0.35">
      <c r="A43" s="24"/>
      <c r="B43" s="486"/>
      <c r="C43" s="489"/>
      <c r="D43" s="488"/>
      <c r="E43" s="488"/>
      <c r="F43" s="488"/>
      <c r="G43" s="488"/>
      <c r="H43" s="488"/>
      <c r="I43" s="488"/>
      <c r="J43" s="24"/>
    </row>
    <row r="44" spans="1:10" ht="15.5" x14ac:dyDescent="0.35">
      <c r="A44" s="24"/>
      <c r="B44" s="486"/>
      <c r="C44" s="490"/>
      <c r="D44" s="490"/>
      <c r="E44" s="490"/>
      <c r="F44" s="490"/>
      <c r="G44" s="490"/>
      <c r="H44" s="490"/>
      <c r="I44" s="490"/>
      <c r="J44" s="24"/>
    </row>
    <row r="45" spans="1:10" ht="15.5" x14ac:dyDescent="0.35"/>
  </sheetData>
  <mergeCells count="17">
    <mergeCell ref="C40:I40"/>
    <mergeCell ref="B2:B3"/>
    <mergeCell ref="C2:D2"/>
    <mergeCell ref="C3:D3"/>
    <mergeCell ref="B29:I29"/>
    <mergeCell ref="B30:I30"/>
    <mergeCell ref="B32:I32"/>
    <mergeCell ref="B33:I33"/>
    <mergeCell ref="B34:I34"/>
    <mergeCell ref="B36:I36"/>
    <mergeCell ref="B37:I37"/>
    <mergeCell ref="C39:I39"/>
    <mergeCell ref="C41:I41"/>
    <mergeCell ref="B42:B44"/>
    <mergeCell ref="C42:I42"/>
    <mergeCell ref="C43:I43"/>
    <mergeCell ref="C44:I44"/>
  </mergeCells>
  <hyperlinks>
    <hyperlink ref="C41" r:id="rId1" xr:uid="{143395D2-D5AB-4624-9EA4-A86E470AD02A}"/>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F8C1-8A81-4503-A5C4-354453A52D64}">
  <sheetPr>
    <tabColor theme="0" tint="-4.9989318521683403E-2"/>
  </sheetPr>
  <dimension ref="A1:Z45"/>
  <sheetViews>
    <sheetView showGridLines="0" workbookViewId="0">
      <selection activeCell="J17" sqref="J17"/>
    </sheetView>
  </sheetViews>
  <sheetFormatPr defaultColWidth="0" defaultRowHeight="15.65" customHeight="1" zeroHeight="1" x14ac:dyDescent="0.35"/>
  <cols>
    <col min="1" max="1" width="4.23046875" customWidth="1"/>
    <col min="2" max="2" width="19.76562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ht="15.5" x14ac:dyDescent="0.35"/>
    <row r="2" spans="2:9" s="62" customFormat="1" ht="26" x14ac:dyDescent="0.35">
      <c r="B2" s="453" t="s">
        <v>40</v>
      </c>
      <c r="C2" s="454" t="s">
        <v>1</v>
      </c>
      <c r="D2" s="454"/>
      <c r="E2" s="71" t="s">
        <v>2</v>
      </c>
      <c r="F2" s="71" t="s">
        <v>4</v>
      </c>
      <c r="G2" s="71" t="s">
        <v>193</v>
      </c>
      <c r="H2" s="71" t="s">
        <v>146</v>
      </c>
      <c r="I2" s="71" t="s">
        <v>3</v>
      </c>
    </row>
    <row r="3" spans="2:9" s="62" customFormat="1" ht="27.65" customHeight="1" x14ac:dyDescent="0.35">
      <c r="B3" s="453"/>
      <c r="C3" s="455" t="s">
        <v>282</v>
      </c>
      <c r="D3" s="455"/>
      <c r="E3" s="39">
        <v>2</v>
      </c>
      <c r="F3" s="82" t="s">
        <v>22</v>
      </c>
      <c r="G3" s="63" t="s">
        <v>97</v>
      </c>
      <c r="H3" s="63" t="s">
        <v>97</v>
      </c>
      <c r="I3" s="39" t="s">
        <v>239</v>
      </c>
    </row>
    <row r="4" spans="2:9" s="62" customFormat="1" ht="15.5" x14ac:dyDescent="0.35"/>
    <row r="5" spans="2:9" ht="15.5" x14ac:dyDescent="0.35"/>
    <row r="6" spans="2:9" ht="15.5" x14ac:dyDescent="0.35">
      <c r="B6" s="3"/>
      <c r="C6" s="3"/>
      <c r="D6" s="3"/>
      <c r="E6" s="3"/>
      <c r="F6" s="3"/>
    </row>
    <row r="7" spans="2:9" ht="15.65" customHeight="1" x14ac:dyDescent="0.35">
      <c r="B7" s="3"/>
      <c r="C7" s="3"/>
      <c r="D7" s="3"/>
      <c r="E7" s="3"/>
      <c r="F7" s="3"/>
    </row>
    <row r="8" spans="2:9" ht="15.5" x14ac:dyDescent="0.35">
      <c r="B8" s="3"/>
      <c r="C8" s="3"/>
      <c r="D8" s="3"/>
      <c r="E8" s="3"/>
      <c r="F8" s="3"/>
    </row>
    <row r="9" spans="2:9" ht="15.5" x14ac:dyDescent="0.35">
      <c r="B9" s="3"/>
      <c r="C9" s="3"/>
      <c r="D9" s="3"/>
      <c r="E9" s="3"/>
      <c r="F9" s="3"/>
    </row>
    <row r="10" spans="2:9" ht="15.5" x14ac:dyDescent="0.35">
      <c r="B10" s="3"/>
      <c r="C10" s="3"/>
      <c r="D10" s="3"/>
      <c r="E10" s="3"/>
      <c r="F10" s="3"/>
    </row>
    <row r="11" spans="2:9" ht="15.5" x14ac:dyDescent="0.35">
      <c r="B11" s="3"/>
      <c r="C11" s="3"/>
      <c r="D11" s="3"/>
      <c r="E11" s="3"/>
      <c r="F11" s="3"/>
    </row>
    <row r="12" spans="2:9" ht="15.5" x14ac:dyDescent="0.35">
      <c r="B12" s="3"/>
      <c r="C12" s="3"/>
      <c r="D12" s="3"/>
      <c r="E12" s="3"/>
      <c r="F12" s="3"/>
    </row>
    <row r="13" spans="2:9" ht="15.5" x14ac:dyDescent="0.35">
      <c r="B13" s="3"/>
      <c r="C13" s="3"/>
      <c r="D13" s="3"/>
      <c r="E13" s="3"/>
      <c r="F13" s="3"/>
    </row>
    <row r="14" spans="2:9" ht="15.5" x14ac:dyDescent="0.35">
      <c r="B14" s="3"/>
      <c r="C14" s="3"/>
      <c r="D14" s="3"/>
      <c r="E14" s="3"/>
      <c r="F14" s="3"/>
    </row>
    <row r="15" spans="2:9" ht="15.5" x14ac:dyDescent="0.35">
      <c r="B15" s="3"/>
      <c r="C15" s="3"/>
      <c r="D15" s="3"/>
      <c r="E15" s="3"/>
      <c r="F15" s="3"/>
    </row>
    <row r="16" spans="2:9" ht="15.5" x14ac:dyDescent="0.35">
      <c r="B16" s="3"/>
      <c r="C16" s="3"/>
      <c r="D16" s="3"/>
      <c r="E16" s="3"/>
      <c r="F16" s="3"/>
    </row>
    <row r="17" spans="1:10" ht="15.5" x14ac:dyDescent="0.35">
      <c r="B17" s="3"/>
      <c r="C17" s="3"/>
      <c r="D17" s="3"/>
      <c r="E17" s="3"/>
      <c r="F17" s="3"/>
    </row>
    <row r="18" spans="1:10" ht="15.5" x14ac:dyDescent="0.35">
      <c r="B18" s="3"/>
      <c r="C18" s="3"/>
      <c r="D18" s="3"/>
      <c r="E18" s="3"/>
      <c r="F18" s="3"/>
    </row>
    <row r="19" spans="1:10" ht="15.5" x14ac:dyDescent="0.35">
      <c r="B19" s="3"/>
      <c r="C19" s="3"/>
      <c r="D19" s="3"/>
      <c r="E19" s="3"/>
      <c r="F19" s="3"/>
    </row>
    <row r="20" spans="1:10" ht="15.5" x14ac:dyDescent="0.35">
      <c r="B20" s="3"/>
      <c r="C20" s="3"/>
      <c r="D20" s="3"/>
      <c r="E20" s="3"/>
      <c r="F20" s="3"/>
    </row>
    <row r="21" spans="1:10" ht="15.5" x14ac:dyDescent="0.35">
      <c r="B21" s="3"/>
      <c r="C21" s="3"/>
      <c r="D21" s="3"/>
      <c r="E21" s="3"/>
      <c r="F21" s="3"/>
    </row>
    <row r="22" spans="1:10" ht="15.5" x14ac:dyDescent="0.35"/>
    <row r="23" spans="1:10" ht="15.5" x14ac:dyDescent="0.35">
      <c r="B23" s="6"/>
      <c r="C23" s="7"/>
      <c r="D23" s="7"/>
      <c r="E23" s="7"/>
      <c r="F23" s="7"/>
    </row>
    <row r="24" spans="1:10" ht="15.5" x14ac:dyDescent="0.35">
      <c r="D24" s="5"/>
    </row>
    <row r="25" spans="1:10" ht="15.5" x14ac:dyDescent="0.35"/>
    <row r="26" spans="1:10" ht="15.5" x14ac:dyDescent="0.35"/>
    <row r="27" spans="1:10" ht="15.5" x14ac:dyDescent="0.35"/>
    <row r="28" spans="1:10" ht="15.5" x14ac:dyDescent="0.35"/>
    <row r="29" spans="1:10" ht="15.5" x14ac:dyDescent="0.35">
      <c r="A29" s="24"/>
      <c r="B29" s="484" t="s">
        <v>366</v>
      </c>
      <c r="C29" s="482"/>
      <c r="D29" s="482"/>
      <c r="E29" s="482"/>
      <c r="F29" s="482"/>
      <c r="G29" s="482"/>
      <c r="H29" s="482"/>
      <c r="I29" s="482"/>
      <c r="J29" s="72"/>
    </row>
    <row r="30" spans="1:10" ht="29.25" customHeight="1" x14ac:dyDescent="0.35">
      <c r="A30" s="24"/>
      <c r="B30" s="485" t="s">
        <v>357</v>
      </c>
      <c r="C30" s="455"/>
      <c r="D30" s="455"/>
      <c r="E30" s="455"/>
      <c r="F30" s="455"/>
      <c r="G30" s="455"/>
      <c r="H30" s="455"/>
      <c r="I30" s="455"/>
      <c r="J30" s="24"/>
    </row>
    <row r="31" spans="1:10" ht="15.5" x14ac:dyDescent="0.35">
      <c r="A31" s="24"/>
      <c r="B31" s="24"/>
      <c r="C31" s="24"/>
      <c r="D31" s="24"/>
      <c r="E31" s="24"/>
      <c r="F31" s="24"/>
      <c r="G31" s="24"/>
      <c r="H31" s="24"/>
      <c r="I31" s="24"/>
      <c r="J31" s="24"/>
    </row>
    <row r="32" spans="1:10" ht="15.5" x14ac:dyDescent="0.35">
      <c r="A32" s="24"/>
      <c r="B32" s="482" t="s">
        <v>145</v>
      </c>
      <c r="C32" s="482"/>
      <c r="D32" s="482"/>
      <c r="E32" s="482"/>
      <c r="F32" s="482"/>
      <c r="G32" s="482"/>
      <c r="H32" s="482"/>
      <c r="I32" s="482"/>
      <c r="J32" s="24"/>
    </row>
    <row r="33" spans="1:10" ht="15.5" customHeight="1" x14ac:dyDescent="0.35">
      <c r="A33" s="24"/>
      <c r="B33" s="483" t="s">
        <v>380</v>
      </c>
      <c r="C33" s="483"/>
      <c r="D33" s="483"/>
      <c r="E33" s="483"/>
      <c r="F33" s="483"/>
      <c r="G33" s="483"/>
      <c r="H33" s="483"/>
      <c r="I33" s="483"/>
      <c r="J33" s="24"/>
    </row>
    <row r="34" spans="1:10" ht="15.5" x14ac:dyDescent="0.35">
      <c r="A34" s="24"/>
      <c r="B34" s="483"/>
      <c r="C34" s="483"/>
      <c r="D34" s="483"/>
      <c r="E34" s="483"/>
      <c r="F34" s="483"/>
      <c r="G34" s="483"/>
      <c r="H34" s="483"/>
      <c r="I34" s="483"/>
      <c r="J34" s="24"/>
    </row>
    <row r="35" spans="1:10" ht="15.5" x14ac:dyDescent="0.35">
      <c r="A35" s="24"/>
      <c r="B35" s="24"/>
      <c r="C35" s="24"/>
      <c r="D35" s="24"/>
      <c r="E35" s="24"/>
      <c r="F35" s="24"/>
      <c r="G35" s="24"/>
      <c r="H35" s="24"/>
      <c r="I35" s="24"/>
      <c r="J35" s="24"/>
    </row>
    <row r="36" spans="1:10" ht="15.5" x14ac:dyDescent="0.35">
      <c r="A36" s="24"/>
      <c r="B36" s="457" t="s">
        <v>237</v>
      </c>
      <c r="C36" s="458"/>
      <c r="D36" s="458"/>
      <c r="E36" s="458"/>
      <c r="F36" s="458"/>
      <c r="G36" s="458"/>
      <c r="H36" s="458"/>
      <c r="I36" s="459"/>
      <c r="J36" s="24"/>
    </row>
    <row r="37" spans="1:10" ht="15.5" x14ac:dyDescent="0.35">
      <c r="A37" s="24"/>
      <c r="B37" s="491" t="s">
        <v>281</v>
      </c>
      <c r="C37" s="492"/>
      <c r="D37" s="492"/>
      <c r="E37" s="492"/>
      <c r="F37" s="492"/>
      <c r="G37" s="492"/>
      <c r="H37" s="492"/>
      <c r="I37" s="493"/>
      <c r="J37" s="24"/>
    </row>
    <row r="38" spans="1:10" ht="15.5" x14ac:dyDescent="0.35">
      <c r="A38" s="24"/>
      <c r="B38" s="24"/>
      <c r="C38" s="24"/>
      <c r="D38" s="24"/>
      <c r="E38" s="24"/>
      <c r="F38" s="24"/>
      <c r="G38" s="24"/>
      <c r="H38" s="24"/>
      <c r="I38" s="24"/>
      <c r="J38" s="24"/>
    </row>
    <row r="39" spans="1:10" ht="15.5" x14ac:dyDescent="0.35">
      <c r="A39" s="24"/>
      <c r="B39" s="73" t="s">
        <v>232</v>
      </c>
      <c r="C39" s="494" t="s">
        <v>279</v>
      </c>
      <c r="D39" s="488"/>
      <c r="E39" s="488"/>
      <c r="F39" s="488"/>
      <c r="G39" s="488"/>
      <c r="H39" s="488"/>
      <c r="I39" s="488"/>
      <c r="J39" s="24"/>
    </row>
    <row r="40" spans="1:10" ht="15.5" x14ac:dyDescent="0.35">
      <c r="A40" s="24"/>
      <c r="B40" s="73" t="s">
        <v>233</v>
      </c>
      <c r="C40" s="494" t="s">
        <v>137</v>
      </c>
      <c r="D40" s="488"/>
      <c r="E40" s="488"/>
      <c r="F40" s="488"/>
      <c r="G40" s="488"/>
      <c r="H40" s="488"/>
      <c r="I40" s="488"/>
      <c r="J40" s="24"/>
    </row>
    <row r="41" spans="1:10" ht="15.5" x14ac:dyDescent="0.35">
      <c r="A41" s="24"/>
      <c r="B41" s="75" t="s">
        <v>234</v>
      </c>
      <c r="C41" s="506" t="s">
        <v>280</v>
      </c>
      <c r="D41" s="497"/>
      <c r="E41" s="497"/>
      <c r="F41" s="497"/>
      <c r="G41" s="497"/>
      <c r="H41" s="497"/>
      <c r="I41" s="497"/>
      <c r="J41" s="24"/>
    </row>
    <row r="42" spans="1:10" ht="15.5" x14ac:dyDescent="0.35">
      <c r="A42" s="24"/>
      <c r="B42" s="486" t="s">
        <v>235</v>
      </c>
      <c r="C42" s="487"/>
      <c r="D42" s="488"/>
      <c r="E42" s="488"/>
      <c r="F42" s="488"/>
      <c r="G42" s="488"/>
      <c r="H42" s="488"/>
      <c r="I42" s="488"/>
      <c r="J42" s="24"/>
    </row>
    <row r="43" spans="1:10" ht="15.5" x14ac:dyDescent="0.35">
      <c r="A43" s="24"/>
      <c r="B43" s="486"/>
      <c r="C43" s="489"/>
      <c r="D43" s="488"/>
      <c r="E43" s="488"/>
      <c r="F43" s="488"/>
      <c r="G43" s="488"/>
      <c r="H43" s="488"/>
      <c r="I43" s="488"/>
      <c r="J43" s="24"/>
    </row>
    <row r="44" spans="1:10" ht="15.5" x14ac:dyDescent="0.35">
      <c r="A44" s="24"/>
      <c r="B44" s="486"/>
      <c r="C44" s="490"/>
      <c r="D44" s="490"/>
      <c r="E44" s="490"/>
      <c r="F44" s="490"/>
      <c r="G44" s="490"/>
      <c r="H44" s="490"/>
      <c r="I44" s="490"/>
      <c r="J44" s="24"/>
    </row>
    <row r="45" spans="1:10" ht="15.5" x14ac:dyDescent="0.35"/>
  </sheetData>
  <mergeCells count="17">
    <mergeCell ref="C40:I40"/>
    <mergeCell ref="B2:B3"/>
    <mergeCell ref="C2:D2"/>
    <mergeCell ref="C3:D3"/>
    <mergeCell ref="B29:I29"/>
    <mergeCell ref="B30:I30"/>
    <mergeCell ref="B32:I32"/>
    <mergeCell ref="B33:I33"/>
    <mergeCell ref="B34:I34"/>
    <mergeCell ref="B36:I36"/>
    <mergeCell ref="B37:I37"/>
    <mergeCell ref="C39:I39"/>
    <mergeCell ref="C41:I41"/>
    <mergeCell ref="B42:B44"/>
    <mergeCell ref="C42:I42"/>
    <mergeCell ref="C43:I43"/>
    <mergeCell ref="C44:I44"/>
  </mergeCells>
  <hyperlinks>
    <hyperlink ref="C41" r:id="rId1" xr:uid="{97BC26F2-B942-4DA2-8345-BD566253823B}"/>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dimension ref="A1:AB45"/>
  <sheetViews>
    <sheetView showGridLines="0" workbookViewId="0">
      <selection activeCell="H7" sqref="H7"/>
    </sheetView>
  </sheetViews>
  <sheetFormatPr defaultColWidth="0" defaultRowHeight="15.5" zeroHeight="1" x14ac:dyDescent="0.35"/>
  <cols>
    <col min="1" max="1" width="4.23046875" customWidth="1"/>
    <col min="2" max="2" width="21.69140625" customWidth="1"/>
    <col min="3" max="3" width="21.23046875" customWidth="1"/>
    <col min="4" max="4" width="7.84375" bestFit="1" customWidth="1"/>
    <col min="5" max="5" width="9.84375" customWidth="1"/>
    <col min="6" max="6" width="13.07421875" customWidth="1"/>
    <col min="7" max="7" width="12" customWidth="1"/>
    <col min="8" max="8" width="12.23046875" customWidth="1"/>
    <col min="9" max="9" width="9.23046875" customWidth="1"/>
    <col min="10" max="10" width="7.23046875" customWidth="1"/>
    <col min="11" max="11" width="11.07421875" hidden="1" customWidth="1"/>
    <col min="12" max="12" width="8.07421875" hidden="1" customWidth="1"/>
    <col min="13" max="15" width="5.3046875" hidden="1" customWidth="1"/>
    <col min="16" max="16" width="8.3046875" hidden="1" customWidth="1"/>
    <col min="17" max="18" width="5.3046875" hidden="1" customWidth="1"/>
    <col min="19" max="25" width="5.07421875" hidden="1" customWidth="1"/>
    <col min="26" max="27" width="4.69140625" hidden="1" customWidth="1"/>
    <col min="28" max="28" width="6" hidden="1" customWidth="1"/>
    <col min="29" max="16384" width="9.23046875" hidden="1"/>
  </cols>
  <sheetData>
    <row r="1" spans="2:9" s="62" customFormat="1" x14ac:dyDescent="0.35"/>
    <row r="2" spans="2:9" s="62" customFormat="1" ht="39" x14ac:dyDescent="0.35">
      <c r="B2" s="453" t="s">
        <v>41</v>
      </c>
      <c r="C2" s="454" t="s">
        <v>1</v>
      </c>
      <c r="D2" s="454"/>
      <c r="E2" s="71" t="s">
        <v>2</v>
      </c>
      <c r="F2" s="71" t="s">
        <v>4</v>
      </c>
      <c r="G2" s="71" t="s">
        <v>193</v>
      </c>
      <c r="H2" s="71" t="s">
        <v>146</v>
      </c>
      <c r="I2" s="71" t="s">
        <v>3</v>
      </c>
    </row>
    <row r="3" spans="2:9" s="62" customFormat="1" ht="30" customHeight="1" x14ac:dyDescent="0.35">
      <c r="B3" s="453"/>
      <c r="C3" s="455" t="s">
        <v>116</v>
      </c>
      <c r="D3" s="455"/>
      <c r="E3" s="39">
        <v>2</v>
      </c>
      <c r="F3" s="82" t="s">
        <v>22</v>
      </c>
      <c r="G3" s="81">
        <f>I7</f>
        <v>3</v>
      </c>
      <c r="H3" s="81">
        <f>I8</f>
        <v>0</v>
      </c>
      <c r="I3" s="39" t="s">
        <v>158</v>
      </c>
    </row>
    <row r="4" spans="2:9" s="62" customFormat="1" x14ac:dyDescent="0.35"/>
    <row r="5" spans="2:9" x14ac:dyDescent="0.35"/>
    <row r="6" spans="2:9" x14ac:dyDescent="0.35">
      <c r="G6" s="64"/>
      <c r="H6" s="64" t="s">
        <v>306</v>
      </c>
      <c r="I6" s="64" t="s">
        <v>227</v>
      </c>
    </row>
    <row r="7" spans="2:9" x14ac:dyDescent="0.35">
      <c r="G7" s="64" t="s">
        <v>193</v>
      </c>
      <c r="H7" s="83">
        <f>(H26-H22)/H22</f>
        <v>-0.18812403716974169</v>
      </c>
      <c r="I7" s="81">
        <f>IF(H7="No data",0,IF(H7&gt;0.05,1,IF(H7&lt;-0.05,3,2)))</f>
        <v>3</v>
      </c>
    </row>
    <row r="8" spans="2:9" ht="23" x14ac:dyDescent="0.35">
      <c r="G8" s="64" t="s">
        <v>146</v>
      </c>
      <c r="H8" s="83" t="s">
        <v>97</v>
      </c>
      <c r="I8" s="81">
        <f>IF(H8="No data",0,IF(H8&gt;0.05,1,IF(H8&lt;-0.05,3,2)))</f>
        <v>0</v>
      </c>
    </row>
    <row r="9" spans="2:9" x14ac:dyDescent="0.35"/>
    <row r="10" spans="2:9" ht="24" x14ac:dyDescent="0.35">
      <c r="B10" s="3"/>
      <c r="C10" s="3"/>
      <c r="D10" s="3"/>
      <c r="E10" s="3"/>
      <c r="F10" s="3"/>
      <c r="G10" s="85" t="s">
        <v>72</v>
      </c>
      <c r="H10" s="95" t="s">
        <v>258</v>
      </c>
    </row>
    <row r="11" spans="2:9" x14ac:dyDescent="0.35">
      <c r="B11" s="3"/>
      <c r="C11" s="3"/>
      <c r="D11" s="3"/>
      <c r="E11" s="3"/>
      <c r="F11" s="3"/>
      <c r="G11" s="20">
        <v>2005</v>
      </c>
      <c r="H11" s="96">
        <v>1930.51552951336</v>
      </c>
    </row>
    <row r="12" spans="2:9" x14ac:dyDescent="0.35">
      <c r="B12" s="3"/>
      <c r="C12" s="3"/>
      <c r="D12" s="3"/>
      <c r="E12" s="3"/>
      <c r="F12" s="3"/>
      <c r="G12" s="20">
        <v>2006</v>
      </c>
      <c r="H12" s="86">
        <v>1985.4461834430699</v>
      </c>
    </row>
    <row r="13" spans="2:9" x14ac:dyDescent="0.35">
      <c r="B13" s="3"/>
      <c r="C13" s="3"/>
      <c r="D13" s="3"/>
      <c r="E13" s="3"/>
      <c r="F13" s="3"/>
      <c r="G13" s="20">
        <v>2007</v>
      </c>
      <c r="H13" s="86">
        <v>2040.8692419529</v>
      </c>
    </row>
    <row r="14" spans="2:9" x14ac:dyDescent="0.35">
      <c r="B14" s="3"/>
      <c r="C14" s="3"/>
      <c r="D14" s="3"/>
      <c r="E14" s="3"/>
      <c r="F14" s="3"/>
      <c r="G14" s="20">
        <v>2008</v>
      </c>
      <c r="H14" s="86">
        <v>2023.93624329567</v>
      </c>
    </row>
    <row r="15" spans="2:9" x14ac:dyDescent="0.35">
      <c r="B15" s="3"/>
      <c r="C15" s="3"/>
      <c r="D15" s="3"/>
      <c r="E15" s="3"/>
      <c r="F15" s="3"/>
      <c r="G15" s="20">
        <v>2009</v>
      </c>
      <c r="H15" s="86">
        <v>1973.8940513134</v>
      </c>
    </row>
    <row r="16" spans="2:9" x14ac:dyDescent="0.35">
      <c r="B16" s="3"/>
      <c r="C16" s="3"/>
      <c r="D16" s="3"/>
      <c r="E16" s="3"/>
      <c r="F16" s="3"/>
      <c r="G16" s="20">
        <v>2010</v>
      </c>
      <c r="H16" s="86">
        <v>1946.8238873481801</v>
      </c>
    </row>
    <row r="17" spans="1:10" x14ac:dyDescent="0.35">
      <c r="B17" s="3"/>
      <c r="C17" s="3"/>
      <c r="D17" s="3"/>
      <c r="E17" s="3"/>
      <c r="F17" s="3"/>
      <c r="G17" s="20">
        <v>2011</v>
      </c>
      <c r="H17" s="86">
        <v>1938.08956742287</v>
      </c>
    </row>
    <row r="18" spans="1:10" x14ac:dyDescent="0.35">
      <c r="B18" s="3"/>
      <c r="C18" s="3"/>
      <c r="D18" s="3"/>
      <c r="E18" s="3"/>
      <c r="F18" s="3"/>
      <c r="G18" s="20">
        <v>2012</v>
      </c>
      <c r="H18" s="86">
        <v>1927.2776813507101</v>
      </c>
    </row>
    <row r="19" spans="1:10" x14ac:dyDescent="0.35">
      <c r="B19" s="3"/>
      <c r="C19" s="3"/>
      <c r="D19" s="3"/>
      <c r="E19" s="3"/>
      <c r="F19" s="3"/>
      <c r="G19" s="20">
        <v>2013</v>
      </c>
      <c r="H19" s="86">
        <v>1944.86600005627</v>
      </c>
    </row>
    <row r="20" spans="1:10" x14ac:dyDescent="0.35">
      <c r="B20" s="3"/>
      <c r="C20" s="3"/>
      <c r="D20" s="3"/>
      <c r="E20" s="3"/>
      <c r="F20" s="3"/>
      <c r="G20" s="20">
        <v>2014</v>
      </c>
      <c r="H20" s="86">
        <v>2004.6569741964299</v>
      </c>
    </row>
    <row r="21" spans="1:10" ht="16" thickBot="1" x14ac:dyDescent="0.4">
      <c r="B21" s="3"/>
      <c r="C21" s="3"/>
      <c r="D21" s="3"/>
      <c r="E21" s="3"/>
      <c r="F21" s="3"/>
      <c r="G21" s="294">
        <v>2015</v>
      </c>
      <c r="H21" s="295">
        <v>2049.785369277</v>
      </c>
    </row>
    <row r="22" spans="1:10" x14ac:dyDescent="0.35">
      <c r="B22" s="3"/>
      <c r="C22" s="3"/>
      <c r="D22" s="3"/>
      <c r="E22" s="3"/>
      <c r="F22" s="3"/>
      <c r="G22" s="296">
        <v>2016</v>
      </c>
      <c r="H22" s="297">
        <v>2099.8363437652602</v>
      </c>
    </row>
    <row r="23" spans="1:10" x14ac:dyDescent="0.35">
      <c r="B23" s="3"/>
      <c r="C23" s="3"/>
      <c r="D23" s="3"/>
      <c r="E23" s="3"/>
      <c r="F23" s="3"/>
      <c r="G23" s="298">
        <v>2017</v>
      </c>
      <c r="H23" s="299">
        <v>2116.0526696443599</v>
      </c>
    </row>
    <row r="24" spans="1:10" x14ac:dyDescent="0.35">
      <c r="B24" s="3"/>
      <c r="C24" s="3"/>
      <c r="D24" s="3"/>
      <c r="E24" s="3"/>
      <c r="F24" s="3"/>
      <c r="G24" s="298">
        <v>2018</v>
      </c>
      <c r="H24" s="299">
        <v>2156.0885964631998</v>
      </c>
    </row>
    <row r="25" spans="1:10" x14ac:dyDescent="0.35">
      <c r="B25" s="3"/>
      <c r="C25" s="3"/>
      <c r="D25" s="3"/>
      <c r="E25" s="3"/>
      <c r="F25" s="3"/>
      <c r="G25" s="298">
        <v>2019</v>
      </c>
      <c r="H25" s="299">
        <v>2176.8753567934</v>
      </c>
    </row>
    <row r="26" spans="1:10" ht="16" thickBot="1" x14ac:dyDescent="0.4">
      <c r="B26" s="3"/>
      <c r="C26" s="3"/>
      <c r="D26" s="3"/>
      <c r="E26" s="3"/>
      <c r="F26" s="3"/>
      <c r="G26" s="300">
        <v>2020</v>
      </c>
      <c r="H26" s="301">
        <v>1704.8066533803899</v>
      </c>
    </row>
    <row r="27" spans="1:10" x14ac:dyDescent="0.35">
      <c r="B27" s="3"/>
      <c r="C27" s="3"/>
      <c r="D27" s="3"/>
      <c r="E27" s="3"/>
      <c r="F27" s="3"/>
    </row>
    <row r="28" spans="1:10" x14ac:dyDescent="0.35"/>
    <row r="29" spans="1:10" x14ac:dyDescent="0.35">
      <c r="A29" s="24"/>
      <c r="B29" s="484" t="s">
        <v>366</v>
      </c>
      <c r="C29" s="482"/>
      <c r="D29" s="482"/>
      <c r="E29" s="482"/>
      <c r="F29" s="482"/>
      <c r="G29" s="482"/>
      <c r="H29" s="482"/>
      <c r="I29" s="482"/>
      <c r="J29" s="72"/>
    </row>
    <row r="30" spans="1:10" ht="15.75" customHeight="1" x14ac:dyDescent="0.35">
      <c r="A30" s="24"/>
      <c r="B30" s="485" t="s">
        <v>283</v>
      </c>
      <c r="C30" s="455"/>
      <c r="D30" s="455"/>
      <c r="E30" s="455"/>
      <c r="F30" s="455"/>
      <c r="G30" s="455"/>
      <c r="H30" s="455"/>
      <c r="I30" s="455"/>
      <c r="J30" s="24"/>
    </row>
    <row r="31" spans="1:10" x14ac:dyDescent="0.35">
      <c r="A31" s="24"/>
      <c r="B31" s="24"/>
      <c r="C31" s="24"/>
      <c r="D31" s="24"/>
      <c r="E31" s="24"/>
      <c r="F31" s="24"/>
      <c r="G31" s="24"/>
      <c r="H31" s="24"/>
      <c r="I31" s="24"/>
      <c r="J31" s="24"/>
    </row>
    <row r="32" spans="1:10" x14ac:dyDescent="0.35">
      <c r="A32" s="24"/>
      <c r="B32" s="482" t="s">
        <v>145</v>
      </c>
      <c r="C32" s="482"/>
      <c r="D32" s="482"/>
      <c r="E32" s="482"/>
      <c r="F32" s="482"/>
      <c r="G32" s="482"/>
      <c r="H32" s="482"/>
      <c r="I32" s="482"/>
      <c r="J32" s="24"/>
    </row>
    <row r="33" spans="1:10" x14ac:dyDescent="0.35">
      <c r="A33" s="24"/>
      <c r="B33" s="485" t="s">
        <v>161</v>
      </c>
      <c r="C33" s="483"/>
      <c r="D33" s="483"/>
      <c r="E33" s="483"/>
      <c r="F33" s="483"/>
      <c r="G33" s="483"/>
      <c r="H33" s="483"/>
      <c r="I33" s="483"/>
      <c r="J33" s="24"/>
    </row>
    <row r="34" spans="1:10" x14ac:dyDescent="0.35">
      <c r="A34" s="24"/>
      <c r="B34" s="483"/>
      <c r="C34" s="483"/>
      <c r="D34" s="483"/>
      <c r="E34" s="483"/>
      <c r="F34" s="483"/>
      <c r="G34" s="483"/>
      <c r="H34" s="483"/>
      <c r="I34" s="483"/>
      <c r="J34" s="24"/>
    </row>
    <row r="35" spans="1:10" x14ac:dyDescent="0.35">
      <c r="A35" s="24"/>
      <c r="B35" s="24"/>
      <c r="C35" s="24"/>
      <c r="D35" s="24"/>
      <c r="E35" s="24"/>
      <c r="F35" s="24"/>
      <c r="G35" s="24"/>
      <c r="H35" s="24"/>
      <c r="I35" s="24"/>
      <c r="J35" s="24"/>
    </row>
    <row r="36" spans="1:10" x14ac:dyDescent="0.35">
      <c r="A36" s="24"/>
      <c r="B36" s="457" t="s">
        <v>237</v>
      </c>
      <c r="C36" s="458"/>
      <c r="D36" s="458"/>
      <c r="E36" s="458"/>
      <c r="F36" s="458"/>
      <c r="G36" s="458"/>
      <c r="H36" s="458"/>
      <c r="I36" s="459"/>
      <c r="J36" s="24"/>
    </row>
    <row r="37" spans="1:10" ht="52.5" customHeight="1" x14ac:dyDescent="0.35">
      <c r="A37" s="24"/>
      <c r="B37" s="491" t="s">
        <v>358</v>
      </c>
      <c r="C37" s="492"/>
      <c r="D37" s="492"/>
      <c r="E37" s="492"/>
      <c r="F37" s="492"/>
      <c r="G37" s="492"/>
      <c r="H37" s="492"/>
      <c r="I37" s="493"/>
      <c r="J37" s="24"/>
    </row>
    <row r="38" spans="1:10" x14ac:dyDescent="0.35">
      <c r="A38" s="24"/>
      <c r="B38" s="24"/>
      <c r="C38" s="24"/>
      <c r="D38" s="24"/>
      <c r="E38" s="24"/>
      <c r="F38" s="24"/>
      <c r="G38" s="24"/>
      <c r="H38" s="24"/>
      <c r="I38" s="24"/>
      <c r="J38" s="24"/>
    </row>
    <row r="39" spans="1:10" x14ac:dyDescent="0.35">
      <c r="A39" s="24"/>
      <c r="B39" s="73" t="s">
        <v>232</v>
      </c>
      <c r="C39" s="494" t="s">
        <v>159</v>
      </c>
      <c r="D39" s="488"/>
      <c r="E39" s="488"/>
      <c r="F39" s="488"/>
      <c r="G39" s="488"/>
      <c r="H39" s="488"/>
      <c r="I39" s="488"/>
      <c r="J39" s="24"/>
    </row>
    <row r="40" spans="1:10" x14ac:dyDescent="0.35">
      <c r="A40" s="24"/>
      <c r="B40" s="73" t="s">
        <v>233</v>
      </c>
      <c r="C40" s="494">
        <v>44834</v>
      </c>
      <c r="D40" s="488"/>
      <c r="E40" s="488"/>
      <c r="F40" s="488"/>
      <c r="G40" s="488"/>
      <c r="H40" s="488"/>
      <c r="I40" s="488"/>
      <c r="J40" s="24"/>
    </row>
    <row r="41" spans="1:10" x14ac:dyDescent="0.35">
      <c r="A41" s="24"/>
      <c r="B41" s="75" t="s">
        <v>234</v>
      </c>
      <c r="C41" s="506" t="s">
        <v>252</v>
      </c>
      <c r="D41" s="497"/>
      <c r="E41" s="497"/>
      <c r="F41" s="497"/>
      <c r="G41" s="497"/>
      <c r="H41" s="497"/>
      <c r="I41" s="497"/>
      <c r="J41" s="24"/>
    </row>
    <row r="42" spans="1:10" x14ac:dyDescent="0.35">
      <c r="A42" s="24"/>
      <c r="B42" s="486" t="s">
        <v>235</v>
      </c>
      <c r="C42" s="487"/>
      <c r="D42" s="488"/>
      <c r="E42" s="488"/>
      <c r="F42" s="488"/>
      <c r="G42" s="488"/>
      <c r="H42" s="488"/>
      <c r="I42" s="488"/>
      <c r="J42" s="24"/>
    </row>
    <row r="43" spans="1:10" x14ac:dyDescent="0.35">
      <c r="A43" s="24"/>
      <c r="B43" s="486"/>
      <c r="C43" s="489"/>
      <c r="D43" s="488"/>
      <c r="E43" s="488"/>
      <c r="F43" s="488"/>
      <c r="G43" s="488"/>
      <c r="H43" s="488"/>
      <c r="I43" s="488"/>
      <c r="J43" s="24"/>
    </row>
    <row r="44" spans="1:10" x14ac:dyDescent="0.35">
      <c r="A44" s="24"/>
      <c r="B44" s="486"/>
      <c r="C44" s="490"/>
      <c r="D44" s="490"/>
      <c r="E44" s="490"/>
      <c r="F44" s="490"/>
      <c r="G44" s="490"/>
      <c r="H44" s="490"/>
      <c r="I44" s="490"/>
      <c r="J44" s="24"/>
    </row>
    <row r="45" spans="1:10" x14ac:dyDescent="0.35"/>
  </sheetData>
  <mergeCells count="17">
    <mergeCell ref="B32:I32"/>
    <mergeCell ref="B33:I33"/>
    <mergeCell ref="B34:I34"/>
    <mergeCell ref="B36:I36"/>
    <mergeCell ref="B37:I37"/>
    <mergeCell ref="B2:B3"/>
    <mergeCell ref="C2:D2"/>
    <mergeCell ref="C3:D3"/>
    <mergeCell ref="B29:I29"/>
    <mergeCell ref="B30:I30"/>
    <mergeCell ref="C39:I39"/>
    <mergeCell ref="C40:I40"/>
    <mergeCell ref="C41:I41"/>
    <mergeCell ref="B42:B44"/>
    <mergeCell ref="C42:I42"/>
    <mergeCell ref="C43:I43"/>
    <mergeCell ref="C44:I44"/>
  </mergeCells>
  <conditionalFormatting sqref="I7:I8">
    <cfRule type="iconSet" priority="3">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hyperlinks>
    <hyperlink ref="C41" r:id="rId1" xr:uid="{EEDDDAA8-B5AD-488C-923E-0AFAD0C3B22B}"/>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D50"/>
  <sheetViews>
    <sheetView showGridLines="0" topLeftCell="A3" workbookViewId="0">
      <selection activeCell="H7" sqref="H7"/>
    </sheetView>
  </sheetViews>
  <sheetFormatPr defaultColWidth="0" defaultRowHeight="15.5" zeroHeight="1" x14ac:dyDescent="0.35"/>
  <cols>
    <col min="1" max="1" width="4.23046875" customWidth="1"/>
    <col min="2" max="2" width="21.07421875" customWidth="1"/>
    <col min="3" max="3" width="21.23046875" customWidth="1"/>
    <col min="4" max="4" width="7.84375" bestFit="1" customWidth="1"/>
    <col min="5" max="5" width="10.69140625" customWidth="1"/>
    <col min="6" max="6" width="14.84375" customWidth="1"/>
    <col min="7" max="7" width="9.23046875" customWidth="1"/>
    <col min="8" max="8" width="15.4609375" customWidth="1"/>
    <col min="9" max="9" width="7.765625" customWidth="1"/>
    <col min="10" max="10" width="7.23046875" customWidth="1"/>
    <col min="11" max="11" width="11.07421875" hidden="1" customWidth="1"/>
    <col min="12" max="12" width="8.07421875" hidden="1" customWidth="1"/>
    <col min="13" max="26" width="5.07421875" hidden="1" customWidth="1"/>
    <col min="27" max="28" width="4.69140625" hidden="1" customWidth="1"/>
    <col min="29" max="29" width="6" hidden="1" customWidth="1"/>
    <col min="30" max="30" width="0" hidden="1" customWidth="1"/>
    <col min="31" max="16384" width="9.23046875" hidden="1"/>
  </cols>
  <sheetData>
    <row r="1" spans="2:9" s="62" customFormat="1" x14ac:dyDescent="0.35"/>
    <row r="2" spans="2:9" s="62" customFormat="1" ht="26" x14ac:dyDescent="0.35">
      <c r="B2" s="453" t="s">
        <v>98</v>
      </c>
      <c r="C2" s="454" t="s">
        <v>1</v>
      </c>
      <c r="D2" s="454"/>
      <c r="E2" s="76" t="s">
        <v>2</v>
      </c>
      <c r="F2" s="76" t="s">
        <v>4</v>
      </c>
      <c r="G2" s="76" t="s">
        <v>193</v>
      </c>
      <c r="H2" s="76" t="s">
        <v>146</v>
      </c>
      <c r="I2" s="76" t="s">
        <v>3</v>
      </c>
    </row>
    <row r="3" spans="2:9" s="62" customFormat="1" ht="37.5" customHeight="1" x14ac:dyDescent="0.35">
      <c r="B3" s="453"/>
      <c r="C3" s="455" t="s">
        <v>128</v>
      </c>
      <c r="D3" s="455"/>
      <c r="E3" s="39">
        <v>2</v>
      </c>
      <c r="F3" s="82" t="s">
        <v>47</v>
      </c>
      <c r="G3" s="81">
        <f>I7</f>
        <v>3</v>
      </c>
      <c r="H3" s="81">
        <f>I8</f>
        <v>0</v>
      </c>
      <c r="I3" s="39" t="s">
        <v>239</v>
      </c>
    </row>
    <row r="4" spans="2:9" s="62" customFormat="1" x14ac:dyDescent="0.35"/>
    <row r="5" spans="2:9" x14ac:dyDescent="0.35"/>
    <row r="6" spans="2:9" x14ac:dyDescent="0.35">
      <c r="G6" s="64"/>
      <c r="H6" s="64" t="s">
        <v>306</v>
      </c>
      <c r="I6" s="64" t="s">
        <v>227</v>
      </c>
    </row>
    <row r="7" spans="2:9" ht="23" x14ac:dyDescent="0.35">
      <c r="G7" s="64" t="s">
        <v>193</v>
      </c>
      <c r="H7" s="83">
        <f>(H26-H23)/H23</f>
        <v>0.77642169688442619</v>
      </c>
      <c r="I7" s="81">
        <f>IF(H7="No data",0,IF(H7&gt;0.05,3,IF(H7&lt;-0.05,1,2)))</f>
        <v>3</v>
      </c>
    </row>
    <row r="8" spans="2:9" ht="23" x14ac:dyDescent="0.35">
      <c r="G8" s="64" t="s">
        <v>146</v>
      </c>
      <c r="H8" s="83" t="s">
        <v>97</v>
      </c>
      <c r="I8" s="81">
        <f>IF(H8="No data",0,IF(H8&gt;0.05,3,IF(H8&lt;-0.05,1,2)))</f>
        <v>0</v>
      </c>
    </row>
    <row r="9" spans="2:9" x14ac:dyDescent="0.35"/>
    <row r="10" spans="2:9" ht="47" x14ac:dyDescent="0.35">
      <c r="B10" s="3"/>
      <c r="C10" s="3"/>
      <c r="D10" s="3"/>
      <c r="E10" s="3"/>
      <c r="F10" s="3"/>
      <c r="G10" s="126" t="s">
        <v>72</v>
      </c>
      <c r="H10" s="84" t="s">
        <v>253</v>
      </c>
    </row>
    <row r="11" spans="2:9" x14ac:dyDescent="0.35">
      <c r="B11" s="3"/>
      <c r="C11" s="3"/>
      <c r="D11" s="3"/>
      <c r="E11" s="3"/>
      <c r="F11" s="3"/>
      <c r="G11" s="128">
        <v>2004</v>
      </c>
      <c r="H11" s="94">
        <v>1.63289027012386E-3</v>
      </c>
    </row>
    <row r="12" spans="2:9" x14ac:dyDescent="0.35">
      <c r="B12" s="3"/>
      <c r="C12" s="3"/>
      <c r="D12" s="3"/>
      <c r="E12" s="3"/>
      <c r="F12" s="3"/>
      <c r="G12" s="128">
        <v>2005</v>
      </c>
      <c r="H12" s="94">
        <v>2.9004013835574865E-3</v>
      </c>
    </row>
    <row r="13" spans="2:9" x14ac:dyDescent="0.35">
      <c r="B13" s="3"/>
      <c r="C13" s="3"/>
      <c r="D13" s="3"/>
      <c r="E13" s="3"/>
      <c r="F13" s="3"/>
      <c r="G13" s="128">
        <v>2006</v>
      </c>
      <c r="H13" s="94">
        <v>5.547323451862993E-3</v>
      </c>
    </row>
    <row r="14" spans="2:9" x14ac:dyDescent="0.35">
      <c r="B14" s="3"/>
      <c r="C14" s="3"/>
      <c r="D14" s="3"/>
      <c r="E14" s="3"/>
      <c r="F14" s="3"/>
      <c r="G14" s="128">
        <v>2007</v>
      </c>
      <c r="H14" s="94">
        <v>9.5208735329093824E-3</v>
      </c>
    </row>
    <row r="15" spans="2:9" x14ac:dyDescent="0.35">
      <c r="B15" s="3"/>
      <c r="C15" s="3"/>
      <c r="D15" s="3"/>
      <c r="E15" s="3"/>
      <c r="F15" s="3"/>
      <c r="G15" s="128">
        <v>2008</v>
      </c>
      <c r="H15" s="94">
        <v>2.1080476126479321E-2</v>
      </c>
    </row>
    <row r="16" spans="2:9" x14ac:dyDescent="0.35">
      <c r="B16" s="3"/>
      <c r="C16" s="3"/>
      <c r="D16" s="3"/>
      <c r="E16" s="3"/>
      <c r="F16" s="3"/>
      <c r="G16" s="128">
        <v>2009</v>
      </c>
      <c r="H16" s="94">
        <v>2.6467141137550124E-2</v>
      </c>
    </row>
    <row r="17" spans="1:10" x14ac:dyDescent="0.35">
      <c r="B17" s="3"/>
      <c r="C17" s="3"/>
      <c r="D17" s="3"/>
      <c r="E17" s="3"/>
      <c r="F17" s="3"/>
      <c r="G17" s="128">
        <v>2010</v>
      </c>
      <c r="H17" s="94">
        <v>3.3041163251861252E-2</v>
      </c>
    </row>
    <row r="18" spans="1:10" x14ac:dyDescent="0.35">
      <c r="B18" s="3"/>
      <c r="C18" s="3"/>
      <c r="D18" s="3"/>
      <c r="E18" s="3"/>
      <c r="F18" s="3"/>
      <c r="G18" s="128">
        <v>2011</v>
      </c>
      <c r="H18" s="94">
        <v>3.1890746600569175E-2</v>
      </c>
    </row>
    <row r="19" spans="1:10" x14ac:dyDescent="0.35">
      <c r="B19" s="3"/>
      <c r="C19" s="3"/>
      <c r="D19" s="3"/>
      <c r="E19" s="3"/>
      <c r="F19" s="3"/>
      <c r="G19" s="128">
        <v>2012</v>
      </c>
      <c r="H19" s="94">
        <v>3.9558313624796296E-2</v>
      </c>
    </row>
    <row r="20" spans="1:10" x14ac:dyDescent="0.35">
      <c r="B20" s="3"/>
      <c r="C20" s="3"/>
      <c r="D20" s="3"/>
      <c r="E20" s="3"/>
      <c r="F20" s="3"/>
      <c r="G20" s="128">
        <v>2013</v>
      </c>
      <c r="H20" s="94">
        <v>4.6902410307556916E-2</v>
      </c>
    </row>
    <row r="21" spans="1:10" x14ac:dyDescent="0.35">
      <c r="B21" s="3"/>
      <c r="C21" s="3"/>
      <c r="D21" s="3"/>
      <c r="E21" s="3"/>
      <c r="F21" s="3"/>
      <c r="G21" s="128">
        <v>2014</v>
      </c>
      <c r="H21" s="94">
        <v>5.2696845975133598E-2</v>
      </c>
    </row>
    <row r="22" spans="1:10" ht="16" thickBot="1" x14ac:dyDescent="0.4">
      <c r="B22" s="3"/>
      <c r="C22" s="3"/>
      <c r="D22" s="3"/>
      <c r="E22" s="3"/>
      <c r="F22" s="3"/>
      <c r="G22" s="302">
        <v>2015</v>
      </c>
      <c r="H22" s="303">
        <v>4.4848392165231565E-2</v>
      </c>
    </row>
    <row r="23" spans="1:10" x14ac:dyDescent="0.35">
      <c r="B23" s="3"/>
      <c r="C23" s="3"/>
      <c r="D23" s="3"/>
      <c r="E23" s="3"/>
      <c r="F23" s="3"/>
      <c r="G23" s="304">
        <v>2016</v>
      </c>
      <c r="H23" s="305">
        <v>4.926832922074912E-2</v>
      </c>
    </row>
    <row r="24" spans="1:10" ht="15.65" customHeight="1" x14ac:dyDescent="0.35">
      <c r="B24" s="3"/>
      <c r="C24" s="3"/>
      <c r="D24" s="3"/>
      <c r="E24" s="3"/>
      <c r="F24" s="3"/>
      <c r="G24" s="306">
        <v>2017</v>
      </c>
      <c r="H24" s="307">
        <v>5.0003765549055258E-2</v>
      </c>
    </row>
    <row r="25" spans="1:10" x14ac:dyDescent="0.35">
      <c r="B25" s="3"/>
      <c r="C25" s="3"/>
      <c r="D25" s="3"/>
      <c r="E25" s="3"/>
      <c r="F25" s="3"/>
      <c r="G25" s="306">
        <v>2018</v>
      </c>
      <c r="H25" s="308">
        <v>6.4592861841254109E-2</v>
      </c>
    </row>
    <row r="26" spans="1:10" ht="16" thickBot="1" x14ac:dyDescent="0.4">
      <c r="B26" s="3"/>
      <c r="C26" s="3"/>
      <c r="D26" s="3"/>
      <c r="E26" s="3"/>
      <c r="F26" s="3"/>
      <c r="G26" s="309">
        <v>2019</v>
      </c>
      <c r="H26" s="310">
        <v>8.7521328996983713E-2</v>
      </c>
    </row>
    <row r="27" spans="1:10" x14ac:dyDescent="0.35">
      <c r="B27" s="3"/>
      <c r="C27" s="3"/>
      <c r="D27" s="3"/>
      <c r="E27" s="3"/>
      <c r="F27" s="3"/>
      <c r="G27" s="92"/>
      <c r="H27" s="93"/>
    </row>
    <row r="28" spans="1:10" ht="17.149999999999999" customHeight="1" x14ac:dyDescent="0.35">
      <c r="B28" s="3"/>
      <c r="C28" s="3"/>
      <c r="D28" s="3"/>
      <c r="E28" s="3"/>
      <c r="F28" s="3"/>
      <c r="G28" s="92"/>
      <c r="H28" s="93"/>
    </row>
    <row r="29" spans="1:10" x14ac:dyDescent="0.35">
      <c r="A29" s="24"/>
      <c r="B29" s="484" t="s">
        <v>366</v>
      </c>
      <c r="C29" s="482"/>
      <c r="D29" s="482"/>
      <c r="E29" s="482"/>
      <c r="F29" s="482"/>
      <c r="G29" s="482"/>
      <c r="H29" s="482"/>
      <c r="I29" s="482"/>
      <c r="J29" s="72"/>
    </row>
    <row r="30" spans="1:10" x14ac:dyDescent="0.35">
      <c r="A30" s="24"/>
      <c r="B30" s="485" t="s">
        <v>284</v>
      </c>
      <c r="C30" s="455"/>
      <c r="D30" s="455"/>
      <c r="E30" s="455"/>
      <c r="F30" s="455"/>
      <c r="G30" s="455"/>
      <c r="H30" s="455"/>
      <c r="I30" s="455"/>
      <c r="J30" s="24"/>
    </row>
    <row r="31" spans="1:10" x14ac:dyDescent="0.35">
      <c r="A31" s="24"/>
      <c r="B31" s="24"/>
      <c r="C31" s="24"/>
      <c r="D31" s="24"/>
      <c r="E31" s="24"/>
      <c r="F31" s="24"/>
      <c r="G31" s="24"/>
      <c r="H31" s="24"/>
      <c r="I31" s="24"/>
      <c r="J31" s="24"/>
    </row>
    <row r="32" spans="1:10" x14ac:dyDescent="0.35">
      <c r="A32" s="24"/>
      <c r="B32" s="482" t="s">
        <v>145</v>
      </c>
      <c r="C32" s="482"/>
      <c r="D32" s="482"/>
      <c r="E32" s="482"/>
      <c r="F32" s="482"/>
      <c r="G32" s="482"/>
      <c r="H32" s="482"/>
      <c r="I32" s="482"/>
      <c r="J32" s="24"/>
    </row>
    <row r="33" spans="1:10" x14ac:dyDescent="0.35">
      <c r="A33" s="24"/>
      <c r="B33" s="483" t="s">
        <v>360</v>
      </c>
      <c r="C33" s="483"/>
      <c r="D33" s="483"/>
      <c r="E33" s="483"/>
      <c r="F33" s="483"/>
      <c r="G33" s="483"/>
      <c r="H33" s="483"/>
      <c r="I33" s="483"/>
      <c r="J33" s="24"/>
    </row>
    <row r="34" spans="1:10" ht="26.15" customHeight="1" x14ac:dyDescent="0.35">
      <c r="A34" s="24"/>
      <c r="B34" s="483" t="s">
        <v>105</v>
      </c>
      <c r="C34" s="483"/>
      <c r="D34" s="483"/>
      <c r="E34" s="483"/>
      <c r="F34" s="483"/>
      <c r="G34" s="483"/>
      <c r="H34" s="483"/>
      <c r="I34" s="483"/>
      <c r="J34" s="24"/>
    </row>
    <row r="35" spans="1:10" x14ac:dyDescent="0.35">
      <c r="A35" s="24"/>
      <c r="B35" s="483" t="s">
        <v>106</v>
      </c>
      <c r="C35" s="483"/>
      <c r="D35" s="483"/>
      <c r="E35" s="483"/>
      <c r="F35" s="483"/>
      <c r="G35" s="483"/>
      <c r="H35" s="483"/>
      <c r="I35" s="483"/>
      <c r="J35" s="24"/>
    </row>
    <row r="36" spans="1:10" ht="24" customHeight="1" x14ac:dyDescent="0.35">
      <c r="A36" s="24"/>
      <c r="B36" s="520" t="s">
        <v>107</v>
      </c>
      <c r="C36" s="504"/>
      <c r="D36" s="504"/>
      <c r="E36" s="504"/>
      <c r="F36" s="504"/>
      <c r="G36" s="504"/>
      <c r="H36" s="504"/>
      <c r="I36" s="505"/>
      <c r="J36" s="24"/>
    </row>
    <row r="37" spans="1:10" ht="23.15" customHeight="1" x14ac:dyDescent="0.35">
      <c r="A37" s="24"/>
      <c r="B37" s="503" t="s">
        <v>374</v>
      </c>
      <c r="C37" s="504"/>
      <c r="D37" s="504"/>
      <c r="E37" s="504"/>
      <c r="F37" s="504"/>
      <c r="G37" s="504"/>
      <c r="H37" s="504"/>
      <c r="I37" s="505"/>
      <c r="J37" s="24"/>
    </row>
    <row r="38" spans="1:10" ht="16.5" customHeight="1" x14ac:dyDescent="0.35">
      <c r="A38" s="24"/>
      <c r="B38" s="503" t="s">
        <v>359</v>
      </c>
      <c r="C38" s="504"/>
      <c r="D38" s="504"/>
      <c r="E38" s="504"/>
      <c r="F38" s="504"/>
      <c r="G38" s="504"/>
      <c r="H38" s="504"/>
      <c r="I38" s="505"/>
      <c r="J38" s="24"/>
    </row>
    <row r="39" spans="1:10" x14ac:dyDescent="0.35">
      <c r="A39" s="24"/>
      <c r="B39" s="24"/>
      <c r="C39" s="24"/>
      <c r="D39" s="24"/>
      <c r="E39" s="24"/>
      <c r="F39" s="24"/>
      <c r="G39" s="24"/>
      <c r="H39" s="24"/>
      <c r="I39" s="24"/>
      <c r="J39" s="24"/>
    </row>
    <row r="40" spans="1:10" x14ac:dyDescent="0.35">
      <c r="A40" s="24"/>
      <c r="B40" s="457" t="s">
        <v>237</v>
      </c>
      <c r="C40" s="458"/>
      <c r="D40" s="458"/>
      <c r="E40" s="458"/>
      <c r="F40" s="458"/>
      <c r="G40" s="458"/>
      <c r="H40" s="458"/>
      <c r="I40" s="459"/>
      <c r="J40" s="24"/>
    </row>
    <row r="41" spans="1:10" ht="25.5" customHeight="1" x14ac:dyDescent="0.35">
      <c r="A41" s="24"/>
      <c r="B41" s="491" t="s">
        <v>160</v>
      </c>
      <c r="C41" s="492"/>
      <c r="D41" s="492"/>
      <c r="E41" s="492"/>
      <c r="F41" s="492"/>
      <c r="G41" s="492"/>
      <c r="H41" s="492"/>
      <c r="I41" s="493"/>
      <c r="J41" s="24"/>
    </row>
    <row r="42" spans="1:10" x14ac:dyDescent="0.35">
      <c r="A42" s="24"/>
      <c r="B42" s="24"/>
      <c r="C42" s="24"/>
      <c r="D42" s="24"/>
      <c r="E42" s="24"/>
      <c r="F42" s="24"/>
      <c r="G42" s="24"/>
      <c r="H42" s="24"/>
      <c r="I42" s="24"/>
      <c r="J42" s="24"/>
    </row>
    <row r="43" spans="1:10" ht="29.5" customHeight="1" x14ac:dyDescent="0.35">
      <c r="A43" s="24"/>
      <c r="B43" s="73" t="s">
        <v>232</v>
      </c>
      <c r="C43" s="487" t="s">
        <v>256</v>
      </c>
      <c r="D43" s="518"/>
      <c r="E43" s="518"/>
      <c r="F43" s="518"/>
      <c r="G43" s="518"/>
      <c r="H43" s="518"/>
      <c r="I43" s="518"/>
      <c r="J43" s="24"/>
    </row>
    <row r="44" spans="1:10" x14ac:dyDescent="0.35">
      <c r="A44" s="24"/>
      <c r="B44" s="73" t="s">
        <v>233</v>
      </c>
      <c r="C44" s="494">
        <v>44166</v>
      </c>
      <c r="D44" s="488"/>
      <c r="E44" s="488"/>
      <c r="F44" s="488"/>
      <c r="G44" s="488"/>
      <c r="H44" s="488"/>
      <c r="I44" s="488"/>
      <c r="J44" s="24"/>
    </row>
    <row r="45" spans="1:10" x14ac:dyDescent="0.35">
      <c r="A45" s="24"/>
      <c r="B45" s="77" t="s">
        <v>234</v>
      </c>
      <c r="C45" s="506" t="s">
        <v>257</v>
      </c>
      <c r="D45" s="497"/>
      <c r="E45" s="497"/>
      <c r="F45" s="497"/>
      <c r="G45" s="497"/>
      <c r="H45" s="497"/>
      <c r="I45" s="497"/>
      <c r="J45" s="24"/>
    </row>
    <row r="46" spans="1:10" x14ac:dyDescent="0.35">
      <c r="A46" s="24"/>
      <c r="B46" s="486" t="s">
        <v>235</v>
      </c>
      <c r="C46" s="487"/>
      <c r="D46" s="488"/>
      <c r="E46" s="488"/>
      <c r="F46" s="488"/>
      <c r="G46" s="488"/>
      <c r="H46" s="488"/>
      <c r="I46" s="488"/>
      <c r="J46" s="24"/>
    </row>
    <row r="47" spans="1:10" x14ac:dyDescent="0.35">
      <c r="A47" s="24"/>
      <c r="B47" s="486"/>
      <c r="C47" s="489"/>
      <c r="D47" s="488"/>
      <c r="E47" s="488"/>
      <c r="F47" s="488"/>
      <c r="G47" s="488"/>
      <c r="H47" s="488"/>
      <c r="I47" s="488"/>
      <c r="J47" s="24"/>
    </row>
    <row r="48" spans="1:10" x14ac:dyDescent="0.35">
      <c r="A48" s="24"/>
      <c r="B48" s="486"/>
      <c r="C48" s="490"/>
      <c r="D48" s="490"/>
      <c r="E48" s="490"/>
      <c r="F48" s="490"/>
      <c r="G48" s="490"/>
      <c r="H48" s="490"/>
      <c r="I48" s="490"/>
      <c r="J48" s="24"/>
    </row>
    <row r="49" spans="2:8" x14ac:dyDescent="0.35">
      <c r="B49" s="3"/>
      <c r="C49" s="3"/>
      <c r="D49" s="3"/>
      <c r="E49" s="3"/>
      <c r="F49" s="3"/>
      <c r="G49" s="92"/>
      <c r="H49" s="93"/>
    </row>
    <row r="50" spans="2:8" hidden="1" x14ac:dyDescent="0.35">
      <c r="B50" s="3"/>
      <c r="C50" s="3"/>
      <c r="D50" s="3"/>
      <c r="E50" s="3"/>
      <c r="F50" s="3"/>
    </row>
  </sheetData>
  <mergeCells count="21">
    <mergeCell ref="B41:I41"/>
    <mergeCell ref="C43:I43"/>
    <mergeCell ref="C44:I44"/>
    <mergeCell ref="C45:I45"/>
    <mergeCell ref="B46:B48"/>
    <mergeCell ref="C46:I46"/>
    <mergeCell ref="C47:I47"/>
    <mergeCell ref="C48:I48"/>
    <mergeCell ref="B32:I32"/>
    <mergeCell ref="B34:I34"/>
    <mergeCell ref="B35:I35"/>
    <mergeCell ref="B40:I40"/>
    <mergeCell ref="B36:I36"/>
    <mergeCell ref="B37:I37"/>
    <mergeCell ref="B38:I38"/>
    <mergeCell ref="B33:I33"/>
    <mergeCell ref="B2:B3"/>
    <mergeCell ref="C2:D2"/>
    <mergeCell ref="C3:D3"/>
    <mergeCell ref="B29:I29"/>
    <mergeCell ref="B30:I30"/>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45" r:id="rId1" xr:uid="{170E7541-46E5-4101-AF06-A7711910740D}"/>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dimension ref="A1:AB40"/>
  <sheetViews>
    <sheetView showGridLines="0" workbookViewId="0">
      <selection activeCell="H20" sqref="H20"/>
    </sheetView>
  </sheetViews>
  <sheetFormatPr defaultColWidth="0" defaultRowHeight="15.5" zeroHeight="1" x14ac:dyDescent="0.35"/>
  <cols>
    <col min="1" max="1" width="4.23046875" customWidth="1"/>
    <col min="2" max="2" width="20.3046875" customWidth="1"/>
    <col min="3" max="3" width="23.4609375" customWidth="1"/>
    <col min="4" max="4" width="7.84375" bestFit="1" customWidth="1"/>
    <col min="5" max="5" width="12" customWidth="1"/>
    <col min="6" max="10" width="14.69140625" bestFit="1" customWidth="1"/>
    <col min="11" max="14" width="14.69140625" hidden="1" customWidth="1"/>
    <col min="15" max="27" width="12.23046875" hidden="1" customWidth="1"/>
    <col min="28" max="28" width="12.4609375" hidden="1" customWidth="1"/>
    <col min="29" max="16384" width="9.23046875" hidden="1"/>
  </cols>
  <sheetData>
    <row r="1" spans="2:9" s="62" customFormat="1" x14ac:dyDescent="0.35"/>
    <row r="2" spans="2:9" s="62" customFormat="1" ht="26" x14ac:dyDescent="0.35">
      <c r="B2" s="453" t="s">
        <v>104</v>
      </c>
      <c r="C2" s="454" t="s">
        <v>1</v>
      </c>
      <c r="D2" s="454"/>
      <c r="E2" s="76" t="s">
        <v>2</v>
      </c>
      <c r="F2" s="76" t="s">
        <v>4</v>
      </c>
      <c r="G2" s="76" t="s">
        <v>193</v>
      </c>
      <c r="H2" s="76" t="s">
        <v>146</v>
      </c>
      <c r="I2" s="76" t="s">
        <v>3</v>
      </c>
    </row>
    <row r="3" spans="2:9" s="62" customFormat="1" ht="31.5" customHeight="1" x14ac:dyDescent="0.35">
      <c r="B3" s="453"/>
      <c r="C3" s="485" t="s">
        <v>339</v>
      </c>
      <c r="D3" s="455"/>
      <c r="E3" s="39">
        <v>2</v>
      </c>
      <c r="F3" s="82" t="s">
        <v>22</v>
      </c>
      <c r="G3" s="81">
        <f>I7</f>
        <v>3</v>
      </c>
      <c r="H3" s="81">
        <f>I8</f>
        <v>0</v>
      </c>
      <c r="I3" s="155" t="s">
        <v>338</v>
      </c>
    </row>
    <row r="4" spans="2:9" s="62" customFormat="1" x14ac:dyDescent="0.35"/>
    <row r="5" spans="2:9" x14ac:dyDescent="0.35"/>
    <row r="6" spans="2:9" x14ac:dyDescent="0.35">
      <c r="G6" s="64"/>
      <c r="H6" s="64" t="s">
        <v>306</v>
      </c>
      <c r="I6" s="64" t="s">
        <v>227</v>
      </c>
    </row>
    <row r="7" spans="2:9" x14ac:dyDescent="0.35">
      <c r="G7" s="64" t="s">
        <v>193</v>
      </c>
      <c r="H7" s="83">
        <f>(H20-H16)/H16</f>
        <v>-0.12775274590219993</v>
      </c>
      <c r="I7" s="81">
        <f>IF(H7="No data",0,IF(H7&gt;0.05,1,IF(H7&lt;-0.05,3,2)))</f>
        <v>3</v>
      </c>
    </row>
    <row r="8" spans="2:9" x14ac:dyDescent="0.35">
      <c r="G8" s="64" t="s">
        <v>146</v>
      </c>
      <c r="H8" s="83" t="s">
        <v>97</v>
      </c>
      <c r="I8" s="81">
        <f>IF(H8="No data",0,IF(H8&gt;0.05,1,IF(H8&lt;-0.05,3,2)))</f>
        <v>0</v>
      </c>
    </row>
    <row r="9" spans="2:9" x14ac:dyDescent="0.35"/>
    <row r="10" spans="2:9" ht="28" x14ac:dyDescent="0.35">
      <c r="B10" s="3"/>
      <c r="C10" s="3"/>
      <c r="D10" s="3"/>
      <c r="E10" s="3"/>
      <c r="F10" s="3"/>
      <c r="G10" s="129" t="s">
        <v>72</v>
      </c>
      <c r="H10" s="319" t="s">
        <v>337</v>
      </c>
    </row>
    <row r="11" spans="2:9" x14ac:dyDescent="0.35">
      <c r="B11" s="3"/>
      <c r="C11" s="3"/>
      <c r="D11" s="3"/>
      <c r="E11" s="3"/>
      <c r="F11" s="3"/>
      <c r="G11" s="132">
        <v>2011</v>
      </c>
      <c r="H11" s="130">
        <v>0.1691697418935707</v>
      </c>
    </row>
    <row r="12" spans="2:9" x14ac:dyDescent="0.35">
      <c r="B12" s="3"/>
      <c r="C12" s="3"/>
      <c r="D12" s="3"/>
      <c r="E12" s="3"/>
      <c r="F12" s="3"/>
      <c r="G12" s="132">
        <v>2012</v>
      </c>
      <c r="H12" s="130">
        <v>0.16965183799616859</v>
      </c>
    </row>
    <row r="13" spans="2:9" x14ac:dyDescent="0.35">
      <c r="B13" s="3"/>
      <c r="C13" s="3"/>
      <c r="D13" s="3"/>
      <c r="E13" s="3"/>
      <c r="F13" s="3"/>
      <c r="G13" s="132">
        <v>2013</v>
      </c>
      <c r="H13" s="130">
        <v>0.16733173727745806</v>
      </c>
    </row>
    <row r="14" spans="2:9" x14ac:dyDescent="0.35">
      <c r="B14" s="3"/>
      <c r="C14" s="3"/>
      <c r="D14" s="3"/>
      <c r="E14" s="3"/>
      <c r="F14" s="3"/>
      <c r="G14" s="132">
        <v>2014</v>
      </c>
      <c r="H14" s="130">
        <v>0.16581039466859129</v>
      </c>
    </row>
    <row r="15" spans="2:9" ht="16" thickBot="1" x14ac:dyDescent="0.4">
      <c r="B15" s="3"/>
      <c r="C15" s="3"/>
      <c r="D15" s="3"/>
      <c r="E15" s="3"/>
      <c r="F15" s="3"/>
      <c r="G15" s="311">
        <v>2015</v>
      </c>
      <c r="H15" s="312">
        <v>0.16544855891075519</v>
      </c>
    </row>
    <row r="16" spans="2:9" x14ac:dyDescent="0.35">
      <c r="B16" s="3"/>
      <c r="C16" s="3"/>
      <c r="D16" s="3"/>
      <c r="E16" s="3"/>
      <c r="F16" s="3"/>
      <c r="G16" s="313">
        <v>2016</v>
      </c>
      <c r="H16" s="314">
        <v>0.16600348815710467</v>
      </c>
    </row>
    <row r="17" spans="1:10" x14ac:dyDescent="0.35">
      <c r="B17" s="3"/>
      <c r="C17" s="3"/>
      <c r="D17" s="3"/>
      <c r="E17" s="3"/>
      <c r="F17" s="3"/>
      <c r="G17" s="315">
        <v>2017</v>
      </c>
      <c r="H17" s="316">
        <v>0.16401931783718277</v>
      </c>
    </row>
    <row r="18" spans="1:10" x14ac:dyDescent="0.35">
      <c r="B18" s="3"/>
      <c r="C18" s="3"/>
      <c r="D18" s="3"/>
      <c r="E18" s="3"/>
      <c r="F18" s="3"/>
      <c r="G18" s="315">
        <v>2018</v>
      </c>
      <c r="H18" s="316">
        <v>0.16171983129468145</v>
      </c>
    </row>
    <row r="19" spans="1:10" x14ac:dyDescent="0.35">
      <c r="B19" s="3"/>
      <c r="C19" s="3"/>
      <c r="D19" s="3"/>
      <c r="E19" s="3"/>
      <c r="F19" s="3"/>
      <c r="G19" s="315">
        <v>2019</v>
      </c>
      <c r="H19" s="316">
        <v>0.14517414513752083</v>
      </c>
    </row>
    <row r="20" spans="1:10" ht="16" thickBot="1" x14ac:dyDescent="0.4">
      <c r="B20" s="3"/>
      <c r="C20" s="3"/>
      <c r="D20" s="3"/>
      <c r="E20" s="3"/>
      <c r="F20" s="3"/>
      <c r="G20" s="317">
        <v>2020</v>
      </c>
      <c r="H20" s="318">
        <v>0.14479608671569122</v>
      </c>
    </row>
    <row r="21" spans="1:10" x14ac:dyDescent="0.35">
      <c r="B21" s="3"/>
      <c r="C21" s="3"/>
      <c r="D21" s="3"/>
      <c r="E21" s="3"/>
      <c r="F21" s="3"/>
      <c r="G21" s="131"/>
      <c r="H21" s="131"/>
    </row>
    <row r="22" spans="1:10" x14ac:dyDescent="0.35">
      <c r="B22" s="3"/>
      <c r="C22" s="3"/>
      <c r="D22" s="3"/>
      <c r="E22" s="3"/>
      <c r="F22" s="3"/>
    </row>
    <row r="23" spans="1:10" x14ac:dyDescent="0.35">
      <c r="B23" s="3"/>
      <c r="C23" s="3"/>
      <c r="D23" s="3"/>
      <c r="E23" s="3"/>
      <c r="F23" s="3"/>
    </row>
    <row r="24" spans="1:10" x14ac:dyDescent="0.35">
      <c r="A24" s="24"/>
      <c r="B24" s="484" t="s">
        <v>366</v>
      </c>
      <c r="C24" s="482"/>
      <c r="D24" s="482"/>
      <c r="E24" s="482"/>
      <c r="F24" s="482"/>
      <c r="G24" s="482"/>
      <c r="H24" s="482"/>
      <c r="I24" s="482"/>
      <c r="J24" s="72"/>
    </row>
    <row r="25" spans="1:10" x14ac:dyDescent="0.35">
      <c r="A25" s="24"/>
      <c r="B25" s="485" t="s">
        <v>285</v>
      </c>
      <c r="C25" s="455"/>
      <c r="D25" s="455"/>
      <c r="E25" s="455"/>
      <c r="F25" s="455"/>
      <c r="G25" s="455"/>
      <c r="H25" s="455"/>
      <c r="I25" s="455"/>
      <c r="J25" s="24"/>
    </row>
    <row r="26" spans="1:10" x14ac:dyDescent="0.35">
      <c r="A26" s="24"/>
      <c r="B26" s="24"/>
      <c r="C26" s="24"/>
      <c r="D26" s="24"/>
      <c r="E26" s="24"/>
      <c r="F26" s="24"/>
      <c r="G26" s="24"/>
      <c r="H26" s="24"/>
      <c r="I26" s="24"/>
      <c r="J26" s="24"/>
    </row>
    <row r="27" spans="1:10" x14ac:dyDescent="0.35">
      <c r="A27" s="24"/>
      <c r="B27" s="482" t="s">
        <v>145</v>
      </c>
      <c r="C27" s="482"/>
      <c r="D27" s="482"/>
      <c r="E27" s="482"/>
      <c r="F27" s="482"/>
      <c r="G27" s="482"/>
      <c r="H27" s="482"/>
      <c r="I27" s="482"/>
      <c r="J27" s="24"/>
    </row>
    <row r="28" spans="1:10" x14ac:dyDescent="0.35">
      <c r="A28" s="24"/>
      <c r="B28" s="483" t="s">
        <v>375</v>
      </c>
      <c r="C28" s="483"/>
      <c r="D28" s="483"/>
      <c r="E28" s="483"/>
      <c r="F28" s="483"/>
      <c r="G28" s="483"/>
      <c r="H28" s="483"/>
      <c r="I28" s="483"/>
      <c r="J28" s="24"/>
    </row>
    <row r="29" spans="1:10" x14ac:dyDescent="0.35">
      <c r="A29" s="24"/>
      <c r="B29" s="483"/>
      <c r="C29" s="483"/>
      <c r="D29" s="483"/>
      <c r="E29" s="483"/>
      <c r="F29" s="483"/>
      <c r="G29" s="483"/>
      <c r="H29" s="483"/>
      <c r="I29" s="483"/>
      <c r="J29" s="24"/>
    </row>
    <row r="30" spans="1:10" x14ac:dyDescent="0.35">
      <c r="A30" s="24"/>
      <c r="B30" s="24"/>
      <c r="C30" s="24"/>
      <c r="D30" s="24"/>
      <c r="E30" s="24"/>
      <c r="F30" s="24"/>
      <c r="G30" s="24"/>
      <c r="H30" s="24"/>
      <c r="I30" s="24"/>
      <c r="J30" s="24"/>
    </row>
    <row r="31" spans="1:10" x14ac:dyDescent="0.35">
      <c r="A31" s="24"/>
      <c r="B31" s="457" t="s">
        <v>237</v>
      </c>
      <c r="C31" s="458"/>
      <c r="D31" s="458"/>
      <c r="E31" s="458"/>
      <c r="F31" s="458"/>
      <c r="G31" s="458"/>
      <c r="H31" s="458"/>
      <c r="I31" s="459"/>
      <c r="J31" s="24"/>
    </row>
    <row r="32" spans="1:10" x14ac:dyDescent="0.35">
      <c r="A32" s="24"/>
      <c r="B32" s="491" t="s">
        <v>361</v>
      </c>
      <c r="C32" s="492"/>
      <c r="D32" s="492"/>
      <c r="E32" s="492"/>
      <c r="F32" s="492"/>
      <c r="G32" s="492"/>
      <c r="H32" s="492"/>
      <c r="I32" s="493"/>
      <c r="J32" s="24"/>
    </row>
    <row r="33" spans="1:10" x14ac:dyDescent="0.35">
      <c r="A33" s="24"/>
      <c r="B33" s="24"/>
      <c r="C33" s="24"/>
      <c r="D33" s="24"/>
      <c r="E33" s="24"/>
      <c r="F33" s="24"/>
      <c r="G33" s="24"/>
      <c r="H33" s="24"/>
      <c r="I33" s="24"/>
      <c r="J33" s="24"/>
    </row>
    <row r="34" spans="1:10" ht="30" customHeight="1" x14ac:dyDescent="0.35">
      <c r="A34" s="24"/>
      <c r="B34" s="73" t="s">
        <v>232</v>
      </c>
      <c r="C34" s="487" t="s">
        <v>289</v>
      </c>
      <c r="D34" s="518"/>
      <c r="E34" s="518"/>
      <c r="F34" s="518"/>
      <c r="G34" s="518"/>
      <c r="H34" s="518"/>
      <c r="I34" s="518"/>
      <c r="J34" s="24"/>
    </row>
    <row r="35" spans="1:10" x14ac:dyDescent="0.35">
      <c r="A35" s="24"/>
      <c r="B35" s="73" t="s">
        <v>233</v>
      </c>
      <c r="C35" s="494">
        <v>44287</v>
      </c>
      <c r="D35" s="488"/>
      <c r="E35" s="488"/>
      <c r="F35" s="488"/>
      <c r="G35" s="488"/>
      <c r="H35" s="488"/>
      <c r="I35" s="488"/>
      <c r="J35" s="24"/>
    </row>
    <row r="36" spans="1:10" x14ac:dyDescent="0.35">
      <c r="A36" s="24"/>
      <c r="B36" s="77" t="s">
        <v>234</v>
      </c>
      <c r="C36" s="506" t="s">
        <v>290</v>
      </c>
      <c r="D36" s="497"/>
      <c r="E36" s="497"/>
      <c r="F36" s="497"/>
      <c r="G36" s="497"/>
      <c r="H36" s="497"/>
      <c r="I36" s="497"/>
      <c r="J36" s="24"/>
    </row>
    <row r="37" spans="1:10" x14ac:dyDescent="0.35">
      <c r="A37" s="24"/>
      <c r="B37" s="486" t="s">
        <v>235</v>
      </c>
      <c r="C37" s="487"/>
      <c r="D37" s="488"/>
      <c r="E37" s="488"/>
      <c r="F37" s="488"/>
      <c r="G37" s="488"/>
      <c r="H37" s="488"/>
      <c r="I37" s="488"/>
      <c r="J37" s="24"/>
    </row>
    <row r="38" spans="1:10" x14ac:dyDescent="0.35">
      <c r="A38" s="24"/>
      <c r="B38" s="486"/>
      <c r="C38" s="489"/>
      <c r="D38" s="488"/>
      <c r="E38" s="488"/>
      <c r="F38" s="488"/>
      <c r="G38" s="488"/>
      <c r="H38" s="488"/>
      <c r="I38" s="488"/>
      <c r="J38" s="24"/>
    </row>
    <row r="39" spans="1:10" x14ac:dyDescent="0.35">
      <c r="A39" s="24"/>
      <c r="B39" s="486"/>
      <c r="C39" s="490"/>
      <c r="D39" s="490"/>
      <c r="E39" s="490"/>
      <c r="F39" s="490"/>
      <c r="G39" s="490"/>
      <c r="H39" s="490"/>
      <c r="I39" s="490"/>
      <c r="J39" s="24"/>
    </row>
    <row r="40" spans="1:10" x14ac:dyDescent="0.35"/>
  </sheetData>
  <mergeCells count="17">
    <mergeCell ref="B27:I27"/>
    <mergeCell ref="B28:I28"/>
    <mergeCell ref="B29:I29"/>
    <mergeCell ref="B37:B39"/>
    <mergeCell ref="C37:I37"/>
    <mergeCell ref="C38:I38"/>
    <mergeCell ref="C39:I39"/>
    <mergeCell ref="B31:I31"/>
    <mergeCell ref="B32:I32"/>
    <mergeCell ref="C34:I34"/>
    <mergeCell ref="C35:I35"/>
    <mergeCell ref="C36:I36"/>
    <mergeCell ref="B2:B3"/>
    <mergeCell ref="C2:D2"/>
    <mergeCell ref="C3:D3"/>
    <mergeCell ref="B24:I24"/>
    <mergeCell ref="B25:I25"/>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36" r:id="rId1" display="https://www.gov.uk/government/statistical-data-sets/road-traffic-statistics-tra" xr:uid="{65E859DE-3555-4681-85CB-160764B254B1}"/>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dimension ref="A1:AE57"/>
  <sheetViews>
    <sheetView showGridLines="0" workbookViewId="0">
      <selection activeCell="L41" sqref="L41"/>
    </sheetView>
  </sheetViews>
  <sheetFormatPr defaultColWidth="0" defaultRowHeight="15.5" zeroHeight="1" x14ac:dyDescent="0.35"/>
  <cols>
    <col min="1" max="1" width="4.23046875" customWidth="1"/>
    <col min="2" max="2" width="20.69140625" customWidth="1"/>
    <col min="3" max="3" width="23.4609375" customWidth="1"/>
    <col min="4" max="4" width="7.84375" bestFit="1" customWidth="1"/>
    <col min="5" max="5" width="10.53515625" customWidth="1"/>
    <col min="6" max="6" width="16.07421875" customWidth="1"/>
    <col min="7" max="7" width="13.07421875" customWidth="1"/>
    <col min="8" max="8" width="11.69140625" customWidth="1"/>
    <col min="9" max="9" width="10.765625" customWidth="1"/>
    <col min="10" max="10" width="10.07421875" customWidth="1"/>
    <col min="11" max="11" width="11.4609375" customWidth="1"/>
    <col min="12" max="12" width="11.23046875" customWidth="1"/>
    <col min="13" max="13" width="9.69140625" customWidth="1"/>
    <col min="14" max="14" width="11.84375" hidden="1" customWidth="1"/>
    <col min="15" max="15" width="6" hidden="1" customWidth="1"/>
    <col min="16" max="16" width="5.07421875" hidden="1" customWidth="1"/>
    <col min="17" max="17" width="6" hidden="1" customWidth="1"/>
    <col min="18" max="18" width="5.07421875" hidden="1" customWidth="1"/>
    <col min="19" max="19" width="6" hidden="1" customWidth="1"/>
    <col min="20" max="20" width="5.07421875" hidden="1" customWidth="1"/>
    <col min="21" max="21" width="6" hidden="1" customWidth="1"/>
    <col min="22" max="22" width="5.07421875" hidden="1" customWidth="1"/>
    <col min="23" max="24" width="6" hidden="1" customWidth="1"/>
    <col min="25" max="26" width="5.07421875" hidden="1" customWidth="1"/>
    <col min="27" max="28" width="6" hidden="1" customWidth="1"/>
    <col min="29" max="29" width="7.07421875" hidden="1" customWidth="1"/>
    <col min="30" max="31" width="0" hidden="1" customWidth="1"/>
    <col min="32" max="16384" width="9.23046875" hidden="1"/>
  </cols>
  <sheetData>
    <row r="1" spans="2:12" s="62" customFormat="1" x14ac:dyDescent="0.35"/>
    <row r="2" spans="2:12" s="62" customFormat="1" ht="26" x14ac:dyDescent="0.35">
      <c r="B2" s="453" t="s">
        <v>121</v>
      </c>
      <c r="C2" s="454" t="s">
        <v>1</v>
      </c>
      <c r="D2" s="454"/>
      <c r="E2" s="76" t="s">
        <v>2</v>
      </c>
      <c r="F2" s="76" t="s">
        <v>4</v>
      </c>
      <c r="G2" s="76" t="s">
        <v>193</v>
      </c>
      <c r="H2" s="76" t="s">
        <v>146</v>
      </c>
      <c r="I2" s="76" t="s">
        <v>3</v>
      </c>
    </row>
    <row r="3" spans="2:12" s="62" customFormat="1" ht="33.65" customHeight="1" x14ac:dyDescent="0.35">
      <c r="B3" s="453"/>
      <c r="C3" s="455" t="s">
        <v>381</v>
      </c>
      <c r="D3" s="455"/>
      <c r="E3" s="39">
        <v>2</v>
      </c>
      <c r="F3" s="82" t="s">
        <v>47</v>
      </c>
      <c r="G3" s="81">
        <f>I7</f>
        <v>1</v>
      </c>
      <c r="H3" s="81">
        <f>I8</f>
        <v>0</v>
      </c>
      <c r="I3" s="154" t="s">
        <v>362</v>
      </c>
    </row>
    <row r="4" spans="2:12" s="62" customFormat="1" x14ac:dyDescent="0.35"/>
    <row r="5" spans="2:12" x14ac:dyDescent="0.35"/>
    <row r="6" spans="2:12" x14ac:dyDescent="0.35">
      <c r="G6" s="64"/>
      <c r="H6" s="64" t="s">
        <v>306</v>
      </c>
      <c r="I6" s="64" t="s">
        <v>227</v>
      </c>
    </row>
    <row r="7" spans="2:12" x14ac:dyDescent="0.35">
      <c r="G7" s="64" t="s">
        <v>193</v>
      </c>
      <c r="H7" s="83">
        <f>(L35-L31)/L31</f>
        <v>-5.1436555759322218E-2</v>
      </c>
      <c r="I7" s="81">
        <f>IF(H7="No data",0,IF(H7&gt;0.05,3,IF(H7&lt;-0.05,1,2)))</f>
        <v>1</v>
      </c>
    </row>
    <row r="8" spans="2:12" ht="23" x14ac:dyDescent="0.35">
      <c r="G8" s="64" t="s">
        <v>146</v>
      </c>
      <c r="H8" s="83" t="s">
        <v>97</v>
      </c>
      <c r="I8" s="81">
        <f>IF(H8="No data",0,IF(H8&gt;0.05,3,IF(H8&lt;-0.05,1,2)))</f>
        <v>0</v>
      </c>
    </row>
    <row r="9" spans="2:12" x14ac:dyDescent="0.35"/>
    <row r="10" spans="2:12" ht="26" x14ac:dyDescent="0.35">
      <c r="B10" s="3"/>
      <c r="C10" s="3"/>
      <c r="D10" s="3"/>
      <c r="E10" s="3"/>
      <c r="F10" s="3"/>
      <c r="G10" s="133"/>
      <c r="H10" s="524" t="s">
        <v>122</v>
      </c>
      <c r="I10" s="525"/>
      <c r="J10" s="524" t="s">
        <v>125</v>
      </c>
      <c r="K10" s="525"/>
      <c r="L10" s="134" t="s">
        <v>127</v>
      </c>
    </row>
    <row r="11" spans="2:12" ht="26" x14ac:dyDescent="0.35">
      <c r="B11" s="3"/>
      <c r="C11" s="3"/>
      <c r="D11" s="3"/>
      <c r="E11" s="3"/>
      <c r="F11" s="3"/>
      <c r="G11" s="135" t="s">
        <v>72</v>
      </c>
      <c r="H11" s="139" t="s">
        <v>123</v>
      </c>
      <c r="I11" s="140" t="s">
        <v>124</v>
      </c>
      <c r="J11" s="139" t="s">
        <v>123</v>
      </c>
      <c r="K11" s="140" t="s">
        <v>124</v>
      </c>
      <c r="L11" s="134" t="s">
        <v>124</v>
      </c>
    </row>
    <row r="12" spans="2:12" x14ac:dyDescent="0.35">
      <c r="B12" s="3"/>
      <c r="C12" s="3"/>
      <c r="D12" s="3"/>
      <c r="E12" s="3"/>
      <c r="F12" s="3"/>
      <c r="G12" s="137">
        <v>1997</v>
      </c>
      <c r="H12" s="136">
        <v>8.31</v>
      </c>
      <c r="I12" s="136">
        <v>34</v>
      </c>
      <c r="J12" s="136">
        <v>7.04</v>
      </c>
      <c r="K12" s="136">
        <v>40.1</v>
      </c>
      <c r="L12" s="335">
        <f t="shared" ref="L12:L35" si="0">(I12+K12)/2</f>
        <v>37.049999999999997</v>
      </c>
    </row>
    <row r="13" spans="2:12" x14ac:dyDescent="0.35">
      <c r="B13" s="3"/>
      <c r="C13" s="3"/>
      <c r="D13" s="3"/>
      <c r="E13" s="3"/>
      <c r="F13" s="3"/>
      <c r="G13" s="138">
        <v>1998</v>
      </c>
      <c r="H13" s="136">
        <v>8.26</v>
      </c>
      <c r="I13" s="136">
        <v>34.200000000000003</v>
      </c>
      <c r="J13" s="136">
        <v>6.92</v>
      </c>
      <c r="K13" s="136">
        <v>40.799999999999997</v>
      </c>
      <c r="L13" s="335">
        <f t="shared" si="0"/>
        <v>37.5</v>
      </c>
    </row>
    <row r="14" spans="2:12" x14ac:dyDescent="0.35">
      <c r="B14" s="3"/>
      <c r="C14" s="3"/>
      <c r="D14" s="3"/>
      <c r="E14" s="3"/>
      <c r="F14" s="3"/>
      <c r="G14" s="138">
        <v>1999</v>
      </c>
      <c r="H14" s="136">
        <v>8.14</v>
      </c>
      <c r="I14" s="136">
        <v>34.71</v>
      </c>
      <c r="J14" s="136">
        <v>6.63</v>
      </c>
      <c r="K14" s="136">
        <v>42.58</v>
      </c>
      <c r="L14" s="335">
        <f t="shared" si="0"/>
        <v>38.644999999999996</v>
      </c>
    </row>
    <row r="15" spans="2:12" x14ac:dyDescent="0.35">
      <c r="B15" s="3"/>
      <c r="C15" s="3"/>
      <c r="D15" s="3"/>
      <c r="E15" s="3"/>
      <c r="F15" s="3"/>
      <c r="G15" s="138">
        <v>2000</v>
      </c>
      <c r="H15" s="136">
        <v>7.99</v>
      </c>
      <c r="I15" s="136">
        <v>35.340000000000003</v>
      </c>
      <c r="J15" s="136">
        <v>6.33</v>
      </c>
      <c r="K15" s="136">
        <v>44.64</v>
      </c>
      <c r="L15" s="335">
        <f t="shared" si="0"/>
        <v>39.99</v>
      </c>
    </row>
    <row r="16" spans="2:12" x14ac:dyDescent="0.35">
      <c r="B16" s="3"/>
      <c r="C16" s="3"/>
      <c r="D16" s="3"/>
      <c r="E16" s="3"/>
      <c r="F16" s="3"/>
      <c r="G16" s="138">
        <v>2001</v>
      </c>
      <c r="H16" s="136">
        <v>7.89</v>
      </c>
      <c r="I16" s="136">
        <v>35.81</v>
      </c>
      <c r="J16" s="136">
        <v>6.21</v>
      </c>
      <c r="K16" s="136">
        <v>45.47</v>
      </c>
      <c r="L16" s="335">
        <f t="shared" si="0"/>
        <v>40.64</v>
      </c>
    </row>
    <row r="17" spans="2:12" x14ac:dyDescent="0.35">
      <c r="B17" s="3"/>
      <c r="C17" s="3"/>
      <c r="D17" s="3"/>
      <c r="E17" s="3"/>
      <c r="F17" s="3"/>
      <c r="G17" s="138">
        <v>2002</v>
      </c>
      <c r="H17" s="136">
        <v>7.79</v>
      </c>
      <c r="I17" s="136">
        <v>36.270000000000003</v>
      </c>
      <c r="J17" s="136">
        <v>6.14</v>
      </c>
      <c r="K17" s="136">
        <v>46.04</v>
      </c>
      <c r="L17" s="335">
        <f t="shared" si="0"/>
        <v>41.155000000000001</v>
      </c>
    </row>
    <row r="18" spans="2:12" x14ac:dyDescent="0.35">
      <c r="B18" s="3"/>
      <c r="C18" s="3"/>
      <c r="D18" s="3"/>
      <c r="E18" s="3"/>
      <c r="F18" s="3"/>
      <c r="G18" s="138">
        <v>2003</v>
      </c>
      <c r="H18" s="136">
        <v>7.66</v>
      </c>
      <c r="I18" s="136">
        <v>36.85</v>
      </c>
      <c r="J18" s="136">
        <v>6.2</v>
      </c>
      <c r="K18" s="136">
        <v>45.54</v>
      </c>
      <c r="L18" s="335">
        <f t="shared" si="0"/>
        <v>41.195</v>
      </c>
    </row>
    <row r="19" spans="2:12" x14ac:dyDescent="0.35">
      <c r="B19" s="3"/>
      <c r="C19" s="3"/>
      <c r="D19" s="3"/>
      <c r="E19" s="3"/>
      <c r="F19" s="3"/>
      <c r="G19" s="138">
        <v>2004</v>
      </c>
      <c r="H19" s="136">
        <v>7.63</v>
      </c>
      <c r="I19" s="136">
        <v>37.03</v>
      </c>
      <c r="J19" s="136">
        <v>6.19</v>
      </c>
      <c r="K19" s="136">
        <v>45.66</v>
      </c>
      <c r="L19" s="335">
        <f t="shared" si="0"/>
        <v>41.344999999999999</v>
      </c>
    </row>
    <row r="20" spans="2:12" x14ac:dyDescent="0.35">
      <c r="B20" s="3"/>
      <c r="C20" s="3"/>
      <c r="D20" s="3"/>
      <c r="E20" s="3"/>
      <c r="F20" s="3"/>
      <c r="G20" s="138">
        <v>2005</v>
      </c>
      <c r="H20" s="136">
        <v>7.53</v>
      </c>
      <c r="I20" s="136">
        <v>37.53</v>
      </c>
      <c r="J20" s="136">
        <v>6.23</v>
      </c>
      <c r="K20" s="136">
        <v>45.35</v>
      </c>
      <c r="L20" s="335">
        <f t="shared" si="0"/>
        <v>41.44</v>
      </c>
    </row>
    <row r="21" spans="2:12" x14ac:dyDescent="0.35">
      <c r="B21" s="3"/>
      <c r="C21" s="3"/>
      <c r="D21" s="3"/>
      <c r="E21" s="3"/>
      <c r="F21" s="3"/>
      <c r="G21" s="138">
        <v>2006</v>
      </c>
      <c r="H21" s="136">
        <v>7.37</v>
      </c>
      <c r="I21" s="136">
        <v>38.32</v>
      </c>
      <c r="J21" s="136">
        <v>6.27</v>
      </c>
      <c r="K21" s="136">
        <v>45.05</v>
      </c>
      <c r="L21" s="335">
        <f t="shared" si="0"/>
        <v>41.685000000000002</v>
      </c>
    </row>
    <row r="22" spans="2:12" x14ac:dyDescent="0.35">
      <c r="B22" s="3"/>
      <c r="C22" s="3"/>
      <c r="D22" s="3"/>
      <c r="E22" s="3"/>
      <c r="F22" s="3"/>
      <c r="G22" s="138">
        <v>2007</v>
      </c>
      <c r="H22" s="136">
        <v>7.23</v>
      </c>
      <c r="I22" s="136">
        <v>39.049999999999997</v>
      </c>
      <c r="J22" s="136">
        <v>6.18</v>
      </c>
      <c r="K22" s="136">
        <v>45.71</v>
      </c>
      <c r="L22" s="335">
        <f t="shared" si="0"/>
        <v>42.379999999999995</v>
      </c>
    </row>
    <row r="23" spans="2:12" x14ac:dyDescent="0.35">
      <c r="B23" s="3"/>
      <c r="C23" s="3"/>
      <c r="D23" s="3"/>
      <c r="E23" s="3"/>
      <c r="F23" s="3"/>
      <c r="G23" s="138">
        <v>2008</v>
      </c>
      <c r="H23" s="136">
        <v>6.96</v>
      </c>
      <c r="I23" s="136">
        <v>40.57</v>
      </c>
      <c r="J23" s="136">
        <v>5.93</v>
      </c>
      <c r="K23" s="136">
        <v>47.66</v>
      </c>
      <c r="L23" s="335">
        <f t="shared" si="0"/>
        <v>44.114999999999995</v>
      </c>
    </row>
    <row r="24" spans="2:12" x14ac:dyDescent="0.35">
      <c r="B24" s="3"/>
      <c r="C24" s="3"/>
      <c r="D24" s="3"/>
      <c r="E24" s="3"/>
      <c r="F24" s="3"/>
      <c r="G24" s="138">
        <v>2009</v>
      </c>
      <c r="H24" s="136">
        <v>6.5</v>
      </c>
      <c r="I24" s="136">
        <v>43.45</v>
      </c>
      <c r="J24" s="136">
        <v>5.71</v>
      </c>
      <c r="K24" s="136">
        <v>49.43</v>
      </c>
      <c r="L24" s="335">
        <f t="shared" si="0"/>
        <v>46.44</v>
      </c>
    </row>
    <row r="25" spans="2:12" x14ac:dyDescent="0.35">
      <c r="B25" s="3"/>
      <c r="C25" s="3"/>
      <c r="D25" s="3"/>
      <c r="E25" s="3"/>
      <c r="F25" s="3"/>
      <c r="G25" s="138">
        <v>2010</v>
      </c>
      <c r="H25" s="136">
        <v>6.32</v>
      </c>
      <c r="I25" s="136">
        <v>44.67</v>
      </c>
      <c r="J25" s="136">
        <v>5.45</v>
      </c>
      <c r="K25" s="136">
        <v>51.8</v>
      </c>
      <c r="L25" s="335">
        <f t="shared" si="0"/>
        <v>48.234999999999999</v>
      </c>
    </row>
    <row r="26" spans="2:12" x14ac:dyDescent="0.35">
      <c r="B26" s="3"/>
      <c r="C26" s="3"/>
      <c r="D26" s="3"/>
      <c r="E26" s="3"/>
      <c r="F26" s="3"/>
      <c r="G26" s="138">
        <v>2011</v>
      </c>
      <c r="H26" s="136">
        <v>6.1</v>
      </c>
      <c r="I26" s="136">
        <v>46.34</v>
      </c>
      <c r="J26" s="136">
        <v>5.2</v>
      </c>
      <c r="K26" s="136">
        <v>54.36</v>
      </c>
      <c r="L26" s="335">
        <f t="shared" si="0"/>
        <v>50.35</v>
      </c>
    </row>
    <row r="27" spans="2:12" x14ac:dyDescent="0.35">
      <c r="B27" s="3"/>
      <c r="C27" s="3"/>
      <c r="D27" s="3"/>
      <c r="E27" s="3"/>
      <c r="F27" s="3"/>
      <c r="G27" s="138">
        <v>2012</v>
      </c>
      <c r="H27" s="136">
        <v>5.84</v>
      </c>
      <c r="I27" s="136">
        <v>48.37</v>
      </c>
      <c r="J27" s="136">
        <v>5.03</v>
      </c>
      <c r="K27" s="136">
        <v>56.2</v>
      </c>
      <c r="L27" s="335">
        <f t="shared" si="0"/>
        <v>52.284999999999997</v>
      </c>
    </row>
    <row r="28" spans="2:12" x14ac:dyDescent="0.35">
      <c r="B28" s="3"/>
      <c r="C28" s="3"/>
      <c r="D28" s="3"/>
      <c r="E28" s="3"/>
      <c r="F28" s="3"/>
      <c r="G28" s="138">
        <v>2013</v>
      </c>
      <c r="H28" s="136">
        <v>5.63</v>
      </c>
      <c r="I28" s="136">
        <v>50.18</v>
      </c>
      <c r="J28" s="136">
        <v>4.87</v>
      </c>
      <c r="K28" s="136">
        <v>58.01</v>
      </c>
      <c r="L28" s="335">
        <f t="shared" si="0"/>
        <v>54.094999999999999</v>
      </c>
    </row>
    <row r="29" spans="2:12" x14ac:dyDescent="0.35">
      <c r="B29" s="3"/>
      <c r="C29" s="3"/>
      <c r="D29" s="3"/>
      <c r="E29" s="3"/>
      <c r="F29" s="3"/>
      <c r="G29" s="138">
        <v>2014</v>
      </c>
      <c r="H29" s="136">
        <v>5.53</v>
      </c>
      <c r="I29" s="136">
        <v>51.1</v>
      </c>
      <c r="J29" s="136">
        <v>4.72</v>
      </c>
      <c r="K29" s="136">
        <v>59.88</v>
      </c>
      <c r="L29" s="335">
        <f t="shared" si="0"/>
        <v>55.49</v>
      </c>
    </row>
    <row r="30" spans="2:12" ht="16" thickBot="1" x14ac:dyDescent="0.4">
      <c r="B30" s="3"/>
      <c r="C30" s="3"/>
      <c r="D30" s="3"/>
      <c r="E30" s="3"/>
      <c r="F30" s="3"/>
      <c r="G30" s="320">
        <v>2015</v>
      </c>
      <c r="H30" s="321">
        <v>5.43</v>
      </c>
      <c r="I30" s="321">
        <v>52.07</v>
      </c>
      <c r="J30" s="321">
        <v>4.59</v>
      </c>
      <c r="K30" s="321">
        <v>61.59</v>
      </c>
      <c r="L30" s="336">
        <f t="shared" si="0"/>
        <v>56.83</v>
      </c>
    </row>
    <row r="31" spans="2:12" x14ac:dyDescent="0.35">
      <c r="B31" s="3"/>
      <c r="C31" s="3"/>
      <c r="D31" s="3"/>
      <c r="E31" s="3"/>
      <c r="F31" s="3"/>
      <c r="G31" s="322">
        <v>2016</v>
      </c>
      <c r="H31" s="323">
        <v>5.4</v>
      </c>
      <c r="I31" s="323">
        <v>52.28</v>
      </c>
      <c r="J31" s="323">
        <v>4.54</v>
      </c>
      <c r="K31" s="323">
        <v>62.23</v>
      </c>
      <c r="L31" s="337">
        <f>(I31+K31)/2</f>
        <v>57.254999999999995</v>
      </c>
    </row>
    <row r="32" spans="2:12" x14ac:dyDescent="0.35">
      <c r="B32" s="3"/>
      <c r="C32" s="3"/>
      <c r="D32" s="3"/>
      <c r="E32" s="3"/>
      <c r="F32" s="3"/>
      <c r="G32" s="324">
        <v>2017</v>
      </c>
      <c r="H32" s="136">
        <v>5.46</v>
      </c>
      <c r="I32" s="136">
        <v>51.71</v>
      </c>
      <c r="J32" s="136">
        <v>4.62</v>
      </c>
      <c r="K32" s="136">
        <v>61.2</v>
      </c>
      <c r="L32" s="338">
        <f t="shared" si="0"/>
        <v>56.454999999999998</v>
      </c>
    </row>
    <row r="33" spans="1:12" x14ac:dyDescent="0.35">
      <c r="B33" s="3"/>
      <c r="C33" s="3"/>
      <c r="D33" s="3"/>
      <c r="E33" s="3"/>
      <c r="F33" s="3"/>
      <c r="G33" s="324">
        <v>2018</v>
      </c>
      <c r="H33" s="136">
        <v>5.59</v>
      </c>
      <c r="I33" s="136">
        <v>50.52</v>
      </c>
      <c r="J33" s="136">
        <v>4.88</v>
      </c>
      <c r="K33" s="136">
        <v>57.86</v>
      </c>
      <c r="L33" s="338">
        <f t="shared" si="0"/>
        <v>54.19</v>
      </c>
    </row>
    <row r="34" spans="1:12" x14ac:dyDescent="0.35">
      <c r="B34" s="3"/>
      <c r="C34" s="3"/>
      <c r="D34" s="3"/>
      <c r="E34" s="3"/>
      <c r="F34" s="3"/>
      <c r="G34" s="324">
        <v>2019</v>
      </c>
      <c r="H34" s="136">
        <v>5.74</v>
      </c>
      <c r="I34" s="136">
        <v>49.21</v>
      </c>
      <c r="J34" s="136">
        <v>5.0999999999999996</v>
      </c>
      <c r="K34" s="136">
        <v>55.43</v>
      </c>
      <c r="L34" s="338">
        <f t="shared" si="0"/>
        <v>52.32</v>
      </c>
    </row>
    <row r="35" spans="1:12" ht="16" thickBot="1" x14ac:dyDescent="0.4">
      <c r="B35" s="3"/>
      <c r="C35" s="3"/>
      <c r="D35" s="3"/>
      <c r="E35" s="3"/>
      <c r="F35" s="3"/>
      <c r="G35" s="325">
        <v>2020</v>
      </c>
      <c r="H35" s="326">
        <v>5.37</v>
      </c>
      <c r="I35" s="326">
        <v>52.57</v>
      </c>
      <c r="J35" s="326">
        <v>5.04</v>
      </c>
      <c r="K35" s="326">
        <v>56.05</v>
      </c>
      <c r="L35" s="339">
        <f t="shared" si="0"/>
        <v>54.31</v>
      </c>
    </row>
    <row r="36" spans="1:12" x14ac:dyDescent="0.35">
      <c r="B36" s="3"/>
      <c r="C36" s="3"/>
      <c r="D36" s="3"/>
      <c r="E36" s="3"/>
      <c r="F36" s="3"/>
    </row>
    <row r="37" spans="1:12" x14ac:dyDescent="0.35"/>
    <row r="38" spans="1:12" x14ac:dyDescent="0.35">
      <c r="A38" s="24"/>
      <c r="B38" s="484" t="s">
        <v>366</v>
      </c>
      <c r="C38" s="482"/>
      <c r="D38" s="482"/>
      <c r="E38" s="482"/>
      <c r="F38" s="482"/>
      <c r="G38" s="482"/>
      <c r="H38" s="482"/>
      <c r="I38" s="482"/>
      <c r="J38" s="72"/>
    </row>
    <row r="39" spans="1:12" x14ac:dyDescent="0.35">
      <c r="A39" s="24"/>
      <c r="B39" s="485" t="s">
        <v>286</v>
      </c>
      <c r="C39" s="455"/>
      <c r="D39" s="455"/>
      <c r="E39" s="455"/>
      <c r="F39" s="455"/>
      <c r="G39" s="455"/>
      <c r="H39" s="455"/>
      <c r="I39" s="455"/>
      <c r="J39" s="24"/>
    </row>
    <row r="40" spans="1:12" x14ac:dyDescent="0.35">
      <c r="A40" s="24"/>
      <c r="B40" s="24"/>
      <c r="C40" s="24"/>
      <c r="D40" s="24"/>
      <c r="E40" s="24"/>
      <c r="F40" s="24"/>
      <c r="G40" s="24"/>
      <c r="H40" s="24"/>
      <c r="I40" s="24"/>
      <c r="J40" s="24"/>
    </row>
    <row r="41" spans="1:12" x14ac:dyDescent="0.35">
      <c r="A41" s="24"/>
      <c r="B41" s="482" t="s">
        <v>145</v>
      </c>
      <c r="C41" s="482"/>
      <c r="D41" s="482"/>
      <c r="E41" s="482"/>
      <c r="F41" s="482"/>
      <c r="G41" s="482"/>
      <c r="H41" s="482"/>
      <c r="I41" s="482"/>
      <c r="J41" s="24"/>
    </row>
    <row r="42" spans="1:12" x14ac:dyDescent="0.35">
      <c r="A42" s="24"/>
      <c r="B42" s="511" t="s">
        <v>126</v>
      </c>
      <c r="C42" s="511"/>
      <c r="D42" s="511"/>
      <c r="E42" s="511"/>
      <c r="F42" s="511"/>
      <c r="G42" s="511"/>
      <c r="H42" s="511"/>
      <c r="I42" s="511"/>
      <c r="J42" s="24"/>
    </row>
    <row r="43" spans="1:12" ht="27" customHeight="1" x14ac:dyDescent="0.35">
      <c r="A43" s="24"/>
      <c r="B43" s="521" t="s">
        <v>382</v>
      </c>
      <c r="C43" s="522"/>
      <c r="D43" s="522"/>
      <c r="E43" s="522"/>
      <c r="F43" s="522"/>
      <c r="G43" s="522"/>
      <c r="H43" s="522"/>
      <c r="I43" s="523"/>
      <c r="J43" s="24"/>
    </row>
    <row r="44" spans="1:12" x14ac:dyDescent="0.35">
      <c r="A44" s="24"/>
      <c r="B44" s="520" t="s">
        <v>363</v>
      </c>
      <c r="C44" s="504"/>
      <c r="D44" s="504"/>
      <c r="E44" s="504"/>
      <c r="F44" s="504"/>
      <c r="G44" s="504"/>
      <c r="H44" s="504"/>
      <c r="I44" s="505"/>
      <c r="J44" s="24"/>
    </row>
    <row r="45" spans="1:12" ht="26.5" customHeight="1" x14ac:dyDescent="0.35">
      <c r="A45" s="24"/>
      <c r="B45" s="520" t="s">
        <v>364</v>
      </c>
      <c r="C45" s="504"/>
      <c r="D45" s="504"/>
      <c r="E45" s="504"/>
      <c r="F45" s="504"/>
      <c r="G45" s="504"/>
      <c r="H45" s="504"/>
      <c r="I45" s="505"/>
      <c r="J45" s="24"/>
    </row>
    <row r="46" spans="1:12" x14ac:dyDescent="0.35">
      <c r="A46" s="24"/>
      <c r="B46" s="483" t="s">
        <v>365</v>
      </c>
      <c r="C46" s="483"/>
      <c r="D46" s="483"/>
      <c r="E46" s="483"/>
      <c r="F46" s="483"/>
      <c r="G46" s="483"/>
      <c r="H46" s="483"/>
      <c r="I46" s="483"/>
      <c r="J46" s="24"/>
    </row>
    <row r="47" spans="1:12" x14ac:dyDescent="0.35">
      <c r="A47" s="24"/>
      <c r="B47" s="24"/>
      <c r="C47" s="24"/>
      <c r="D47" s="24"/>
      <c r="E47" s="24"/>
      <c r="F47" s="24"/>
      <c r="G47" s="24"/>
      <c r="H47" s="24"/>
      <c r="I47" s="24"/>
      <c r="J47" s="24"/>
    </row>
    <row r="48" spans="1:12" x14ac:dyDescent="0.35">
      <c r="A48" s="24"/>
      <c r="B48" s="457" t="s">
        <v>237</v>
      </c>
      <c r="C48" s="458"/>
      <c r="D48" s="458"/>
      <c r="E48" s="458"/>
      <c r="F48" s="458"/>
      <c r="G48" s="458"/>
      <c r="H48" s="458"/>
      <c r="I48" s="459"/>
      <c r="J48" s="24"/>
    </row>
    <row r="49" spans="1:10" ht="27" customHeight="1" x14ac:dyDescent="0.35">
      <c r="A49" s="24"/>
      <c r="B49" s="491" t="s">
        <v>180</v>
      </c>
      <c r="C49" s="492"/>
      <c r="D49" s="492"/>
      <c r="E49" s="492"/>
      <c r="F49" s="492"/>
      <c r="G49" s="492"/>
      <c r="H49" s="492"/>
      <c r="I49" s="493"/>
      <c r="J49" s="24"/>
    </row>
    <row r="50" spans="1:10" x14ac:dyDescent="0.35">
      <c r="A50" s="24"/>
      <c r="B50" s="24"/>
      <c r="C50" s="24"/>
      <c r="D50" s="24"/>
      <c r="E50" s="24"/>
      <c r="F50" s="24"/>
      <c r="G50" s="24"/>
      <c r="H50" s="24"/>
      <c r="I50" s="24"/>
      <c r="J50" s="24"/>
    </row>
    <row r="51" spans="1:10" x14ac:dyDescent="0.35">
      <c r="A51" s="24"/>
      <c r="B51" s="73" t="s">
        <v>232</v>
      </c>
      <c r="C51" s="494" t="s">
        <v>254</v>
      </c>
      <c r="D51" s="488"/>
      <c r="E51" s="488"/>
      <c r="F51" s="488"/>
      <c r="G51" s="488"/>
      <c r="H51" s="488"/>
      <c r="I51" s="488"/>
      <c r="J51" s="24"/>
    </row>
    <row r="52" spans="1:10" x14ac:dyDescent="0.35">
      <c r="A52" s="24"/>
      <c r="B52" s="73" t="s">
        <v>233</v>
      </c>
      <c r="C52" s="494">
        <v>44166</v>
      </c>
      <c r="D52" s="488"/>
      <c r="E52" s="488"/>
      <c r="F52" s="488"/>
      <c r="G52" s="488"/>
      <c r="H52" s="488"/>
      <c r="I52" s="488"/>
      <c r="J52" s="24"/>
    </row>
    <row r="53" spans="1:10" x14ac:dyDescent="0.35">
      <c r="A53" s="24"/>
      <c r="B53" s="77" t="s">
        <v>234</v>
      </c>
      <c r="C53" s="506" t="s">
        <v>255</v>
      </c>
      <c r="D53" s="497"/>
      <c r="E53" s="497"/>
      <c r="F53" s="497"/>
      <c r="G53" s="497"/>
      <c r="H53" s="497"/>
      <c r="I53" s="497"/>
      <c r="J53" s="24"/>
    </row>
    <row r="54" spans="1:10" x14ac:dyDescent="0.35">
      <c r="A54" s="24"/>
      <c r="B54" s="486" t="s">
        <v>235</v>
      </c>
      <c r="C54" s="487"/>
      <c r="D54" s="488"/>
      <c r="E54" s="488"/>
      <c r="F54" s="488"/>
      <c r="G54" s="488"/>
      <c r="H54" s="488"/>
      <c r="I54" s="488"/>
      <c r="J54" s="24"/>
    </row>
    <row r="55" spans="1:10" x14ac:dyDescent="0.35">
      <c r="A55" s="24"/>
      <c r="B55" s="486"/>
      <c r="C55" s="489"/>
      <c r="D55" s="488"/>
      <c r="E55" s="488"/>
      <c r="F55" s="488"/>
      <c r="G55" s="488"/>
      <c r="H55" s="488"/>
      <c r="I55" s="488"/>
      <c r="J55" s="24"/>
    </row>
    <row r="56" spans="1:10" x14ac:dyDescent="0.35">
      <c r="A56" s="24"/>
      <c r="B56" s="486"/>
      <c r="C56" s="490"/>
      <c r="D56" s="490"/>
      <c r="E56" s="490"/>
      <c r="F56" s="490"/>
      <c r="G56" s="490"/>
      <c r="H56" s="490"/>
      <c r="I56" s="490"/>
      <c r="J56" s="24"/>
    </row>
    <row r="57" spans="1:10" x14ac:dyDescent="0.35"/>
  </sheetData>
  <mergeCells count="22">
    <mergeCell ref="B54:B56"/>
    <mergeCell ref="C54:I54"/>
    <mergeCell ref="C55:I55"/>
    <mergeCell ref="C56:I56"/>
    <mergeCell ref="B2:B3"/>
    <mergeCell ref="C2:D2"/>
    <mergeCell ref="C3:D3"/>
    <mergeCell ref="H10:I10"/>
    <mergeCell ref="B46:I46"/>
    <mergeCell ref="B48:I48"/>
    <mergeCell ref="B49:I49"/>
    <mergeCell ref="B44:I44"/>
    <mergeCell ref="B45:I45"/>
    <mergeCell ref="C51:I51"/>
    <mergeCell ref="C52:I52"/>
    <mergeCell ref="C53:I53"/>
    <mergeCell ref="B43:I43"/>
    <mergeCell ref="J10:K10"/>
    <mergeCell ref="B38:I38"/>
    <mergeCell ref="B39:I39"/>
    <mergeCell ref="B41:I41"/>
    <mergeCell ref="B42:I42"/>
  </mergeCells>
  <conditionalFormatting sqref="G3">
    <cfRule type="iconSet" priority="3">
      <iconSet iconSet="4TrafficLights" showValue="0">
        <cfvo type="percent" val="0"/>
        <cfvo type="num" val="1"/>
        <cfvo type="num" val="2"/>
        <cfvo type="num" val="3"/>
      </iconSet>
    </cfRule>
  </conditionalFormatting>
  <conditionalFormatting sqref="H3">
    <cfRule type="iconSet" priority="2">
      <iconSet iconSet="4TrafficLights" showValue="0">
        <cfvo type="percent" val="0"/>
        <cfvo type="num" val="1"/>
        <cfvo type="num" val="2"/>
        <cfvo type="num" val="3"/>
      </iconSet>
    </cfRule>
  </conditionalFormatting>
  <conditionalFormatting sqref="I7:I8">
    <cfRule type="iconSet" priority="1">
      <iconSet iconSet="4TrafficLights" showValue="0">
        <cfvo type="percent" val="0"/>
        <cfvo type="num" val="1"/>
        <cfvo type="num" val="2"/>
        <cfvo type="num" val="3"/>
      </iconSet>
    </cfRule>
  </conditionalFormatting>
  <hyperlinks>
    <hyperlink ref="C53" r:id="rId1" xr:uid="{525E5042-B168-4042-AB18-371957C04115}"/>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dimension ref="A1:AE68"/>
  <sheetViews>
    <sheetView topLeftCell="A5" workbookViewId="0">
      <selection activeCell="L13" sqref="L13"/>
    </sheetView>
  </sheetViews>
  <sheetFormatPr defaultColWidth="0" defaultRowHeight="15.5" zeroHeight="1" x14ac:dyDescent="0.35"/>
  <cols>
    <col min="1" max="1" width="4.23046875" style="142" customWidth="1"/>
    <col min="2" max="2" width="18" style="142" customWidth="1"/>
    <col min="3" max="3" width="11.4609375" style="142" customWidth="1"/>
    <col min="4" max="4" width="14.53515625" style="142" customWidth="1"/>
    <col min="5" max="5" width="8.84375" style="142" bestFit="1" customWidth="1"/>
    <col min="6" max="6" width="14.4609375" style="142" customWidth="1"/>
    <col min="7" max="7" width="10.53515625" style="142" customWidth="1"/>
    <col min="8" max="8" width="15" style="142" customWidth="1"/>
    <col min="9" max="11" width="8.84375" style="142" bestFit="1" customWidth="1"/>
    <col min="12" max="12" width="15.07421875" style="142" customWidth="1"/>
    <col min="13" max="13" width="8.84375" style="142" bestFit="1" customWidth="1"/>
    <col min="14" max="17" width="8.84375" style="142" hidden="1" customWidth="1"/>
    <col min="18" max="18" width="8.23046875" style="142" hidden="1" customWidth="1"/>
    <col min="19" max="19" width="8.69140625" style="142" hidden="1" customWidth="1"/>
    <col min="20" max="20" width="9.53515625" style="142" hidden="1" customWidth="1"/>
    <col min="21" max="21" width="8.23046875" style="142" hidden="1" customWidth="1"/>
    <col min="22" max="27" width="8.84375" style="142" hidden="1" customWidth="1"/>
    <col min="28" max="28" width="8.69140625" style="142" hidden="1" customWidth="1"/>
    <col min="29" max="29" width="9.84375" style="142" hidden="1" customWidth="1"/>
    <col min="30" max="30" width="9.07421875" style="142" hidden="1" customWidth="1"/>
    <col min="31" max="16384" width="8.84375" style="142" hidden="1"/>
  </cols>
  <sheetData>
    <row r="1" spans="1:20" s="24" customFormat="1" x14ac:dyDescent="0.35">
      <c r="A1" s="62"/>
      <c r="B1" s="62"/>
      <c r="C1" s="62"/>
      <c r="D1" s="62"/>
      <c r="E1" s="62"/>
      <c r="F1" s="171"/>
      <c r="G1" s="171"/>
      <c r="H1" s="171"/>
      <c r="I1" s="170"/>
      <c r="J1" s="172"/>
      <c r="K1" s="172"/>
      <c r="L1" s="172"/>
      <c r="M1" s="172"/>
      <c r="N1" s="17"/>
      <c r="O1" s="17"/>
      <c r="P1" s="17"/>
      <c r="Q1" s="17"/>
      <c r="R1" s="17"/>
      <c r="S1" s="17"/>
      <c r="T1" s="3"/>
    </row>
    <row r="2" spans="1:20" s="24" customFormat="1" ht="51" customHeight="1" x14ac:dyDescent="0.35">
      <c r="A2" s="62"/>
      <c r="B2" s="529" t="s">
        <v>42</v>
      </c>
      <c r="C2" s="530" t="s">
        <v>1</v>
      </c>
      <c r="D2" s="531"/>
      <c r="E2" s="90" t="s">
        <v>2</v>
      </c>
      <c r="F2" s="90" t="s">
        <v>4</v>
      </c>
      <c r="G2" s="174" t="s">
        <v>193</v>
      </c>
      <c r="H2" s="174" t="s">
        <v>301</v>
      </c>
      <c r="I2" s="174" t="s">
        <v>302</v>
      </c>
      <c r="J2" s="175" t="s">
        <v>3</v>
      </c>
      <c r="K2" s="173"/>
      <c r="L2" s="172"/>
      <c r="M2" s="172"/>
      <c r="N2" s="3"/>
      <c r="O2" s="3"/>
      <c r="P2" s="3"/>
      <c r="Q2" s="3"/>
    </row>
    <row r="3" spans="1:20" s="24" customFormat="1" ht="48" customHeight="1" x14ac:dyDescent="0.35">
      <c r="A3" s="62"/>
      <c r="B3" s="529"/>
      <c r="C3" s="520" t="s">
        <v>304</v>
      </c>
      <c r="D3" s="505"/>
      <c r="E3" s="39">
        <v>1</v>
      </c>
      <c r="F3" s="39" t="s">
        <v>22</v>
      </c>
      <c r="G3" s="153">
        <f>J7</f>
        <v>3</v>
      </c>
      <c r="H3" s="154" t="s">
        <v>305</v>
      </c>
      <c r="I3" s="46" t="str">
        <f>J8</f>
        <v>ü</v>
      </c>
      <c r="J3" s="155" t="s">
        <v>303</v>
      </c>
      <c r="K3" s="173"/>
      <c r="L3" s="172"/>
      <c r="M3" s="172"/>
      <c r="N3" s="3"/>
      <c r="O3" s="3"/>
      <c r="P3" s="3"/>
      <c r="Q3" s="3"/>
    </row>
    <row r="4" spans="1:20" s="24" customFormat="1" x14ac:dyDescent="0.35">
      <c r="A4" s="62"/>
      <c r="B4" s="62"/>
      <c r="C4" s="62"/>
      <c r="D4" s="62"/>
      <c r="E4" s="62"/>
      <c r="F4" s="170"/>
      <c r="G4" s="170"/>
      <c r="H4" s="170"/>
      <c r="I4" s="170"/>
      <c r="J4" s="170"/>
      <c r="K4" s="170"/>
      <c r="L4" s="170"/>
      <c r="M4" s="170"/>
      <c r="N4" s="3"/>
      <c r="O4" s="3"/>
      <c r="P4" s="3"/>
      <c r="Q4" s="3"/>
    </row>
    <row r="5" spans="1:20" s="24" customFormat="1" x14ac:dyDescent="0.35">
      <c r="A5" s="3"/>
      <c r="B5" s="3"/>
      <c r="C5" s="3"/>
      <c r="D5" s="3"/>
      <c r="E5" s="3"/>
      <c r="F5" s="3"/>
      <c r="G5" s="3"/>
      <c r="H5" s="3"/>
      <c r="I5" s="3"/>
      <c r="J5" s="3"/>
      <c r="K5" s="3"/>
      <c r="L5" s="3"/>
      <c r="M5" s="3"/>
      <c r="N5" s="3"/>
      <c r="O5" s="3"/>
      <c r="P5" s="3"/>
      <c r="Q5" s="3"/>
    </row>
    <row r="6" spans="1:20" s="24" customFormat="1" x14ac:dyDescent="0.35">
      <c r="A6" s="3"/>
      <c r="B6" s="3"/>
      <c r="C6" s="3"/>
      <c r="D6" s="3"/>
      <c r="E6" s="3"/>
      <c r="F6" s="3"/>
      <c r="G6" s="3"/>
      <c r="H6" s="64"/>
      <c r="I6" s="64" t="s">
        <v>306</v>
      </c>
      <c r="J6" s="64" t="s">
        <v>307</v>
      </c>
      <c r="K6" s="3"/>
      <c r="L6" s="3"/>
      <c r="M6" s="3"/>
      <c r="N6" s="3"/>
      <c r="O6" s="3"/>
      <c r="P6" s="3"/>
      <c r="Q6" s="3"/>
    </row>
    <row r="7" spans="1:20" s="24" customFormat="1" x14ac:dyDescent="0.35">
      <c r="A7" s="3"/>
      <c r="B7" s="3"/>
      <c r="C7" s="3"/>
      <c r="D7" s="3"/>
      <c r="E7" s="3"/>
      <c r="F7" s="3"/>
      <c r="G7" s="3"/>
      <c r="H7" s="64" t="s">
        <v>193</v>
      </c>
      <c r="I7" s="166">
        <f>(I37-I33)/I33</f>
        <v>-0.25871697552046974</v>
      </c>
      <c r="J7" s="151">
        <f>IF(I7="No data",0,IF(I7&gt;0.05,1,IF(I7&lt;-0.05,3,2)))</f>
        <v>3</v>
      </c>
      <c r="K7" s="3"/>
      <c r="L7" s="3"/>
      <c r="M7" s="3"/>
      <c r="N7" s="3"/>
      <c r="O7" s="3"/>
      <c r="P7" s="3"/>
      <c r="Q7" s="3"/>
    </row>
    <row r="8" spans="1:20" s="24" customFormat="1" ht="27" x14ac:dyDescent="0.35">
      <c r="A8" s="3"/>
      <c r="B8" s="3"/>
      <c r="C8" s="3"/>
      <c r="D8" s="3"/>
      <c r="E8" s="3"/>
      <c r="F8" s="3"/>
      <c r="G8" s="3"/>
      <c r="H8" s="64" t="s">
        <v>302</v>
      </c>
      <c r="I8" s="165">
        <f>J37</f>
        <v>-0.27389148910688554</v>
      </c>
      <c r="J8" s="46" t="s">
        <v>308</v>
      </c>
      <c r="K8" s="3"/>
      <c r="L8" s="3"/>
      <c r="M8" s="3"/>
      <c r="N8" s="3"/>
      <c r="O8" s="3"/>
      <c r="P8" s="3"/>
      <c r="Q8" s="3"/>
    </row>
    <row r="9" spans="1:20" s="24" customFormat="1" x14ac:dyDescent="0.35">
      <c r="A9" s="18"/>
      <c r="B9" s="3"/>
      <c r="C9" s="3"/>
      <c r="D9" s="3"/>
      <c r="E9" s="3"/>
      <c r="F9" s="3"/>
      <c r="G9" s="3"/>
      <c r="H9" s="3"/>
      <c r="I9" s="3"/>
      <c r="J9" s="3"/>
      <c r="K9" s="3"/>
      <c r="L9" s="3"/>
      <c r="M9" s="3"/>
      <c r="N9" s="3"/>
      <c r="O9" s="3"/>
      <c r="P9" s="3"/>
      <c r="Q9" s="3"/>
    </row>
    <row r="10" spans="1:20" s="24" customFormat="1" x14ac:dyDescent="0.35">
      <c r="A10" s="18"/>
      <c r="B10" s="3"/>
      <c r="C10" s="3"/>
      <c r="D10" s="3"/>
      <c r="E10" s="3"/>
      <c r="F10" s="3"/>
      <c r="G10" s="3"/>
      <c r="H10" s="3"/>
      <c r="I10" s="3"/>
      <c r="J10" s="3"/>
      <c r="K10" s="3"/>
      <c r="L10" s="3"/>
      <c r="M10" s="3"/>
      <c r="N10" s="3"/>
      <c r="O10" s="3"/>
      <c r="P10" s="3"/>
      <c r="Q10" s="3"/>
    </row>
    <row r="11" spans="1:20" s="24" customFormat="1" ht="57.5" x14ac:dyDescent="0.35">
      <c r="A11" s="18"/>
      <c r="B11" s="3"/>
      <c r="C11" s="3"/>
      <c r="D11" s="3"/>
      <c r="E11" s="3"/>
      <c r="F11" s="3"/>
      <c r="G11" s="3"/>
      <c r="H11" s="126" t="s">
        <v>72</v>
      </c>
      <c r="I11" s="176" t="s">
        <v>311</v>
      </c>
      <c r="J11" s="64" t="s">
        <v>309</v>
      </c>
      <c r="K11" s="64" t="s">
        <v>102</v>
      </c>
      <c r="L11" s="64" t="s">
        <v>310</v>
      </c>
      <c r="M11" s="157"/>
      <c r="N11" s="157"/>
      <c r="O11" s="157"/>
      <c r="P11" s="3"/>
      <c r="Q11" s="3"/>
    </row>
    <row r="12" spans="1:20" s="24" customFormat="1" x14ac:dyDescent="0.35">
      <c r="A12" s="18"/>
      <c r="B12" s="3"/>
      <c r="C12" s="3"/>
      <c r="D12" s="3"/>
      <c r="E12" s="3"/>
      <c r="F12" s="3"/>
      <c r="G12" s="3"/>
      <c r="H12" s="104" t="s">
        <v>48</v>
      </c>
      <c r="I12" s="357">
        <v>7023.8892994894741</v>
      </c>
      <c r="J12" s="167"/>
      <c r="K12" s="168"/>
      <c r="L12" s="368"/>
      <c r="M12" s="158"/>
      <c r="N12" s="159"/>
      <c r="O12" s="160"/>
      <c r="P12" s="3"/>
      <c r="Q12" s="3"/>
    </row>
    <row r="13" spans="1:20" s="24" customFormat="1" x14ac:dyDescent="0.35">
      <c r="A13" s="18"/>
      <c r="B13" s="3"/>
      <c r="C13" s="3"/>
      <c r="D13" s="3"/>
      <c r="E13" s="3"/>
      <c r="F13" s="3"/>
      <c r="G13" s="3"/>
      <c r="H13" s="104" t="s">
        <v>49</v>
      </c>
      <c r="I13" s="357">
        <v>7023.8892994894759</v>
      </c>
      <c r="J13" s="169">
        <f t="shared" ref="J13:J37" si="0">(I13-$I$12)/$I$12</f>
        <v>2.5897182116438943E-16</v>
      </c>
      <c r="K13" s="169"/>
      <c r="L13" s="369">
        <f>I13</f>
        <v>7023.8892994894759</v>
      </c>
      <c r="M13" s="161"/>
      <c r="N13" s="162"/>
      <c r="O13" s="163"/>
      <c r="P13" s="3"/>
      <c r="Q13" s="3"/>
    </row>
    <row r="14" spans="1:20" s="24" customFormat="1" x14ac:dyDescent="0.35">
      <c r="A14" s="18"/>
      <c r="B14" s="3"/>
      <c r="C14" s="3"/>
      <c r="D14" s="3"/>
      <c r="E14" s="3"/>
      <c r="F14" s="3"/>
      <c r="G14" s="3"/>
      <c r="H14" s="104" t="s">
        <v>50</v>
      </c>
      <c r="I14" s="357">
        <v>6988.5520474923278</v>
      </c>
      <c r="J14" s="169">
        <f t="shared" si="0"/>
        <v>-5.0310092443676081E-3</v>
      </c>
      <c r="K14" s="169">
        <f t="shared" ref="K14:K37" si="1">(I14-I13)/I13</f>
        <v>-5.0310092443678657E-3</v>
      </c>
      <c r="L14" s="369">
        <f t="shared" ref="L14:L36" si="2">L13-(($I$12-$L$37)/24)</f>
        <v>6982.3408453991933</v>
      </c>
      <c r="M14" s="161"/>
      <c r="N14" s="162"/>
      <c r="O14" s="163"/>
      <c r="P14" s="3"/>
      <c r="Q14" s="3"/>
    </row>
    <row r="15" spans="1:20" s="24" customFormat="1" x14ac:dyDescent="0.35">
      <c r="A15" s="18"/>
      <c r="B15" s="3"/>
      <c r="C15" s="3"/>
      <c r="D15" s="3"/>
      <c r="E15" s="3"/>
      <c r="F15" s="3"/>
      <c r="G15" s="3"/>
      <c r="H15" s="104" t="s">
        <v>51</v>
      </c>
      <c r="I15" s="357">
        <v>7269.9827703237206</v>
      </c>
      <c r="J15" s="169">
        <f t="shared" si="0"/>
        <v>3.5036638583147039E-2</v>
      </c>
      <c r="K15" s="169">
        <f t="shared" si="1"/>
        <v>4.0270247816552703E-2</v>
      </c>
      <c r="L15" s="369">
        <f t="shared" si="2"/>
        <v>6940.7923913089107</v>
      </c>
      <c r="M15" s="161"/>
      <c r="N15" s="162"/>
      <c r="O15" s="163"/>
      <c r="P15" s="3"/>
      <c r="Q15" s="3"/>
    </row>
    <row r="16" spans="1:20" s="24" customFormat="1" x14ac:dyDescent="0.35">
      <c r="A16" s="18"/>
      <c r="B16" s="3"/>
      <c r="C16" s="3"/>
      <c r="D16" s="3"/>
      <c r="E16" s="3"/>
      <c r="F16" s="3"/>
      <c r="G16" s="3"/>
      <c r="H16" s="104" t="s">
        <v>52</v>
      </c>
      <c r="I16" s="357">
        <v>7114.3115585148844</v>
      </c>
      <c r="J16" s="169">
        <f t="shared" si="0"/>
        <v>1.2873531339963258E-2</v>
      </c>
      <c r="K16" s="169">
        <f t="shared" si="1"/>
        <v>-2.1412872179600015E-2</v>
      </c>
      <c r="L16" s="369">
        <f t="shared" si="2"/>
        <v>6899.2439372186282</v>
      </c>
      <c r="M16" s="161"/>
      <c r="N16" s="162"/>
      <c r="O16" s="163"/>
      <c r="P16" s="3"/>
      <c r="Q16" s="3"/>
    </row>
    <row r="17" spans="1:20" s="24" customFormat="1" x14ac:dyDescent="0.35">
      <c r="A17" s="18"/>
      <c r="B17" s="3"/>
      <c r="C17" s="3"/>
      <c r="D17" s="3"/>
      <c r="E17" s="3"/>
      <c r="F17" s="3"/>
      <c r="G17" s="3"/>
      <c r="H17" s="104" t="s">
        <v>53</v>
      </c>
      <c r="I17" s="357">
        <v>6956.0741502942965</v>
      </c>
      <c r="J17" s="169">
        <f t="shared" si="0"/>
        <v>-9.6549285308506604E-3</v>
      </c>
      <c r="K17" s="169">
        <f t="shared" si="1"/>
        <v>-2.2242125175302278E-2</v>
      </c>
      <c r="L17" s="369">
        <f t="shared" si="2"/>
        <v>6857.6954831283456</v>
      </c>
      <c r="M17" s="161"/>
      <c r="N17" s="162"/>
      <c r="O17" s="163"/>
      <c r="P17" s="3"/>
      <c r="Q17" s="3"/>
    </row>
    <row r="18" spans="1:20" s="24" customFormat="1" x14ac:dyDescent="0.35">
      <c r="A18" s="18"/>
      <c r="B18" s="3"/>
      <c r="C18" s="3"/>
      <c r="D18" s="3"/>
      <c r="E18" s="3"/>
      <c r="F18" s="3"/>
      <c r="G18" s="3"/>
      <c r="H18" s="104" t="s">
        <v>54</v>
      </c>
      <c r="I18" s="357">
        <v>6992.3238581864452</v>
      </c>
      <c r="J18" s="169">
        <f t="shared" si="0"/>
        <v>-4.4940117870768733E-3</v>
      </c>
      <c r="K18" s="169">
        <f t="shared" si="1"/>
        <v>5.2112308047514294E-3</v>
      </c>
      <c r="L18" s="369">
        <f t="shared" si="2"/>
        <v>6816.147029038063</v>
      </c>
      <c r="M18" s="3"/>
      <c r="N18" s="3"/>
      <c r="O18" s="3"/>
      <c r="P18" s="3"/>
      <c r="Q18" s="3"/>
    </row>
    <row r="19" spans="1:20" s="24" customFormat="1" x14ac:dyDescent="0.35">
      <c r="A19" s="18"/>
      <c r="B19" s="3"/>
      <c r="C19" s="3"/>
      <c r="D19" s="3"/>
      <c r="E19" s="3"/>
      <c r="F19" s="3"/>
      <c r="G19" s="3"/>
      <c r="H19" s="104" t="s">
        <v>55</v>
      </c>
      <c r="I19" s="357">
        <v>7048.6559396123348</v>
      </c>
      <c r="J19" s="169">
        <f t="shared" si="0"/>
        <v>3.526057867207685E-3</v>
      </c>
      <c r="K19" s="169">
        <f t="shared" si="1"/>
        <v>8.0562746475103982E-3</v>
      </c>
      <c r="L19" s="369">
        <f t="shared" si="2"/>
        <v>6774.5985749477804</v>
      </c>
      <c r="M19" s="161"/>
      <c r="N19" s="3"/>
      <c r="O19" s="3"/>
      <c r="P19" s="3"/>
      <c r="Q19" s="3"/>
    </row>
    <row r="20" spans="1:20" s="24" customFormat="1" x14ac:dyDescent="0.35">
      <c r="A20" s="18"/>
      <c r="B20" s="3"/>
      <c r="C20" s="3"/>
      <c r="D20" s="3"/>
      <c r="E20" s="3"/>
      <c r="F20" s="3"/>
      <c r="G20" s="3"/>
      <c r="H20" s="104" t="s">
        <v>56</v>
      </c>
      <c r="I20" s="357">
        <v>6992.03509478456</v>
      </c>
      <c r="J20" s="169">
        <f t="shared" si="0"/>
        <v>-4.5351233976921278E-3</v>
      </c>
      <c r="K20" s="169">
        <f t="shared" si="1"/>
        <v>-8.0328569464675672E-3</v>
      </c>
      <c r="L20" s="369">
        <f t="shared" si="2"/>
        <v>6733.0501208574979</v>
      </c>
      <c r="M20" s="3"/>
      <c r="N20" s="3"/>
      <c r="O20" s="3"/>
      <c r="P20" s="3"/>
      <c r="Q20" s="3"/>
    </row>
    <row r="21" spans="1:20" s="24" customFormat="1" x14ac:dyDescent="0.35">
      <c r="A21" s="18"/>
      <c r="B21" s="3"/>
      <c r="C21" s="3"/>
      <c r="D21" s="3"/>
      <c r="E21" s="3"/>
      <c r="F21" s="3"/>
      <c r="G21" s="3"/>
      <c r="H21" s="104" t="s">
        <v>57</v>
      </c>
      <c r="I21" s="357">
        <v>7256.8358584182906</v>
      </c>
      <c r="J21" s="169">
        <f t="shared" si="0"/>
        <v>3.3164896113289842E-2</v>
      </c>
      <c r="K21" s="169">
        <f t="shared" si="1"/>
        <v>3.7871772673344933E-2</v>
      </c>
      <c r="L21" s="369">
        <f t="shared" si="2"/>
        <v>6691.5016667672153</v>
      </c>
      <c r="M21" s="164"/>
      <c r="N21" s="164"/>
      <c r="O21" s="164"/>
      <c r="P21" s="3"/>
      <c r="Q21" s="3"/>
    </row>
    <row r="22" spans="1:20" s="24" customFormat="1" x14ac:dyDescent="0.35">
      <c r="A22" s="18"/>
      <c r="B22" s="3"/>
      <c r="C22" s="3"/>
      <c r="D22" s="3"/>
      <c r="E22" s="3"/>
      <c r="F22" s="3"/>
      <c r="G22" s="3"/>
      <c r="H22" s="104" t="s">
        <v>58</v>
      </c>
      <c r="I22" s="357">
        <v>7226.6396039234223</v>
      </c>
      <c r="J22" s="169">
        <f t="shared" si="0"/>
        <v>2.88658171831787E-2</v>
      </c>
      <c r="K22" s="169">
        <f t="shared" si="1"/>
        <v>-4.1610772358643255E-3</v>
      </c>
      <c r="L22" s="369">
        <f t="shared" si="2"/>
        <v>6649.9532126769327</v>
      </c>
      <c r="M22" s="164"/>
      <c r="N22" s="164"/>
      <c r="O22" s="164"/>
      <c r="P22" s="3"/>
      <c r="Q22" s="3"/>
    </row>
    <row r="23" spans="1:20" s="24" customFormat="1" x14ac:dyDescent="0.35">
      <c r="A23" s="18"/>
      <c r="B23" s="3"/>
      <c r="C23" s="3"/>
      <c r="D23" s="3"/>
      <c r="E23" s="3"/>
      <c r="F23" s="3"/>
      <c r="G23" s="3"/>
      <c r="H23" s="104" t="s">
        <v>59</v>
      </c>
      <c r="I23" s="357">
        <v>7295.4437763815104</v>
      </c>
      <c r="J23" s="169">
        <f t="shared" si="0"/>
        <v>3.8661554206410119E-2</v>
      </c>
      <c r="K23" s="169">
        <f t="shared" si="1"/>
        <v>9.5209082269348943E-3</v>
      </c>
      <c r="L23" s="369">
        <f t="shared" si="2"/>
        <v>6608.4047585866501</v>
      </c>
      <c r="M23" s="3"/>
      <c r="N23" s="3"/>
      <c r="O23" s="3"/>
      <c r="P23" s="3"/>
      <c r="Q23" s="3"/>
    </row>
    <row r="24" spans="1:20" s="24" customFormat="1" x14ac:dyDescent="0.35">
      <c r="A24" s="18"/>
      <c r="B24" s="3"/>
      <c r="C24" s="3"/>
      <c r="D24" s="3"/>
      <c r="E24" s="3"/>
      <c r="F24" s="3"/>
      <c r="G24" s="3"/>
      <c r="H24" s="104" t="s">
        <v>60</v>
      </c>
      <c r="I24" s="357">
        <v>7394.2374094091019</v>
      </c>
      <c r="J24" s="169">
        <f t="shared" si="0"/>
        <v>5.2726928647145156E-2</v>
      </c>
      <c r="K24" s="169">
        <f t="shared" si="1"/>
        <v>1.3541826385864155E-2</v>
      </c>
      <c r="L24" s="369">
        <f t="shared" si="2"/>
        <v>6566.8563044963676</v>
      </c>
      <c r="M24" s="164"/>
      <c r="N24" s="164"/>
      <c r="O24" s="164"/>
      <c r="P24" s="3"/>
      <c r="Q24" s="3"/>
    </row>
    <row r="25" spans="1:20" s="24" customFormat="1" x14ac:dyDescent="0.35">
      <c r="A25" s="18"/>
      <c r="B25" s="3"/>
      <c r="C25" s="3"/>
      <c r="D25" s="3"/>
      <c r="E25" s="3"/>
      <c r="F25" s="3"/>
      <c r="G25" s="3"/>
      <c r="H25" s="104" t="s">
        <v>61</v>
      </c>
      <c r="I25" s="357">
        <v>7302.9617277794614</v>
      </c>
      <c r="J25" s="169">
        <f t="shared" si="0"/>
        <v>3.9731894452019835E-2</v>
      </c>
      <c r="K25" s="169">
        <f t="shared" si="1"/>
        <v>-1.2344164323624913E-2</v>
      </c>
      <c r="L25" s="369">
        <f t="shared" si="2"/>
        <v>6525.307850406085</v>
      </c>
      <c r="M25" s="3"/>
      <c r="N25" s="3"/>
      <c r="O25" s="3"/>
      <c r="P25" s="3"/>
      <c r="Q25" s="3"/>
    </row>
    <row r="26" spans="1:20" s="24" customFormat="1" x14ac:dyDescent="0.35">
      <c r="A26" s="18"/>
      <c r="B26" s="3"/>
      <c r="C26" s="3"/>
      <c r="D26" s="3"/>
      <c r="E26" s="3"/>
      <c r="F26" s="3"/>
      <c r="G26" s="3"/>
      <c r="H26" s="104" t="s">
        <v>62</v>
      </c>
      <c r="I26" s="357">
        <v>7010.5609918364516</v>
      </c>
      <c r="J26" s="169">
        <f t="shared" si="0"/>
        <v>-1.8975680117838956E-3</v>
      </c>
      <c r="K26" s="169">
        <f t="shared" si="1"/>
        <v>-4.003865100795443E-2</v>
      </c>
      <c r="L26" s="369">
        <f t="shared" si="2"/>
        <v>6483.7593963158024</v>
      </c>
      <c r="M26" s="3"/>
      <c r="N26" s="3"/>
      <c r="O26" s="3"/>
      <c r="P26" s="3"/>
      <c r="Q26" s="3"/>
    </row>
    <row r="27" spans="1:20" s="24" customFormat="1" x14ac:dyDescent="0.35">
      <c r="A27" s="18"/>
      <c r="B27" s="3"/>
      <c r="C27" s="3"/>
      <c r="D27" s="3"/>
      <c r="E27" s="3"/>
      <c r="F27" s="3"/>
      <c r="G27" s="3"/>
      <c r="H27" s="104" t="s">
        <v>63</v>
      </c>
      <c r="I27" s="357">
        <v>6912.9104825085806</v>
      </c>
      <c r="J27" s="169">
        <f t="shared" si="0"/>
        <v>-1.5800194486117528E-2</v>
      </c>
      <c r="K27" s="169">
        <f t="shared" si="1"/>
        <v>-1.3929057808866026E-2</v>
      </c>
      <c r="L27" s="369">
        <f t="shared" si="2"/>
        <v>6442.2109422255198</v>
      </c>
      <c r="M27" s="3"/>
      <c r="N27" s="3"/>
      <c r="O27" s="3"/>
      <c r="P27" s="3"/>
      <c r="Q27" s="3"/>
    </row>
    <row r="28" spans="1:20" s="24" customFormat="1" x14ac:dyDescent="0.35">
      <c r="A28" s="18"/>
      <c r="B28" s="3"/>
      <c r="C28" s="3"/>
      <c r="D28" s="3"/>
      <c r="E28" s="3"/>
      <c r="F28" s="3"/>
      <c r="G28" s="3"/>
      <c r="H28" s="104" t="s">
        <v>64</v>
      </c>
      <c r="I28" s="357">
        <v>6902.4732736419683</v>
      </c>
      <c r="J28" s="169">
        <f t="shared" si="0"/>
        <v>-1.7286153108411154E-2</v>
      </c>
      <c r="K28" s="169">
        <f t="shared" si="1"/>
        <v>-1.5098139767643598E-3</v>
      </c>
      <c r="L28" s="369">
        <f t="shared" si="2"/>
        <v>6400.6624881352373</v>
      </c>
      <c r="M28" s="3"/>
      <c r="N28" s="3"/>
      <c r="O28" s="3"/>
      <c r="P28" s="3"/>
      <c r="Q28" s="3"/>
    </row>
    <row r="29" spans="1:20" s="24" customFormat="1" x14ac:dyDescent="0.35">
      <c r="A29" s="18"/>
      <c r="B29" s="3"/>
      <c r="C29" s="3"/>
      <c r="D29" s="3"/>
      <c r="E29" s="3"/>
      <c r="F29" s="3"/>
      <c r="G29" s="3"/>
      <c r="H29" s="104" t="s">
        <v>65</v>
      </c>
      <c r="I29" s="357">
        <v>6589.8244389922165</v>
      </c>
      <c r="J29" s="169">
        <f t="shared" si="0"/>
        <v>-6.1798362985135205E-2</v>
      </c>
      <c r="K29" s="169">
        <f t="shared" si="1"/>
        <v>-4.5295189456747882E-2</v>
      </c>
      <c r="L29" s="369">
        <f t="shared" si="2"/>
        <v>6359.1140340449547</v>
      </c>
      <c r="M29" s="3"/>
      <c r="N29" s="3"/>
      <c r="O29" s="3"/>
      <c r="P29" s="3"/>
      <c r="Q29" s="3"/>
    </row>
    <row r="30" spans="1:20" s="24" customFormat="1" x14ac:dyDescent="0.35">
      <c r="A30" s="18"/>
      <c r="B30" s="3"/>
      <c r="C30" s="3"/>
      <c r="D30" s="3"/>
      <c r="E30" s="3"/>
      <c r="F30" s="3"/>
      <c r="G30" s="3"/>
      <c r="H30" s="104" t="s">
        <v>66</v>
      </c>
      <c r="I30" s="357">
        <v>6589.6579209914571</v>
      </c>
      <c r="J30" s="169">
        <f t="shared" si="0"/>
        <v>-6.1822070363435074E-2</v>
      </c>
      <c r="K30" s="169">
        <f t="shared" si="1"/>
        <v>-2.5268958574090647E-5</v>
      </c>
      <c r="L30" s="369">
        <f t="shared" si="2"/>
        <v>6317.5655799546721</v>
      </c>
      <c r="M30" s="3"/>
      <c r="N30" s="3"/>
      <c r="O30" s="3"/>
      <c r="P30" s="3"/>
      <c r="Q30" s="3"/>
    </row>
    <row r="31" spans="1:20" s="24" customFormat="1" x14ac:dyDescent="0.35">
      <c r="A31" s="18"/>
      <c r="B31" s="3"/>
      <c r="C31" s="3"/>
      <c r="D31" s="3"/>
      <c r="E31" s="3"/>
      <c r="F31" s="3"/>
      <c r="G31" s="3"/>
      <c r="H31" s="104" t="s">
        <v>67</v>
      </c>
      <c r="I31" s="357">
        <v>6645.6785389599108</v>
      </c>
      <c r="J31" s="169">
        <f t="shared" si="0"/>
        <v>-5.3846344155374599E-2</v>
      </c>
      <c r="K31" s="169">
        <f t="shared" si="1"/>
        <v>8.5012937909871144E-3</v>
      </c>
      <c r="L31" s="369">
        <f t="shared" si="2"/>
        <v>6276.0171258643895</v>
      </c>
      <c r="M31" s="3"/>
      <c r="N31" s="3"/>
      <c r="O31" s="3"/>
      <c r="P31" s="3"/>
      <c r="Q31" s="3"/>
      <c r="R31" s="3"/>
      <c r="S31" s="3"/>
      <c r="T31" s="3"/>
    </row>
    <row r="32" spans="1:20" s="24" customFormat="1" ht="16" thickBot="1" x14ac:dyDescent="0.4">
      <c r="A32" s="18"/>
      <c r="B32" s="3"/>
      <c r="C32" s="3"/>
      <c r="D32" s="3"/>
      <c r="E32" s="3"/>
      <c r="F32" s="3"/>
      <c r="G32" s="3"/>
      <c r="H32" s="205" t="s">
        <v>68</v>
      </c>
      <c r="I32" s="358">
        <v>6694.4263195369458</v>
      </c>
      <c r="J32" s="327">
        <f t="shared" si="0"/>
        <v>-4.690606100191172E-2</v>
      </c>
      <c r="K32" s="327">
        <f t="shared" si="1"/>
        <v>7.335260092894035E-3</v>
      </c>
      <c r="L32" s="370">
        <f t="shared" si="2"/>
        <v>6234.468671774107</v>
      </c>
      <c r="M32" s="3"/>
      <c r="N32" s="3"/>
      <c r="O32" s="3"/>
      <c r="P32" s="3"/>
      <c r="Q32" s="3"/>
      <c r="R32" s="3"/>
      <c r="S32" s="3"/>
      <c r="T32" s="3"/>
    </row>
    <row r="33" spans="1:31" s="24" customFormat="1" x14ac:dyDescent="0.35">
      <c r="A33" s="18"/>
      <c r="B33" s="3"/>
      <c r="C33" s="3"/>
      <c r="D33" s="3"/>
      <c r="E33" s="3"/>
      <c r="F33" s="3"/>
      <c r="G33" s="3"/>
      <c r="H33" s="365" t="s">
        <v>69</v>
      </c>
      <c r="I33" s="359">
        <v>6880.1060209240186</v>
      </c>
      <c r="J33" s="328">
        <f t="shared" si="0"/>
        <v>-2.0470607157192278E-2</v>
      </c>
      <c r="K33" s="328">
        <f t="shared" si="1"/>
        <v>2.7736462024413808E-2</v>
      </c>
      <c r="L33" s="371">
        <f t="shared" si="2"/>
        <v>6192.9202176838244</v>
      </c>
      <c r="M33" s="3"/>
      <c r="N33" s="3"/>
      <c r="O33" s="3"/>
      <c r="P33" s="3"/>
      <c r="Q33" s="3"/>
      <c r="R33" s="3"/>
      <c r="S33" s="3"/>
      <c r="T33" s="3"/>
    </row>
    <row r="34" spans="1:31" s="24" customFormat="1" x14ac:dyDescent="0.35">
      <c r="A34" s="18"/>
      <c r="B34" s="3"/>
      <c r="C34" s="3"/>
      <c r="D34" s="3"/>
      <c r="E34" s="3"/>
      <c r="F34" s="3"/>
      <c r="G34" s="3"/>
      <c r="H34" s="366" t="s">
        <v>70</v>
      </c>
      <c r="I34" s="357">
        <v>6760.4631770522901</v>
      </c>
      <c r="J34" s="169">
        <f t="shared" si="0"/>
        <v>-3.7504310105845616E-2</v>
      </c>
      <c r="K34" s="169">
        <f t="shared" si="1"/>
        <v>-1.7389680261883533E-2</v>
      </c>
      <c r="L34" s="372">
        <f t="shared" si="2"/>
        <v>6151.3717635935418</v>
      </c>
      <c r="M34" s="3"/>
      <c r="N34" s="3"/>
      <c r="O34" s="3"/>
      <c r="P34" s="3"/>
      <c r="Q34" s="3"/>
      <c r="R34" s="3"/>
      <c r="S34" s="3"/>
      <c r="T34" s="3"/>
    </row>
    <row r="35" spans="1:31" s="24" customFormat="1" x14ac:dyDescent="0.35">
      <c r="A35" s="18"/>
      <c r="C35" s="3"/>
      <c r="D35" s="3"/>
      <c r="E35" s="3"/>
      <c r="F35" s="3"/>
      <c r="G35" s="3"/>
      <c r="H35" s="366" t="s">
        <v>99</v>
      </c>
      <c r="I35" s="357">
        <v>6724.5103499748011</v>
      </c>
      <c r="J35" s="169">
        <f t="shared" si="0"/>
        <v>-4.2622959552684449E-2</v>
      </c>
      <c r="K35" s="169">
        <f t="shared" si="1"/>
        <v>-5.3181011619924598E-3</v>
      </c>
      <c r="L35" s="372">
        <f t="shared" si="2"/>
        <v>6109.8233095032592</v>
      </c>
      <c r="M35" s="3"/>
      <c r="N35" s="3"/>
      <c r="O35" s="3"/>
      <c r="P35" s="3"/>
      <c r="Q35" s="3"/>
      <c r="R35" s="3"/>
    </row>
    <row r="36" spans="1:31" s="24" customFormat="1" x14ac:dyDescent="0.35">
      <c r="A36" s="18"/>
      <c r="B36" s="3"/>
      <c r="C36" s="3"/>
      <c r="D36" s="3"/>
      <c r="E36" s="3"/>
      <c r="F36" s="3"/>
      <c r="G36" s="3"/>
      <c r="H36" s="366" t="s">
        <v>100</v>
      </c>
      <c r="I36" s="357">
        <v>6579.5335011419966</v>
      </c>
      <c r="J36" s="169">
        <f t="shared" si="0"/>
        <v>-6.3263496817891923E-2</v>
      </c>
      <c r="K36" s="169">
        <f t="shared" si="1"/>
        <v>-2.1559465490799314E-2</v>
      </c>
      <c r="L36" s="372">
        <f t="shared" si="2"/>
        <v>6068.2748554129766</v>
      </c>
      <c r="M36" s="3"/>
      <c r="N36" s="3"/>
      <c r="O36" s="3"/>
      <c r="P36" s="3"/>
      <c r="Q36" s="3"/>
      <c r="R36" s="3"/>
      <c r="S36" s="3"/>
      <c r="T36" s="3"/>
    </row>
    <row r="37" spans="1:31" s="24" customFormat="1" ht="16" thickBot="1" x14ac:dyDescent="0.4">
      <c r="A37" s="3"/>
      <c r="B37" s="3"/>
      <c r="C37" s="3"/>
      <c r="D37" s="3"/>
      <c r="E37" s="3"/>
      <c r="F37" s="3"/>
      <c r="G37" s="3"/>
      <c r="H37" s="367" t="s">
        <v>101</v>
      </c>
      <c r="I37" s="360">
        <v>5100.105799930383</v>
      </c>
      <c r="J37" s="329">
        <f t="shared" si="0"/>
        <v>-0.27389148910688554</v>
      </c>
      <c r="K37" s="329">
        <f t="shared" si="1"/>
        <v>-0.22485297794362355</v>
      </c>
      <c r="L37" s="373">
        <f>C68</f>
        <v>6026.7264013227004</v>
      </c>
      <c r="M37" s="3"/>
      <c r="N37" s="3"/>
      <c r="O37" s="3"/>
      <c r="P37" s="3"/>
      <c r="Q37" s="3"/>
      <c r="R37" s="3"/>
      <c r="S37" s="3"/>
      <c r="T37" s="3"/>
      <c r="U37" s="3"/>
      <c r="V37" s="3"/>
      <c r="W37" s="3"/>
      <c r="X37" s="3"/>
      <c r="Y37" s="3"/>
      <c r="Z37" s="3"/>
      <c r="AA37" s="3"/>
      <c r="AB37" s="3"/>
      <c r="AC37" s="3"/>
      <c r="AD37" s="3"/>
      <c r="AE37" s="3"/>
    </row>
    <row r="38" spans="1:31" s="24" customFormat="1" x14ac:dyDescent="0.35">
      <c r="A38" s="3"/>
      <c r="B38" s="3"/>
      <c r="C38" s="3"/>
      <c r="D38" s="3"/>
      <c r="E38" s="3"/>
      <c r="F38" s="3"/>
      <c r="G38" s="3"/>
      <c r="H38" s="184"/>
      <c r="I38" s="177"/>
      <c r="J38" s="177"/>
      <c r="K38" s="178"/>
      <c r="L38" s="179"/>
      <c r="M38" s="3"/>
      <c r="N38" s="3"/>
      <c r="O38" s="3"/>
      <c r="P38" s="3"/>
      <c r="Q38" s="3"/>
      <c r="R38" s="3"/>
      <c r="S38" s="3"/>
      <c r="T38" s="3"/>
      <c r="U38" s="3"/>
      <c r="V38" s="3"/>
      <c r="W38" s="3"/>
      <c r="X38" s="3"/>
      <c r="Y38" s="3"/>
      <c r="Z38" s="3"/>
      <c r="AA38" s="3"/>
      <c r="AB38" s="3"/>
      <c r="AC38" s="3"/>
      <c r="AD38" s="3"/>
      <c r="AE38" s="3"/>
    </row>
    <row r="39" spans="1:31" s="24" customForma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s="24" customFormat="1" x14ac:dyDescent="0.35">
      <c r="A40" s="3"/>
      <c r="B40" s="484" t="s">
        <v>367</v>
      </c>
      <c r="C40" s="482"/>
      <c r="D40" s="482"/>
      <c r="E40" s="482"/>
      <c r="F40" s="482"/>
      <c r="G40" s="482"/>
      <c r="H40" s="482"/>
      <c r="I40" s="482"/>
      <c r="J40" s="3"/>
      <c r="K40" s="3"/>
      <c r="L40" s="3"/>
      <c r="M40" s="3"/>
      <c r="N40" s="3"/>
      <c r="O40" s="3"/>
      <c r="P40" s="3"/>
      <c r="Q40" s="3"/>
      <c r="R40" s="3"/>
      <c r="S40" s="3"/>
      <c r="T40" s="3"/>
      <c r="U40" s="3"/>
      <c r="V40" s="3"/>
      <c r="W40" s="3"/>
      <c r="X40" s="3"/>
      <c r="Y40" s="3"/>
      <c r="Z40" s="3"/>
      <c r="AA40" s="3"/>
      <c r="AB40" s="3"/>
      <c r="AC40" s="3"/>
      <c r="AD40" s="3"/>
      <c r="AE40" s="3"/>
    </row>
    <row r="41" spans="1:31" s="24" customFormat="1" ht="21" customHeight="1" x14ac:dyDescent="0.35">
      <c r="A41" s="3"/>
      <c r="B41" s="485" t="s">
        <v>327</v>
      </c>
      <c r="C41" s="455"/>
      <c r="D41" s="455"/>
      <c r="E41" s="455"/>
      <c r="F41" s="455"/>
      <c r="G41" s="455"/>
      <c r="H41" s="455"/>
      <c r="I41" s="455"/>
      <c r="J41" s="3"/>
      <c r="K41" s="3"/>
      <c r="L41" s="3"/>
      <c r="M41" s="3"/>
      <c r="N41" s="3"/>
      <c r="O41" s="3"/>
      <c r="P41" s="3"/>
      <c r="Q41" s="3"/>
      <c r="R41" s="3"/>
      <c r="S41" s="3"/>
      <c r="T41" s="3"/>
      <c r="U41" s="3"/>
      <c r="V41" s="3"/>
      <c r="W41" s="3"/>
      <c r="X41" s="3"/>
      <c r="Y41" s="3"/>
      <c r="Z41" s="3"/>
      <c r="AA41" s="3"/>
      <c r="AB41" s="3"/>
      <c r="AC41" s="3"/>
      <c r="AD41" s="3"/>
      <c r="AE41" s="3"/>
    </row>
    <row r="42" spans="1:31" s="24" customFormat="1" x14ac:dyDescent="0.35">
      <c r="A42" s="3"/>
      <c r="J42" s="3"/>
      <c r="K42" s="3"/>
      <c r="L42" s="3"/>
      <c r="M42" s="3"/>
      <c r="N42" s="3"/>
      <c r="O42" s="3"/>
      <c r="P42" s="3"/>
      <c r="Q42" s="3"/>
      <c r="R42" s="3"/>
      <c r="S42" s="3"/>
      <c r="T42" s="3"/>
      <c r="U42" s="3"/>
      <c r="V42" s="3"/>
      <c r="W42" s="3"/>
      <c r="X42" s="3"/>
      <c r="Y42" s="3"/>
      <c r="Z42" s="3"/>
      <c r="AA42" s="3"/>
      <c r="AB42" s="3"/>
      <c r="AC42" s="3"/>
      <c r="AD42" s="3"/>
      <c r="AE42" s="3"/>
    </row>
    <row r="43" spans="1:31" s="24" customFormat="1" x14ac:dyDescent="0.35">
      <c r="A43" s="3"/>
      <c r="B43" s="482" t="s">
        <v>6</v>
      </c>
      <c r="C43" s="482"/>
      <c r="D43" s="482"/>
      <c r="E43" s="482"/>
      <c r="F43" s="482"/>
      <c r="G43" s="482"/>
      <c r="H43" s="482"/>
      <c r="I43" s="482"/>
      <c r="J43" s="3"/>
      <c r="K43" s="3"/>
      <c r="L43" s="3"/>
      <c r="M43" s="3"/>
      <c r="N43" s="3"/>
      <c r="O43" s="3"/>
      <c r="P43" s="3"/>
      <c r="Q43" s="3"/>
      <c r="R43" s="3"/>
      <c r="S43" s="3"/>
      <c r="T43" s="3"/>
      <c r="U43" s="3"/>
      <c r="V43" s="3"/>
      <c r="W43" s="3"/>
      <c r="X43" s="3"/>
      <c r="Y43" s="3"/>
      <c r="Z43" s="3"/>
      <c r="AA43" s="3"/>
      <c r="AB43" s="3"/>
      <c r="AC43" s="3"/>
      <c r="AD43" s="3"/>
      <c r="AE43" s="3"/>
    </row>
    <row r="44" spans="1:31" s="24" customFormat="1" x14ac:dyDescent="0.35">
      <c r="A44" s="3"/>
      <c r="B44" s="526"/>
      <c r="C44" s="527"/>
      <c r="D44" s="527"/>
      <c r="E44" s="527"/>
      <c r="F44" s="527"/>
      <c r="G44" s="527"/>
      <c r="H44" s="527"/>
      <c r="I44" s="528"/>
      <c r="J44" s="3"/>
      <c r="K44" s="3"/>
      <c r="L44" s="3"/>
      <c r="M44" s="3"/>
      <c r="N44" s="3"/>
      <c r="O44" s="3"/>
      <c r="P44" s="3"/>
      <c r="Q44" s="3"/>
      <c r="R44" s="3"/>
      <c r="S44" s="3"/>
      <c r="T44" s="3"/>
      <c r="U44" s="3"/>
      <c r="V44" s="3"/>
      <c r="W44" s="3"/>
      <c r="X44" s="3"/>
      <c r="Y44" s="3"/>
      <c r="Z44" s="3"/>
      <c r="AA44" s="3"/>
      <c r="AB44" s="3"/>
      <c r="AC44" s="3"/>
      <c r="AD44" s="3"/>
      <c r="AE44" s="3"/>
    </row>
    <row r="45" spans="1:31" s="24" customFormat="1" x14ac:dyDescent="0.35">
      <c r="A45" s="3"/>
      <c r="B45" s="483"/>
      <c r="C45" s="483"/>
      <c r="D45" s="483"/>
      <c r="E45" s="483"/>
      <c r="F45" s="483"/>
      <c r="G45" s="483"/>
      <c r="H45" s="483"/>
      <c r="I45" s="483"/>
      <c r="J45" s="3"/>
      <c r="K45" s="3"/>
      <c r="L45" s="3"/>
      <c r="M45" s="3"/>
      <c r="N45" s="3"/>
      <c r="O45" s="3"/>
      <c r="P45" s="3"/>
      <c r="Q45" s="3"/>
      <c r="R45" s="3"/>
      <c r="S45" s="3"/>
      <c r="T45" s="3"/>
      <c r="U45" s="3"/>
      <c r="V45" s="3"/>
      <c r="W45" s="3"/>
      <c r="X45" s="3"/>
      <c r="Y45" s="3"/>
      <c r="Z45" s="3"/>
      <c r="AA45" s="3"/>
      <c r="AB45" s="3"/>
      <c r="AC45" s="3"/>
      <c r="AD45" s="3"/>
      <c r="AE45" s="3"/>
    </row>
    <row r="46" spans="1:31" s="24" customFormat="1" x14ac:dyDescent="0.35">
      <c r="A46" s="3"/>
      <c r="J46" s="3"/>
      <c r="K46" s="3"/>
      <c r="L46" s="3"/>
      <c r="M46" s="3"/>
      <c r="N46" s="3"/>
      <c r="O46" s="3"/>
      <c r="P46" s="3"/>
      <c r="Q46" s="3"/>
      <c r="R46" s="3"/>
      <c r="S46" s="3"/>
      <c r="T46" s="3"/>
      <c r="U46" s="3"/>
      <c r="V46" s="3"/>
      <c r="W46" s="3"/>
      <c r="X46" s="3"/>
      <c r="Y46" s="3"/>
      <c r="Z46" s="3"/>
      <c r="AA46" s="3"/>
      <c r="AB46" s="3"/>
      <c r="AC46" s="3"/>
      <c r="AD46" s="3"/>
      <c r="AE46" s="3"/>
    </row>
    <row r="47" spans="1:31" s="24" customFormat="1" x14ac:dyDescent="0.35">
      <c r="A47" s="3"/>
      <c r="B47" s="457" t="s">
        <v>7</v>
      </c>
      <c r="C47" s="458"/>
      <c r="D47" s="458"/>
      <c r="E47" s="458"/>
      <c r="F47" s="458"/>
      <c r="G47" s="458"/>
      <c r="H47" s="458"/>
      <c r="I47" s="459"/>
      <c r="J47" s="3"/>
      <c r="K47" s="3"/>
      <c r="L47" s="3"/>
      <c r="M47" s="3"/>
      <c r="N47" s="3"/>
      <c r="O47" s="3"/>
      <c r="P47" s="3"/>
      <c r="Q47" s="3"/>
      <c r="R47" s="3"/>
      <c r="S47" s="3"/>
      <c r="T47" s="3"/>
      <c r="U47" s="3"/>
      <c r="V47" s="3"/>
      <c r="W47" s="3"/>
      <c r="X47" s="3"/>
      <c r="Y47" s="3"/>
      <c r="Z47" s="3"/>
      <c r="AA47" s="3"/>
      <c r="AB47" s="3"/>
      <c r="AC47" s="3"/>
      <c r="AD47" s="3"/>
      <c r="AE47" s="3"/>
    </row>
    <row r="48" spans="1:31" s="24" customFormat="1" ht="76.5" customHeight="1" x14ac:dyDescent="0.35">
      <c r="A48" s="3"/>
      <c r="B48" s="491" t="s">
        <v>329</v>
      </c>
      <c r="C48" s="492"/>
      <c r="D48" s="492"/>
      <c r="E48" s="492"/>
      <c r="F48" s="492"/>
      <c r="G48" s="492"/>
      <c r="H48" s="492"/>
      <c r="I48" s="493"/>
      <c r="J48" s="3"/>
      <c r="K48" s="3"/>
      <c r="L48" s="3"/>
      <c r="M48" s="3"/>
      <c r="N48" s="3"/>
      <c r="O48" s="3"/>
      <c r="P48" s="3"/>
      <c r="Q48" s="3"/>
      <c r="R48" s="3"/>
      <c r="S48" s="3"/>
      <c r="T48" s="3"/>
      <c r="U48" s="3"/>
      <c r="V48" s="3"/>
      <c r="W48" s="3"/>
      <c r="X48" s="3"/>
      <c r="Y48" s="3"/>
      <c r="Z48" s="3"/>
      <c r="AA48" s="3"/>
      <c r="AB48" s="3"/>
      <c r="AC48" s="3"/>
      <c r="AD48" s="3"/>
      <c r="AE48" s="3"/>
    </row>
    <row r="49" spans="1:31" s="24" customFormat="1" x14ac:dyDescent="0.35">
      <c r="A49" s="3"/>
      <c r="J49" s="3"/>
      <c r="K49" s="3"/>
      <c r="L49" s="3"/>
      <c r="M49" s="3"/>
      <c r="N49" s="3"/>
      <c r="O49" s="3"/>
      <c r="P49" s="3"/>
      <c r="Q49" s="3"/>
      <c r="R49" s="3"/>
      <c r="S49" s="3"/>
      <c r="T49" s="3"/>
      <c r="U49" s="3"/>
      <c r="V49" s="3"/>
      <c r="W49" s="3"/>
      <c r="X49" s="3"/>
      <c r="Y49" s="3"/>
      <c r="Z49" s="3"/>
      <c r="AA49" s="3"/>
      <c r="AB49" s="3"/>
      <c r="AC49" s="3"/>
      <c r="AD49" s="3"/>
      <c r="AE49" s="3"/>
    </row>
    <row r="50" spans="1:31" s="24" customFormat="1" x14ac:dyDescent="0.35">
      <c r="A50" s="3"/>
      <c r="B50" s="73" t="s">
        <v>232</v>
      </c>
      <c r="C50" s="494" t="s">
        <v>321</v>
      </c>
      <c r="D50" s="488"/>
      <c r="E50" s="488"/>
      <c r="F50" s="488"/>
      <c r="G50" s="488"/>
      <c r="H50" s="488"/>
      <c r="I50" s="488"/>
      <c r="J50" s="3"/>
      <c r="K50" s="3"/>
      <c r="L50" s="3"/>
      <c r="M50" s="3"/>
      <c r="N50" s="3"/>
      <c r="O50" s="3"/>
      <c r="P50" s="3"/>
      <c r="Q50" s="3"/>
      <c r="R50" s="3"/>
      <c r="S50" s="3"/>
      <c r="T50" s="3"/>
      <c r="U50" s="3"/>
      <c r="V50" s="3"/>
      <c r="W50" s="3"/>
      <c r="X50" s="3"/>
      <c r="Y50" s="3"/>
      <c r="Z50" s="3"/>
      <c r="AA50" s="3"/>
      <c r="AB50" s="3"/>
      <c r="AC50" s="3"/>
      <c r="AD50" s="3"/>
      <c r="AE50" s="3"/>
    </row>
    <row r="51" spans="1:31" s="24" customFormat="1" x14ac:dyDescent="0.35">
      <c r="A51" s="3"/>
      <c r="B51" s="73" t="s">
        <v>233</v>
      </c>
      <c r="C51" s="494">
        <v>44748</v>
      </c>
      <c r="D51" s="488"/>
      <c r="E51" s="488"/>
      <c r="F51" s="488"/>
      <c r="G51" s="488"/>
      <c r="H51" s="488"/>
      <c r="I51" s="488"/>
      <c r="J51" s="3"/>
      <c r="K51" s="3"/>
      <c r="L51" s="3"/>
      <c r="M51" s="3"/>
      <c r="N51" s="3"/>
      <c r="O51" s="3"/>
      <c r="P51" s="3"/>
      <c r="Q51" s="3"/>
      <c r="R51" s="3"/>
      <c r="S51" s="3"/>
      <c r="T51" s="3"/>
      <c r="U51" s="3"/>
      <c r="V51" s="3"/>
      <c r="W51" s="3"/>
      <c r="X51" s="3"/>
      <c r="Y51" s="3"/>
      <c r="Z51" s="3"/>
      <c r="AA51" s="3"/>
      <c r="AB51" s="3"/>
      <c r="AC51" s="3"/>
      <c r="AD51" s="3"/>
      <c r="AE51" s="3"/>
    </row>
    <row r="52" spans="1:31" s="24" customFormat="1" x14ac:dyDescent="0.35">
      <c r="A52" s="3"/>
      <c r="B52" s="91" t="s">
        <v>234</v>
      </c>
      <c r="C52" s="495" t="s">
        <v>322</v>
      </c>
      <c r="D52" s="488"/>
      <c r="E52" s="488"/>
      <c r="F52" s="488"/>
      <c r="G52" s="488"/>
      <c r="H52" s="488"/>
      <c r="I52" s="488"/>
      <c r="J52" s="3"/>
      <c r="K52" s="3"/>
      <c r="L52" s="3"/>
      <c r="M52" s="3"/>
      <c r="N52" s="3"/>
      <c r="O52" s="3"/>
      <c r="P52" s="3"/>
      <c r="Q52" s="3"/>
      <c r="R52" s="3"/>
      <c r="S52" s="3"/>
      <c r="T52" s="3"/>
      <c r="U52" s="3"/>
      <c r="V52" s="3"/>
      <c r="W52" s="3"/>
      <c r="X52" s="3"/>
      <c r="Y52" s="3"/>
      <c r="Z52" s="3"/>
      <c r="AA52" s="3"/>
      <c r="AB52" s="3"/>
      <c r="AC52" s="3"/>
      <c r="AD52" s="3"/>
      <c r="AE52" s="3"/>
    </row>
    <row r="53" spans="1:31" s="24" customFormat="1" x14ac:dyDescent="0.35">
      <c r="A53" s="18"/>
      <c r="B53" s="486" t="s">
        <v>235</v>
      </c>
      <c r="C53" s="487"/>
      <c r="D53" s="488"/>
      <c r="E53" s="488"/>
      <c r="F53" s="488"/>
      <c r="G53" s="488"/>
      <c r="H53" s="488"/>
      <c r="I53" s="488"/>
      <c r="J53" s="3"/>
      <c r="K53" s="3"/>
      <c r="L53" s="3"/>
      <c r="M53" s="3"/>
      <c r="N53" s="3"/>
      <c r="O53" s="3"/>
      <c r="P53" s="3"/>
      <c r="Q53" s="3"/>
      <c r="R53" s="3"/>
      <c r="S53" s="3"/>
      <c r="T53" s="3"/>
      <c r="U53" s="3"/>
      <c r="V53" s="3"/>
      <c r="W53" s="3"/>
      <c r="X53" s="3"/>
      <c r="Y53" s="3"/>
      <c r="Z53" s="3"/>
      <c r="AA53" s="3"/>
      <c r="AB53" s="3"/>
      <c r="AC53" s="3"/>
      <c r="AD53" s="3"/>
      <c r="AE53" s="3"/>
    </row>
    <row r="54" spans="1:31" s="24" customFormat="1" x14ac:dyDescent="0.35">
      <c r="B54" s="486"/>
      <c r="C54" s="489"/>
      <c r="D54" s="488"/>
      <c r="E54" s="488"/>
      <c r="F54" s="488"/>
      <c r="G54" s="488"/>
      <c r="H54" s="488"/>
      <c r="I54" s="488"/>
    </row>
    <row r="55" spans="1:31" s="24" customFormat="1" x14ac:dyDescent="0.35">
      <c r="B55" s="486"/>
      <c r="C55" s="490"/>
      <c r="D55" s="490"/>
      <c r="E55" s="490"/>
      <c r="F55" s="490"/>
      <c r="G55" s="490"/>
      <c r="H55" s="490"/>
      <c r="I55" s="490"/>
    </row>
    <row r="56" spans="1:31" s="24" customFormat="1" x14ac:dyDescent="0.35"/>
    <row r="57" spans="1:31" s="24" customFormat="1" x14ac:dyDescent="0.35"/>
    <row r="58" spans="1:31" s="24" customFormat="1" x14ac:dyDescent="0.35"/>
    <row r="59" spans="1:31" s="24" customFormat="1" x14ac:dyDescent="0.35"/>
    <row r="60" spans="1:31" s="24" customFormat="1" x14ac:dyDescent="0.35"/>
    <row r="61" spans="1:31" s="141" customFormat="1" hidden="1" x14ac:dyDescent="0.35">
      <c r="B61" s="143" t="s">
        <v>296</v>
      </c>
    </row>
    <row r="63" spans="1:31" hidden="1" x14ac:dyDescent="0.35">
      <c r="B63" s="144" t="s">
        <v>297</v>
      </c>
    </row>
    <row r="65" spans="2:3" hidden="1" x14ac:dyDescent="0.35">
      <c r="B65" s="145" t="s">
        <v>298</v>
      </c>
    </row>
    <row r="66" spans="2:3" ht="39.5" hidden="1" x14ac:dyDescent="0.35">
      <c r="B66" s="146" t="s">
        <v>72</v>
      </c>
      <c r="C66" s="147" t="s">
        <v>300</v>
      </c>
    </row>
    <row r="67" spans="2:3" hidden="1" x14ac:dyDescent="0.35">
      <c r="B67" s="150" t="s">
        <v>48</v>
      </c>
      <c r="C67" s="21">
        <v>7007.8213968868613</v>
      </c>
    </row>
    <row r="68" spans="2:3" ht="23" hidden="1" x14ac:dyDescent="0.35">
      <c r="B68" s="148" t="s">
        <v>299</v>
      </c>
      <c r="C68" s="149">
        <f>C67*0.86</f>
        <v>6026.7264013227004</v>
      </c>
    </row>
  </sheetData>
  <mergeCells count="17">
    <mergeCell ref="B2:B3"/>
    <mergeCell ref="C2:D2"/>
    <mergeCell ref="C3:D3"/>
    <mergeCell ref="B40:I40"/>
    <mergeCell ref="B41:I41"/>
    <mergeCell ref="B43:I43"/>
    <mergeCell ref="B44:I44"/>
    <mergeCell ref="B45:I45"/>
    <mergeCell ref="B47:I47"/>
    <mergeCell ref="B48:I48"/>
    <mergeCell ref="C50:I50"/>
    <mergeCell ref="C51:I51"/>
    <mergeCell ref="C52:I52"/>
    <mergeCell ref="B53:B55"/>
    <mergeCell ref="C53:I53"/>
    <mergeCell ref="C54:I54"/>
    <mergeCell ref="C55:I55"/>
  </mergeCells>
  <phoneticPr fontId="32" type="noConversion"/>
  <conditionalFormatting sqref="O13:O17">
    <cfRule type="iconSet" priority="7">
      <iconSet iconSet="4TrafficLights" showValue="0">
        <cfvo type="percent" val="0"/>
        <cfvo type="num" val="1"/>
        <cfvo type="num" val="2"/>
        <cfvo type="num" val="3"/>
      </iconSet>
    </cfRule>
  </conditionalFormatting>
  <conditionalFormatting sqref="J7">
    <cfRule type="iconSet" priority="6">
      <iconSet iconSet="4TrafficLights" showValue="0">
        <cfvo type="percent" val="0"/>
        <cfvo type="num" val="1"/>
        <cfvo type="num" val="2"/>
        <cfvo type="num" val="3"/>
      </iconSet>
    </cfRule>
  </conditionalFormatting>
  <conditionalFormatting sqref="I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conditionalFormatting sqref="J8">
    <cfRule type="iconSet" priority="1">
      <iconSet iconSet="4TrafficLights" showValue="0">
        <cfvo type="percent" val="0"/>
        <cfvo type="num" val="1"/>
        <cfvo type="num" val="2"/>
        <cfvo type="num" val="3"/>
      </iconSet>
    </cfRule>
  </conditionalFormatting>
  <hyperlinks>
    <hyperlink ref="C52" r:id="rId1" xr:uid="{05F3D663-8D29-4ECA-BFA2-3BF8AA00AF6E}"/>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AC56"/>
  <sheetViews>
    <sheetView topLeftCell="A3" workbookViewId="0">
      <selection activeCell="J10" sqref="J10"/>
    </sheetView>
  </sheetViews>
  <sheetFormatPr defaultColWidth="0" defaultRowHeight="15.5" zeroHeight="1" x14ac:dyDescent="0.35"/>
  <cols>
    <col min="1" max="1" width="4.23046875" style="24" customWidth="1"/>
    <col min="2" max="3" width="18.23046875" style="24" customWidth="1"/>
    <col min="4" max="4" width="7.84375" style="24" bestFit="1" customWidth="1"/>
    <col min="5" max="5" width="7.23046875" style="24" bestFit="1" customWidth="1"/>
    <col min="6" max="6" width="12.84375" style="24" customWidth="1"/>
    <col min="7" max="7" width="10.69140625" style="24" customWidth="1"/>
    <col min="8" max="9" width="7.07421875" style="24" bestFit="1" customWidth="1"/>
    <col min="10" max="10" width="9.84375" style="24" customWidth="1"/>
    <col min="11" max="11" width="9.07421875" style="24" customWidth="1"/>
    <col min="12" max="12" width="11.53515625" style="24" customWidth="1"/>
    <col min="13" max="13" width="12.23046875" style="24" customWidth="1"/>
    <col min="14" max="14" width="10" style="24" hidden="1" customWidth="1"/>
    <col min="15" max="18" width="7.07421875" style="24" hidden="1" customWidth="1"/>
    <col min="19" max="19" width="7.69140625" style="24" hidden="1" customWidth="1"/>
    <col min="20" max="20" width="7.07421875" style="24" hidden="1" customWidth="1"/>
    <col min="21" max="21" width="8.23046875" style="24" hidden="1" customWidth="1"/>
    <col min="22" max="28" width="6.23046875" style="24" hidden="1" customWidth="1"/>
    <col min="29" max="16384" width="8.84375" style="24" hidden="1"/>
  </cols>
  <sheetData>
    <row r="1" spans="1:29" x14ac:dyDescent="0.35">
      <c r="A1" s="62"/>
      <c r="B1" s="62"/>
      <c r="C1" s="62"/>
      <c r="D1" s="62"/>
      <c r="E1" s="62"/>
      <c r="F1" s="62"/>
      <c r="G1" s="62"/>
      <c r="H1" s="62"/>
      <c r="I1" s="62"/>
      <c r="J1" s="62"/>
      <c r="K1" s="62"/>
      <c r="L1" s="62"/>
      <c r="M1" s="62"/>
      <c r="N1" s="17"/>
      <c r="S1" s="17"/>
      <c r="T1" s="17"/>
      <c r="U1" s="17"/>
      <c r="V1" s="17"/>
      <c r="W1" s="17"/>
      <c r="X1" s="17"/>
      <c r="Y1" s="17"/>
      <c r="Z1" s="17"/>
      <c r="AA1" s="17"/>
      <c r="AB1" s="17"/>
    </row>
    <row r="2" spans="1:29" ht="38.25" customHeight="1" x14ac:dyDescent="0.35">
      <c r="A2" s="62"/>
      <c r="B2" s="529" t="s">
        <v>43</v>
      </c>
      <c r="C2" s="530" t="s">
        <v>1</v>
      </c>
      <c r="D2" s="531"/>
      <c r="E2" s="175" t="s">
        <v>2</v>
      </c>
      <c r="F2" s="90" t="s">
        <v>4</v>
      </c>
      <c r="G2" s="174" t="s">
        <v>193</v>
      </c>
      <c r="H2" s="175" t="s">
        <v>3</v>
      </c>
      <c r="I2" s="62"/>
      <c r="J2" s="62"/>
      <c r="K2" s="62"/>
      <c r="L2" s="62"/>
      <c r="M2" s="62"/>
      <c r="W2" s="3"/>
      <c r="X2" s="3"/>
      <c r="Y2" s="3"/>
      <c r="Z2" s="3"/>
      <c r="AA2" s="3"/>
      <c r="AB2" s="3"/>
    </row>
    <row r="3" spans="1:29" ht="15" customHeight="1" x14ac:dyDescent="0.35">
      <c r="A3" s="62"/>
      <c r="B3" s="529"/>
      <c r="C3" s="520" t="s">
        <v>312</v>
      </c>
      <c r="D3" s="505"/>
      <c r="E3" s="152">
        <v>1</v>
      </c>
      <c r="F3" s="39" t="s">
        <v>22</v>
      </c>
      <c r="G3" s="153">
        <f>K7</f>
        <v>3</v>
      </c>
      <c r="H3" s="155" t="s">
        <v>303</v>
      </c>
      <c r="I3" s="62"/>
      <c r="J3" s="62"/>
      <c r="K3" s="62"/>
      <c r="L3" s="62"/>
      <c r="M3" s="62"/>
      <c r="W3" s="3"/>
      <c r="X3" s="3"/>
      <c r="Y3" s="3"/>
      <c r="Z3" s="3"/>
      <c r="AA3" s="3"/>
      <c r="AB3" s="3"/>
    </row>
    <row r="4" spans="1:29" x14ac:dyDescent="0.35">
      <c r="A4" s="62"/>
      <c r="B4" s="62"/>
      <c r="C4" s="62"/>
      <c r="D4" s="62"/>
      <c r="E4" s="62"/>
      <c r="F4" s="62"/>
      <c r="G4" s="62"/>
      <c r="H4" s="62"/>
      <c r="I4" s="62"/>
      <c r="J4" s="62"/>
      <c r="K4" s="62"/>
      <c r="L4" s="62"/>
      <c r="M4" s="62"/>
      <c r="W4" s="3"/>
      <c r="X4" s="3"/>
      <c r="Y4" s="3"/>
      <c r="Z4" s="3"/>
      <c r="AA4" s="3"/>
      <c r="AB4" s="3"/>
    </row>
    <row r="5" spans="1:29" x14ac:dyDescent="0.35">
      <c r="A5" s="18"/>
      <c r="B5" s="3"/>
      <c r="C5" s="3"/>
      <c r="D5" s="3"/>
      <c r="E5" s="3"/>
      <c r="F5" s="3"/>
      <c r="G5" s="3"/>
      <c r="H5" s="3"/>
      <c r="I5" s="3"/>
      <c r="J5" s="3"/>
      <c r="W5" s="3"/>
      <c r="X5" s="3"/>
      <c r="Y5" s="3"/>
      <c r="Z5" s="3"/>
      <c r="AA5" s="3"/>
      <c r="AB5" s="3"/>
    </row>
    <row r="6" spans="1:29" x14ac:dyDescent="0.35">
      <c r="A6" s="18"/>
      <c r="B6" s="3"/>
      <c r="C6" s="3"/>
      <c r="D6" s="3"/>
      <c r="E6" s="3"/>
      <c r="F6" s="3"/>
      <c r="G6" s="3"/>
      <c r="H6" s="3"/>
      <c r="I6" s="64"/>
      <c r="J6" s="64" t="s">
        <v>306</v>
      </c>
      <c r="K6" s="64" t="s">
        <v>307</v>
      </c>
      <c r="W6" s="3"/>
      <c r="X6" s="3"/>
      <c r="Y6" s="3"/>
      <c r="Z6" s="3"/>
      <c r="AA6" s="3"/>
      <c r="AB6" s="3"/>
    </row>
    <row r="7" spans="1:29" ht="23" x14ac:dyDescent="0.35">
      <c r="A7" s="18"/>
      <c r="B7" s="3"/>
      <c r="C7" s="3"/>
      <c r="D7" s="3"/>
      <c r="E7" s="3"/>
      <c r="F7" s="3"/>
      <c r="G7" s="3"/>
      <c r="H7" s="3"/>
      <c r="I7" s="64" t="s">
        <v>193</v>
      </c>
      <c r="J7" s="156">
        <f>(J35-J31)/J31</f>
        <v>-0.72203073130037121</v>
      </c>
      <c r="K7" s="151">
        <f>IF(J7="No data",0,IF(J7&gt;0.05,1,IF(J7&lt;-0.05,3,2)))</f>
        <v>3</v>
      </c>
      <c r="W7" s="3"/>
      <c r="X7" s="3"/>
      <c r="Y7" s="3"/>
      <c r="Z7" s="3"/>
      <c r="AA7" s="3"/>
      <c r="AB7" s="3"/>
    </row>
    <row r="8" spans="1:29" x14ac:dyDescent="0.35">
      <c r="A8" s="18"/>
      <c r="B8" s="3"/>
      <c r="C8" s="3"/>
      <c r="D8" s="3"/>
      <c r="E8" s="3"/>
      <c r="F8" s="3"/>
      <c r="G8" s="3"/>
      <c r="H8" s="3"/>
      <c r="I8" s="3"/>
      <c r="J8" s="3"/>
      <c r="W8" s="3"/>
      <c r="X8" s="3"/>
      <c r="Y8" s="3"/>
      <c r="Z8" s="3"/>
      <c r="AA8" s="3"/>
      <c r="AB8" s="3"/>
      <c r="AC8" s="3"/>
    </row>
    <row r="9" spans="1:29" ht="34.5" x14ac:dyDescent="0.35">
      <c r="A9" s="18"/>
      <c r="B9" s="3"/>
      <c r="C9" s="3"/>
      <c r="D9" s="3"/>
      <c r="E9" s="3"/>
      <c r="F9" s="3"/>
      <c r="G9" s="3"/>
      <c r="H9" s="3"/>
      <c r="I9" s="126" t="s">
        <v>72</v>
      </c>
      <c r="J9" s="176" t="s">
        <v>315</v>
      </c>
      <c r="K9" s="64" t="s">
        <v>309</v>
      </c>
      <c r="L9" s="64" t="s">
        <v>102</v>
      </c>
      <c r="T9" s="3"/>
      <c r="U9" s="3"/>
      <c r="V9" s="3"/>
      <c r="W9" s="3"/>
      <c r="X9" s="3"/>
      <c r="Y9" s="3"/>
      <c r="Z9" s="3"/>
      <c r="AA9" s="3"/>
      <c r="AB9" s="3"/>
      <c r="AC9" s="3"/>
    </row>
    <row r="10" spans="1:29" x14ac:dyDescent="0.35">
      <c r="A10" s="18"/>
      <c r="B10" s="3"/>
      <c r="C10" s="3"/>
      <c r="D10" s="3"/>
      <c r="E10" s="3"/>
      <c r="F10" s="3"/>
      <c r="G10" s="3"/>
      <c r="H10" s="3"/>
      <c r="I10" s="104" t="s">
        <v>48</v>
      </c>
      <c r="J10" s="361">
        <v>86.476174804050359</v>
      </c>
      <c r="K10" s="167"/>
      <c r="L10" s="168"/>
      <c r="T10" s="3"/>
      <c r="U10" s="3"/>
      <c r="V10" s="3"/>
      <c r="W10" s="3"/>
      <c r="X10" s="3"/>
      <c r="Y10" s="3"/>
      <c r="Z10" s="3"/>
      <c r="AA10" s="3"/>
      <c r="AB10" s="3"/>
      <c r="AC10" s="3"/>
    </row>
    <row r="11" spans="1:29" x14ac:dyDescent="0.35">
      <c r="A11" s="18"/>
      <c r="B11" s="3"/>
      <c r="C11" s="3"/>
      <c r="D11" s="3"/>
      <c r="E11" s="3"/>
      <c r="F11" s="3"/>
      <c r="G11" s="3"/>
      <c r="H11" s="3"/>
      <c r="I11" s="104" t="s">
        <v>49</v>
      </c>
      <c r="J11" s="361">
        <v>86.476174804050373</v>
      </c>
      <c r="K11" s="169">
        <f t="shared" ref="K11:K35" si="0">(J11-$J$10)/$J$10</f>
        <v>1.6433260082794963E-16</v>
      </c>
      <c r="L11" s="169"/>
      <c r="T11" s="3"/>
      <c r="U11" s="3"/>
      <c r="V11" s="3"/>
      <c r="W11" s="3"/>
      <c r="X11" s="3"/>
      <c r="Y11" s="3"/>
      <c r="Z11" s="3"/>
      <c r="AA11" s="3"/>
      <c r="AB11" s="3"/>
      <c r="AC11" s="3"/>
    </row>
    <row r="12" spans="1:29" x14ac:dyDescent="0.35">
      <c r="A12" s="18"/>
      <c r="B12" s="3"/>
      <c r="C12" s="3"/>
      <c r="D12" s="3"/>
      <c r="E12" s="3"/>
      <c r="F12" s="3"/>
      <c r="G12" s="3"/>
      <c r="H12" s="3"/>
      <c r="I12" s="104" t="s">
        <v>50</v>
      </c>
      <c r="J12" s="361">
        <v>107.55617546456381</v>
      </c>
      <c r="K12" s="169">
        <f t="shared" si="0"/>
        <v>0.24376657163986984</v>
      </c>
      <c r="L12" s="169">
        <f t="shared" ref="L12:L35" si="1">(J12-J11)/J11</f>
        <v>0.24376657163986962</v>
      </c>
      <c r="T12" s="3"/>
      <c r="U12" s="3"/>
      <c r="V12" s="3"/>
      <c r="W12" s="3"/>
      <c r="X12" s="3"/>
      <c r="Y12" s="3"/>
      <c r="Z12" s="3"/>
      <c r="AA12" s="3"/>
      <c r="AB12" s="3"/>
      <c r="AC12" s="3"/>
    </row>
    <row r="13" spans="1:29" x14ac:dyDescent="0.35">
      <c r="A13" s="18"/>
      <c r="B13" s="3"/>
      <c r="C13" s="3"/>
      <c r="D13" s="3"/>
      <c r="E13" s="3"/>
      <c r="F13" s="3"/>
      <c r="G13" s="3"/>
      <c r="H13" s="3"/>
      <c r="I13" s="104" t="s">
        <v>51</v>
      </c>
      <c r="J13" s="361">
        <v>128.20051942835798</v>
      </c>
      <c r="K13" s="169">
        <f t="shared" si="0"/>
        <v>0.48249526206324911</v>
      </c>
      <c r="L13" s="169">
        <f t="shared" si="1"/>
        <v>0.19194010827017363</v>
      </c>
      <c r="T13" s="3"/>
      <c r="U13" s="3"/>
      <c r="V13" s="3"/>
      <c r="W13" s="3"/>
      <c r="X13" s="3"/>
      <c r="Y13" s="3"/>
      <c r="Z13" s="3"/>
      <c r="AA13" s="3"/>
      <c r="AB13" s="3"/>
      <c r="AC13" s="3"/>
    </row>
    <row r="14" spans="1:29" x14ac:dyDescent="0.35">
      <c r="A14" s="18"/>
      <c r="B14" s="3"/>
      <c r="C14" s="3"/>
      <c r="D14" s="3"/>
      <c r="E14" s="3"/>
      <c r="F14" s="3"/>
      <c r="G14" s="3"/>
      <c r="H14" s="3"/>
      <c r="I14" s="104" t="s">
        <v>52</v>
      </c>
      <c r="J14" s="361">
        <v>125.75343663455288</v>
      </c>
      <c r="K14" s="169">
        <f t="shared" si="0"/>
        <v>0.45419749335007431</v>
      </c>
      <c r="L14" s="169">
        <f t="shared" si="1"/>
        <v>-1.908793197341601E-2</v>
      </c>
      <c r="T14" s="3"/>
      <c r="U14" s="3"/>
      <c r="V14" s="3"/>
      <c r="W14" s="3"/>
      <c r="X14" s="3"/>
      <c r="Y14" s="3"/>
      <c r="Z14" s="3"/>
      <c r="AA14" s="3"/>
      <c r="AB14" s="3"/>
      <c r="AC14" s="3"/>
    </row>
    <row r="15" spans="1:29" x14ac:dyDescent="0.35">
      <c r="A15" s="18"/>
      <c r="B15" s="3"/>
      <c r="C15" s="3"/>
      <c r="D15" s="3"/>
      <c r="E15" s="3"/>
      <c r="F15" s="3"/>
      <c r="G15" s="3"/>
      <c r="H15" s="3"/>
      <c r="I15" s="104" t="s">
        <v>53</v>
      </c>
      <c r="J15" s="361">
        <v>149.15079937828907</v>
      </c>
      <c r="K15" s="169">
        <f t="shared" si="0"/>
        <v>0.7247617591348775</v>
      </c>
      <c r="L15" s="169">
        <f t="shared" si="1"/>
        <v>0.18605744200637903</v>
      </c>
      <c r="T15" s="3"/>
      <c r="U15" s="3"/>
      <c r="V15" s="3"/>
      <c r="W15" s="3"/>
      <c r="X15" s="3"/>
      <c r="Y15" s="3"/>
      <c r="Z15" s="3"/>
      <c r="AA15" s="3"/>
      <c r="AB15" s="3"/>
      <c r="AC15" s="3"/>
    </row>
    <row r="16" spans="1:29" x14ac:dyDescent="0.35">
      <c r="A16" s="18"/>
      <c r="B16" s="3"/>
      <c r="C16" s="3"/>
      <c r="D16" s="3"/>
      <c r="E16" s="3"/>
      <c r="F16" s="3"/>
      <c r="G16" s="3"/>
      <c r="H16" s="3"/>
      <c r="I16" s="104" t="s">
        <v>54</v>
      </c>
      <c r="J16" s="361">
        <v>145.63179206495209</v>
      </c>
      <c r="K16" s="169">
        <f t="shared" si="0"/>
        <v>0.68406838525113645</v>
      </c>
      <c r="L16" s="169">
        <f t="shared" si="1"/>
        <v>-2.3593620201872081E-2</v>
      </c>
      <c r="T16" s="3"/>
      <c r="U16" s="3"/>
      <c r="V16" s="3"/>
      <c r="W16" s="3"/>
      <c r="X16" s="3"/>
      <c r="Y16" s="3"/>
      <c r="Z16" s="3"/>
      <c r="AA16" s="3"/>
      <c r="AB16" s="3"/>
      <c r="AC16" s="3"/>
    </row>
    <row r="17" spans="1:29" x14ac:dyDescent="0.35">
      <c r="A17" s="18"/>
      <c r="B17" s="3"/>
      <c r="C17" s="3"/>
      <c r="D17" s="3"/>
      <c r="E17" s="3"/>
      <c r="F17" s="3"/>
      <c r="G17" s="3"/>
      <c r="H17" s="3"/>
      <c r="I17" s="104" t="s">
        <v>55</v>
      </c>
      <c r="J17" s="361">
        <v>129.66642951252513</v>
      </c>
      <c r="K17" s="169">
        <f t="shared" si="0"/>
        <v>0.49944686853160658</v>
      </c>
      <c r="L17" s="169">
        <f t="shared" si="1"/>
        <v>-0.10962827776854096</v>
      </c>
      <c r="T17" s="3"/>
      <c r="U17" s="3"/>
      <c r="V17" s="3"/>
      <c r="W17" s="3"/>
      <c r="X17" s="3"/>
      <c r="Y17" s="3"/>
      <c r="Z17" s="3"/>
      <c r="AA17" s="3"/>
      <c r="AB17" s="3"/>
      <c r="AC17" s="3"/>
    </row>
    <row r="18" spans="1:29" x14ac:dyDescent="0.35">
      <c r="A18" s="18"/>
      <c r="B18" s="3"/>
      <c r="C18" s="3"/>
      <c r="D18" s="3"/>
      <c r="E18" s="3"/>
      <c r="F18" s="3"/>
      <c r="G18" s="3"/>
      <c r="H18" s="3"/>
      <c r="I18" s="104" t="s">
        <v>56</v>
      </c>
      <c r="J18" s="361">
        <v>162.98447659653655</v>
      </c>
      <c r="K18" s="169">
        <f t="shared" si="0"/>
        <v>0.88473272512167955</v>
      </c>
      <c r="L18" s="169">
        <f t="shared" si="1"/>
        <v>0.2569519898810283</v>
      </c>
      <c r="T18" s="3"/>
      <c r="U18" s="3"/>
      <c r="V18" s="3"/>
      <c r="W18" s="3"/>
      <c r="X18" s="3"/>
      <c r="Y18" s="3"/>
      <c r="Z18" s="3"/>
      <c r="AA18" s="3"/>
      <c r="AB18" s="3"/>
      <c r="AC18" s="3"/>
    </row>
    <row r="19" spans="1:29" x14ac:dyDescent="0.35">
      <c r="A19" s="18"/>
      <c r="B19" s="3"/>
      <c r="C19" s="3"/>
      <c r="D19" s="3"/>
      <c r="E19" s="3"/>
      <c r="F19" s="3"/>
      <c r="G19" s="3"/>
      <c r="H19" s="3"/>
      <c r="I19" s="104" t="s">
        <v>57</v>
      </c>
      <c r="J19" s="361">
        <v>160.5899588200395</v>
      </c>
      <c r="K19" s="169">
        <f t="shared" si="0"/>
        <v>0.85704281189502629</v>
      </c>
      <c r="L19" s="169">
        <f t="shared" si="1"/>
        <v>-1.4691692279532943E-2</v>
      </c>
      <c r="T19" s="3"/>
      <c r="U19" s="3"/>
      <c r="V19" s="3"/>
      <c r="W19" s="3"/>
      <c r="X19" s="3"/>
      <c r="Y19" s="3"/>
      <c r="Z19" s="3"/>
      <c r="AA19" s="3"/>
      <c r="AB19" s="3"/>
      <c r="AC19" s="3"/>
    </row>
    <row r="20" spans="1:29" x14ac:dyDescent="0.35">
      <c r="A20" s="18"/>
      <c r="B20" s="3"/>
      <c r="C20" s="3"/>
      <c r="D20" s="3"/>
      <c r="E20" s="3"/>
      <c r="F20" s="3"/>
      <c r="G20" s="3"/>
      <c r="H20" s="3"/>
      <c r="I20" s="104" t="s">
        <v>58</v>
      </c>
      <c r="J20" s="361">
        <v>157.98276419281569</v>
      </c>
      <c r="K20" s="169">
        <f t="shared" si="0"/>
        <v>0.82689352935412352</v>
      </c>
      <c r="L20" s="169">
        <f t="shared" si="1"/>
        <v>-1.6235103653930709E-2</v>
      </c>
      <c r="T20" s="3"/>
      <c r="U20" s="3"/>
      <c r="V20" s="3"/>
      <c r="W20" s="3"/>
      <c r="X20" s="3"/>
      <c r="Y20" s="3"/>
      <c r="Z20" s="3"/>
      <c r="AA20" s="3"/>
      <c r="AB20" s="3"/>
      <c r="AC20" s="3"/>
    </row>
    <row r="21" spans="1:29" x14ac:dyDescent="0.35">
      <c r="A21" s="18"/>
      <c r="B21" s="3"/>
      <c r="C21" s="3"/>
      <c r="D21" s="3"/>
      <c r="E21" s="3"/>
      <c r="F21" s="3"/>
      <c r="G21" s="3"/>
      <c r="H21" s="3"/>
      <c r="I21" s="104" t="s">
        <v>59</v>
      </c>
      <c r="J21" s="361">
        <v>182.13494997178375</v>
      </c>
      <c r="K21" s="169">
        <f t="shared" si="0"/>
        <v>1.1061864771943282</v>
      </c>
      <c r="L21" s="169">
        <f t="shared" si="1"/>
        <v>0.15287861243832057</v>
      </c>
      <c r="T21" s="3"/>
      <c r="U21" s="3"/>
      <c r="V21" s="3"/>
      <c r="W21" s="3"/>
      <c r="X21" s="3"/>
      <c r="Y21" s="3"/>
      <c r="Z21" s="3"/>
      <c r="AA21" s="3"/>
      <c r="AB21" s="3"/>
      <c r="AC21" s="3"/>
    </row>
    <row r="22" spans="1:29" x14ac:dyDescent="0.35">
      <c r="A22" s="18"/>
      <c r="B22" s="3"/>
      <c r="C22" s="3"/>
      <c r="D22" s="3"/>
      <c r="E22" s="3"/>
      <c r="F22" s="3"/>
      <c r="G22" s="3"/>
      <c r="H22" s="3"/>
      <c r="I22" s="104" t="s">
        <v>60</v>
      </c>
      <c r="J22" s="361">
        <v>170.07115755271369</v>
      </c>
      <c r="K22" s="169">
        <f t="shared" si="0"/>
        <v>0.96668224442263273</v>
      </c>
      <c r="L22" s="169">
        <f t="shared" si="1"/>
        <v>-6.6235461238707813E-2</v>
      </c>
      <c r="T22" s="3"/>
      <c r="U22" s="3"/>
      <c r="V22" s="3"/>
      <c r="W22" s="3"/>
      <c r="X22" s="3"/>
      <c r="Y22" s="3"/>
      <c r="Z22" s="3"/>
      <c r="AA22" s="3"/>
      <c r="AB22" s="3"/>
      <c r="AC22" s="3"/>
    </row>
    <row r="23" spans="1:29" x14ac:dyDescent="0.35">
      <c r="A23" s="18"/>
      <c r="B23" s="3"/>
      <c r="C23" s="3"/>
      <c r="D23" s="3"/>
      <c r="E23" s="3"/>
      <c r="F23" s="3"/>
      <c r="G23" s="3"/>
      <c r="H23" s="3"/>
      <c r="I23" s="104" t="s">
        <v>61</v>
      </c>
      <c r="J23" s="361">
        <v>159.3874994564795</v>
      </c>
      <c r="K23" s="169">
        <f t="shared" si="0"/>
        <v>0.84313771761576728</v>
      </c>
      <c r="L23" s="169">
        <f t="shared" si="1"/>
        <v>-6.2818753338130098E-2</v>
      </c>
      <c r="W23" s="3"/>
      <c r="X23" s="3"/>
      <c r="Y23" s="3"/>
      <c r="Z23" s="3"/>
      <c r="AA23" s="3"/>
      <c r="AB23" s="3"/>
    </row>
    <row r="24" spans="1:29" x14ac:dyDescent="0.35">
      <c r="A24" s="18"/>
      <c r="B24" s="3"/>
      <c r="C24" s="3"/>
      <c r="D24" s="3"/>
      <c r="E24" s="3"/>
      <c r="F24" s="3"/>
      <c r="G24" s="3"/>
      <c r="H24" s="3"/>
      <c r="I24" s="104" t="s">
        <v>62</v>
      </c>
      <c r="J24" s="361">
        <v>126.13126566955603</v>
      </c>
      <c r="K24" s="169">
        <f t="shared" si="0"/>
        <v>0.45856666249821576</v>
      </c>
      <c r="L24" s="169">
        <f t="shared" si="1"/>
        <v>-0.2086502009274826</v>
      </c>
      <c r="W24" s="3"/>
      <c r="X24" s="3"/>
      <c r="Y24" s="3"/>
      <c r="Z24" s="3"/>
      <c r="AA24" s="3"/>
      <c r="AB24" s="3"/>
    </row>
    <row r="25" spans="1:29" x14ac:dyDescent="0.35">
      <c r="A25" s="18"/>
      <c r="B25" s="3"/>
      <c r="C25" s="3"/>
      <c r="D25" s="3"/>
      <c r="E25" s="3"/>
      <c r="F25" s="3"/>
      <c r="G25" s="3"/>
      <c r="H25" s="3"/>
      <c r="I25" s="104" t="s">
        <v>63</v>
      </c>
      <c r="J25" s="361">
        <v>115.76777871450616</v>
      </c>
      <c r="K25" s="169">
        <f t="shared" si="0"/>
        <v>0.3387245559465224</v>
      </c>
      <c r="L25" s="169">
        <f t="shared" si="1"/>
        <v>-8.2164298439695055E-2</v>
      </c>
      <c r="W25" s="3"/>
      <c r="X25" s="3"/>
      <c r="Y25" s="3"/>
      <c r="Z25" s="3"/>
      <c r="AA25" s="3"/>
      <c r="AB25" s="3"/>
    </row>
    <row r="26" spans="1:29" x14ac:dyDescent="0.35">
      <c r="A26" s="18"/>
      <c r="B26" s="3"/>
      <c r="C26" s="3"/>
      <c r="D26" s="3"/>
      <c r="E26" s="3"/>
      <c r="F26" s="3"/>
      <c r="G26" s="3"/>
      <c r="H26" s="3"/>
      <c r="I26" s="104" t="s">
        <v>64</v>
      </c>
      <c r="J26" s="361">
        <v>103.23395177029307</v>
      </c>
      <c r="K26" s="169">
        <f t="shared" si="0"/>
        <v>0.19378490091883455</v>
      </c>
      <c r="L26" s="169">
        <f t="shared" si="1"/>
        <v>-0.10826697275692439</v>
      </c>
      <c r="W26" s="3"/>
      <c r="X26" s="3"/>
      <c r="Y26" s="3"/>
      <c r="Z26" s="3"/>
      <c r="AA26" s="3"/>
      <c r="AB26" s="3"/>
    </row>
    <row r="27" spans="1:29" x14ac:dyDescent="0.35">
      <c r="A27" s="18"/>
      <c r="B27" s="3"/>
      <c r="C27" s="3"/>
      <c r="D27" s="3"/>
      <c r="E27" s="3"/>
      <c r="F27" s="3"/>
      <c r="G27" s="3"/>
      <c r="H27" s="3"/>
      <c r="I27" s="104" t="s">
        <v>65</v>
      </c>
      <c r="J27" s="361">
        <v>83.405131215840314</v>
      </c>
      <c r="K27" s="169">
        <f t="shared" si="0"/>
        <v>-3.5513175682999852E-2</v>
      </c>
      <c r="L27" s="169">
        <f t="shared" si="1"/>
        <v>-0.19207654278869488</v>
      </c>
      <c r="W27" s="3"/>
      <c r="X27" s="3"/>
      <c r="Y27" s="3"/>
      <c r="Z27" s="3"/>
      <c r="AA27" s="3"/>
      <c r="AB27" s="3"/>
    </row>
    <row r="28" spans="1:29" x14ac:dyDescent="0.35">
      <c r="A28" s="18"/>
      <c r="B28" s="3"/>
      <c r="C28" s="3"/>
      <c r="D28" s="3"/>
      <c r="E28" s="3"/>
      <c r="F28" s="3"/>
      <c r="G28" s="3"/>
      <c r="H28" s="3"/>
      <c r="I28" s="104" t="s">
        <v>66</v>
      </c>
      <c r="J28" s="361">
        <v>81.666796519995657</v>
      </c>
      <c r="K28" s="169">
        <f t="shared" si="0"/>
        <v>-5.561506732868856E-2</v>
      </c>
      <c r="L28" s="169">
        <f t="shared" si="1"/>
        <v>-2.0842059361385092E-2</v>
      </c>
      <c r="M28" s="3"/>
      <c r="N28" s="3"/>
      <c r="O28" s="3"/>
      <c r="P28" s="3"/>
      <c r="Q28" s="3"/>
      <c r="R28" s="3"/>
      <c r="S28" s="3"/>
      <c r="T28" s="3"/>
      <c r="U28" s="3"/>
      <c r="V28" s="3"/>
      <c r="W28" s="3"/>
      <c r="X28" s="3"/>
      <c r="Y28" s="3"/>
      <c r="Z28" s="3"/>
      <c r="AA28" s="3"/>
      <c r="AB28" s="3"/>
    </row>
    <row r="29" spans="1:29" x14ac:dyDescent="0.35">
      <c r="A29" s="18"/>
      <c r="B29" s="3"/>
      <c r="C29" s="3"/>
      <c r="D29" s="3"/>
      <c r="E29" s="3"/>
      <c r="F29" s="3"/>
      <c r="G29" s="3"/>
      <c r="H29" s="3"/>
      <c r="I29" s="104" t="s">
        <v>67</v>
      </c>
      <c r="J29" s="361">
        <v>72.353579613176507</v>
      </c>
      <c r="K29" s="169">
        <f t="shared" si="0"/>
        <v>-0.16331197839028813</v>
      </c>
      <c r="L29" s="169">
        <f t="shared" si="1"/>
        <v>-0.1140392093687532</v>
      </c>
      <c r="M29" s="3"/>
      <c r="N29" s="3"/>
      <c r="O29" s="3"/>
      <c r="P29" s="3"/>
      <c r="Q29" s="3"/>
      <c r="R29" s="3"/>
      <c r="S29" s="3"/>
      <c r="T29" s="3"/>
      <c r="U29" s="3"/>
      <c r="V29" s="3"/>
      <c r="W29" s="3"/>
      <c r="X29" s="3"/>
      <c r="Y29" s="3"/>
      <c r="Z29" s="3"/>
      <c r="AA29" s="3"/>
      <c r="AB29" s="3"/>
    </row>
    <row r="30" spans="1:29" ht="16" thickBot="1" x14ac:dyDescent="0.4">
      <c r="I30" s="205" t="s">
        <v>68</v>
      </c>
      <c r="J30" s="362">
        <v>76.976258691904604</v>
      </c>
      <c r="K30" s="169">
        <f t="shared" si="0"/>
        <v>-0.10985587803429066</v>
      </c>
      <c r="L30" s="327">
        <f t="shared" si="1"/>
        <v>6.3890122692509446E-2</v>
      </c>
    </row>
    <row r="31" spans="1:29" x14ac:dyDescent="0.35">
      <c r="I31" s="365" t="s">
        <v>69</v>
      </c>
      <c r="J31" s="363">
        <v>83.954188965834632</v>
      </c>
      <c r="K31" s="328">
        <f t="shared" si="0"/>
        <v>-2.9163938436573892E-2</v>
      </c>
      <c r="L31" s="330">
        <f t="shared" si="1"/>
        <v>9.0650421214403323E-2</v>
      </c>
    </row>
    <row r="32" spans="1:29" x14ac:dyDescent="0.35">
      <c r="I32" s="366" t="s">
        <v>70</v>
      </c>
      <c r="J32" s="361">
        <v>95.004111229929649</v>
      </c>
      <c r="K32" s="169">
        <f t="shared" si="0"/>
        <v>9.8616022797065939E-2</v>
      </c>
      <c r="L32" s="331">
        <f t="shared" si="1"/>
        <v>0.13161847431569865</v>
      </c>
    </row>
    <row r="33" spans="2:12" x14ac:dyDescent="0.35">
      <c r="I33" s="366" t="s">
        <v>99</v>
      </c>
      <c r="J33" s="361">
        <v>118.262237225246</v>
      </c>
      <c r="K33" s="169">
        <f t="shared" si="0"/>
        <v>0.36757017170591649</v>
      </c>
      <c r="L33" s="331">
        <f t="shared" si="1"/>
        <v>0.24481178439769685</v>
      </c>
    </row>
    <row r="34" spans="2:12" x14ac:dyDescent="0.35">
      <c r="I34" s="366" t="s">
        <v>100</v>
      </c>
      <c r="J34" s="361">
        <v>129.80154897239183</v>
      </c>
      <c r="K34" s="169">
        <f t="shared" si="0"/>
        <v>0.5010093735819614</v>
      </c>
      <c r="L34" s="331">
        <f t="shared" si="1"/>
        <v>9.7573934147446348E-2</v>
      </c>
    </row>
    <row r="35" spans="2:12" ht="16" thickBot="1" x14ac:dyDescent="0.4">
      <c r="I35" s="367" t="s">
        <v>101</v>
      </c>
      <c r="J35" s="364">
        <v>23.336684511103499</v>
      </c>
      <c r="K35" s="329">
        <f t="shared" si="0"/>
        <v>-0.73013740993998666</v>
      </c>
      <c r="L35" s="332">
        <f t="shared" si="1"/>
        <v>-0.82021258840241495</v>
      </c>
    </row>
    <row r="36" spans="2:12" x14ac:dyDescent="0.35"/>
    <row r="37" spans="2:12" x14ac:dyDescent="0.35"/>
    <row r="38" spans="2:12" x14ac:dyDescent="0.35">
      <c r="B38" s="484" t="s">
        <v>367</v>
      </c>
      <c r="C38" s="482"/>
      <c r="D38" s="482"/>
      <c r="E38" s="482"/>
      <c r="F38" s="482"/>
      <c r="G38" s="482"/>
      <c r="H38" s="482"/>
      <c r="I38" s="482"/>
    </row>
    <row r="39" spans="2:12" x14ac:dyDescent="0.35">
      <c r="B39" s="485" t="s">
        <v>326</v>
      </c>
      <c r="C39" s="455"/>
      <c r="D39" s="455"/>
      <c r="E39" s="455"/>
      <c r="F39" s="455"/>
      <c r="G39" s="455"/>
      <c r="H39" s="455"/>
      <c r="I39" s="455"/>
    </row>
    <row r="40" spans="2:12" x14ac:dyDescent="0.35"/>
    <row r="41" spans="2:12" x14ac:dyDescent="0.35">
      <c r="B41" s="482" t="s">
        <v>6</v>
      </c>
      <c r="C41" s="482"/>
      <c r="D41" s="482"/>
      <c r="E41" s="482"/>
      <c r="F41" s="482"/>
      <c r="G41" s="482"/>
      <c r="H41" s="482"/>
      <c r="I41" s="482"/>
    </row>
    <row r="42" spans="2:12" x14ac:dyDescent="0.35">
      <c r="B42" s="526"/>
      <c r="C42" s="527"/>
      <c r="D42" s="527"/>
      <c r="E42" s="527"/>
      <c r="F42" s="527"/>
      <c r="G42" s="527"/>
      <c r="H42" s="527"/>
      <c r="I42" s="528"/>
    </row>
    <row r="43" spans="2:12" x14ac:dyDescent="0.35">
      <c r="B43" s="483"/>
      <c r="C43" s="483"/>
      <c r="D43" s="483"/>
      <c r="E43" s="483"/>
      <c r="F43" s="483"/>
      <c r="G43" s="483"/>
      <c r="H43" s="483"/>
      <c r="I43" s="483"/>
    </row>
    <row r="44" spans="2:12" x14ac:dyDescent="0.35"/>
    <row r="45" spans="2:12" x14ac:dyDescent="0.35">
      <c r="B45" s="457" t="s">
        <v>7</v>
      </c>
      <c r="C45" s="458"/>
      <c r="D45" s="458"/>
      <c r="E45" s="458"/>
      <c r="F45" s="458"/>
      <c r="G45" s="458"/>
      <c r="H45" s="458"/>
      <c r="I45" s="459"/>
    </row>
    <row r="46" spans="2:12" ht="57.75" customHeight="1" x14ac:dyDescent="0.35">
      <c r="B46" s="491" t="s">
        <v>330</v>
      </c>
      <c r="C46" s="492"/>
      <c r="D46" s="492"/>
      <c r="E46" s="492"/>
      <c r="F46" s="492"/>
      <c r="G46" s="492"/>
      <c r="H46" s="492"/>
      <c r="I46" s="493"/>
    </row>
    <row r="47" spans="2:12" x14ac:dyDescent="0.35"/>
    <row r="48" spans="2:12" x14ac:dyDescent="0.35">
      <c r="B48" s="73" t="s">
        <v>232</v>
      </c>
      <c r="C48" s="494" t="s">
        <v>321</v>
      </c>
      <c r="D48" s="488"/>
      <c r="E48" s="488"/>
      <c r="F48" s="488"/>
      <c r="G48" s="488"/>
      <c r="H48" s="488"/>
      <c r="I48" s="488"/>
    </row>
    <row r="49" spans="2:9" x14ac:dyDescent="0.35">
      <c r="B49" s="73" t="s">
        <v>233</v>
      </c>
      <c r="C49" s="494">
        <v>44748</v>
      </c>
      <c r="D49" s="488"/>
      <c r="E49" s="488"/>
      <c r="F49" s="488"/>
      <c r="G49" s="488"/>
      <c r="H49" s="488"/>
      <c r="I49" s="488"/>
    </row>
    <row r="50" spans="2:9" x14ac:dyDescent="0.35">
      <c r="B50" s="91" t="s">
        <v>234</v>
      </c>
      <c r="C50" s="495" t="s">
        <v>322</v>
      </c>
      <c r="D50" s="488"/>
      <c r="E50" s="488"/>
      <c r="F50" s="488"/>
      <c r="G50" s="488"/>
      <c r="H50" s="488"/>
      <c r="I50" s="488"/>
    </row>
    <row r="51" spans="2:9" x14ac:dyDescent="0.35">
      <c r="B51" s="486" t="s">
        <v>235</v>
      </c>
      <c r="C51" s="487"/>
      <c r="D51" s="488"/>
      <c r="E51" s="488"/>
      <c r="F51" s="488"/>
      <c r="G51" s="488"/>
      <c r="H51" s="488"/>
      <c r="I51" s="488"/>
    </row>
    <row r="52" spans="2:9" x14ac:dyDescent="0.35">
      <c r="B52" s="486"/>
      <c r="C52" s="489"/>
      <c r="D52" s="488"/>
      <c r="E52" s="488"/>
      <c r="F52" s="488"/>
      <c r="G52" s="488"/>
      <c r="H52" s="488"/>
      <c r="I52" s="488"/>
    </row>
    <row r="53" spans="2:9" x14ac:dyDescent="0.35">
      <c r="B53" s="486"/>
      <c r="C53" s="490"/>
      <c r="D53" s="490"/>
      <c r="E53" s="490"/>
      <c r="F53" s="490"/>
      <c r="G53" s="490"/>
      <c r="H53" s="490"/>
      <c r="I53" s="490"/>
    </row>
    <row r="54" spans="2:9" x14ac:dyDescent="0.35"/>
    <row r="55" spans="2:9" x14ac:dyDescent="0.35"/>
    <row r="56" spans="2:9" x14ac:dyDescent="0.35"/>
  </sheetData>
  <mergeCells count="17">
    <mergeCell ref="B2:B3"/>
    <mergeCell ref="C2:D2"/>
    <mergeCell ref="C3:D3"/>
    <mergeCell ref="B38:I38"/>
    <mergeCell ref="B39:I39"/>
    <mergeCell ref="B41:I41"/>
    <mergeCell ref="B42:I42"/>
    <mergeCell ref="B43:I43"/>
    <mergeCell ref="B51:B53"/>
    <mergeCell ref="C51:I51"/>
    <mergeCell ref="C52:I52"/>
    <mergeCell ref="C53:I53"/>
    <mergeCell ref="B45:I45"/>
    <mergeCell ref="B46:I46"/>
    <mergeCell ref="C48:I48"/>
    <mergeCell ref="C49:I49"/>
    <mergeCell ref="C50:I50"/>
  </mergeCells>
  <conditionalFormatting sqref="K7">
    <cfRule type="iconSet" priority="5">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E26555A7-F563-4D90-B7D7-84F686EDB748}"/>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AC56"/>
  <sheetViews>
    <sheetView topLeftCell="A4" workbookViewId="0">
      <selection activeCell="K35" sqref="K35"/>
    </sheetView>
  </sheetViews>
  <sheetFormatPr defaultColWidth="0" defaultRowHeight="15.5" zeroHeight="1" x14ac:dyDescent="0.35"/>
  <cols>
    <col min="1" max="1" width="4.23046875" style="24" customWidth="1"/>
    <col min="2" max="2" width="18.765625" style="24" customWidth="1"/>
    <col min="3" max="3" width="11.4609375" style="24" customWidth="1"/>
    <col min="4" max="4" width="15.07421875" style="24" customWidth="1"/>
    <col min="5" max="9" width="8.69140625" style="24" bestFit="1" customWidth="1"/>
    <col min="10" max="10" width="10.53515625" style="24" customWidth="1"/>
    <col min="11" max="11" width="11.4609375" style="24" customWidth="1"/>
    <col min="12" max="12" width="10.84375" style="24" customWidth="1"/>
    <col min="13" max="13" width="8.69140625" style="24" bestFit="1" customWidth="1"/>
    <col min="14" max="17" width="8.69140625" style="24" hidden="1" customWidth="1"/>
    <col min="18" max="18" width="7.07421875" style="24" hidden="1" customWidth="1"/>
    <col min="19" max="19" width="7.69140625" style="24" hidden="1" customWidth="1"/>
    <col min="20" max="20" width="8.69140625" style="24" hidden="1" customWidth="1"/>
    <col min="21" max="21" width="8.23046875" style="24" hidden="1" customWidth="1"/>
    <col min="22" max="27" width="8.69140625" style="24" hidden="1" customWidth="1"/>
    <col min="28" max="28" width="7.84375" style="24" hidden="1" customWidth="1"/>
    <col min="29" max="16384" width="8.84375" style="24" hidden="1"/>
  </cols>
  <sheetData>
    <row r="1" spans="1:29" x14ac:dyDescent="0.35">
      <c r="A1" s="62"/>
      <c r="B1" s="62"/>
      <c r="C1" s="62"/>
      <c r="D1" s="62"/>
      <c r="E1" s="62"/>
      <c r="F1" s="62"/>
      <c r="G1" s="62"/>
      <c r="H1" s="62"/>
      <c r="I1" s="62"/>
      <c r="J1" s="62"/>
      <c r="K1" s="62"/>
      <c r="L1" s="62"/>
      <c r="M1" s="62"/>
      <c r="N1" s="17"/>
      <c r="S1" s="17"/>
      <c r="T1" s="17"/>
      <c r="U1" s="17"/>
      <c r="V1" s="17"/>
      <c r="W1" s="17"/>
      <c r="X1" s="17"/>
      <c r="Y1" s="17"/>
      <c r="Z1" s="17"/>
      <c r="AA1" s="17"/>
      <c r="AB1" s="17"/>
    </row>
    <row r="2" spans="1:29" ht="39" x14ac:dyDescent="0.35">
      <c r="A2" s="62"/>
      <c r="B2" s="529" t="s">
        <v>44</v>
      </c>
      <c r="C2" s="530" t="s">
        <v>1</v>
      </c>
      <c r="D2" s="531"/>
      <c r="E2" s="175" t="s">
        <v>2</v>
      </c>
      <c r="F2" s="90" t="s">
        <v>4</v>
      </c>
      <c r="G2" s="174" t="s">
        <v>193</v>
      </c>
      <c r="H2" s="175" t="s">
        <v>3</v>
      </c>
      <c r="I2" s="62"/>
      <c r="J2" s="62"/>
      <c r="K2" s="62"/>
      <c r="L2" s="62"/>
      <c r="M2" s="62"/>
      <c r="X2" s="3"/>
      <c r="Y2" s="3"/>
      <c r="Z2" s="3"/>
      <c r="AA2" s="3"/>
      <c r="AB2" s="3"/>
    </row>
    <row r="3" spans="1:29" x14ac:dyDescent="0.35">
      <c r="A3" s="62"/>
      <c r="B3" s="529"/>
      <c r="C3" s="520" t="s">
        <v>313</v>
      </c>
      <c r="D3" s="505"/>
      <c r="E3" s="152">
        <v>1</v>
      </c>
      <c r="F3" s="39" t="s">
        <v>22</v>
      </c>
      <c r="G3" s="153">
        <f>K7</f>
        <v>3</v>
      </c>
      <c r="H3" s="155" t="s">
        <v>303</v>
      </c>
      <c r="I3" s="62"/>
      <c r="J3" s="62"/>
      <c r="K3" s="62"/>
      <c r="L3" s="62"/>
      <c r="M3" s="62"/>
      <c r="X3" s="3"/>
      <c r="Y3" s="3"/>
      <c r="Z3" s="3"/>
      <c r="AA3" s="3"/>
      <c r="AB3" s="3"/>
    </row>
    <row r="4" spans="1:29" x14ac:dyDescent="0.35">
      <c r="A4" s="62"/>
      <c r="B4" s="62"/>
      <c r="C4" s="62"/>
      <c r="D4" s="62"/>
      <c r="E4" s="62"/>
      <c r="F4" s="62"/>
      <c r="G4" s="62"/>
      <c r="H4" s="62"/>
      <c r="I4" s="62"/>
      <c r="J4" s="62"/>
      <c r="K4" s="62"/>
      <c r="L4" s="62"/>
      <c r="M4" s="62"/>
      <c r="X4" s="3"/>
      <c r="Y4" s="3"/>
      <c r="Z4" s="3"/>
      <c r="AA4" s="3"/>
      <c r="AB4" s="3"/>
    </row>
    <row r="5" spans="1:29" x14ac:dyDescent="0.35">
      <c r="A5" s="18"/>
      <c r="B5" s="3"/>
      <c r="C5" s="3"/>
      <c r="D5" s="3"/>
      <c r="E5" s="3"/>
      <c r="F5" s="3"/>
      <c r="G5" s="3"/>
      <c r="H5" s="3"/>
      <c r="I5" s="3"/>
      <c r="J5" s="3"/>
      <c r="X5" s="3"/>
      <c r="Y5" s="3"/>
      <c r="Z5" s="3"/>
      <c r="AA5" s="3"/>
      <c r="AB5" s="3"/>
    </row>
    <row r="6" spans="1:29" x14ac:dyDescent="0.35">
      <c r="A6" s="18"/>
      <c r="B6" s="3"/>
      <c r="C6" s="3"/>
      <c r="D6" s="3"/>
      <c r="E6" s="3"/>
      <c r="F6" s="3"/>
      <c r="G6" s="3"/>
      <c r="H6" s="3"/>
      <c r="I6" s="64"/>
      <c r="J6" s="64" t="s">
        <v>306</v>
      </c>
      <c r="K6" s="64" t="s">
        <v>307</v>
      </c>
      <c r="X6" s="3"/>
      <c r="Y6" s="3"/>
      <c r="Z6" s="3"/>
      <c r="AA6" s="3"/>
      <c r="AB6" s="3"/>
    </row>
    <row r="7" spans="1:29" ht="23" x14ac:dyDescent="0.35">
      <c r="A7" s="18"/>
      <c r="B7" s="3"/>
      <c r="C7" s="3"/>
      <c r="D7" s="3"/>
      <c r="E7" s="3"/>
      <c r="F7" s="3"/>
      <c r="G7" s="3"/>
      <c r="H7" s="3"/>
      <c r="I7" s="64" t="s">
        <v>193</v>
      </c>
      <c r="J7" s="156">
        <f>(J35-J31)/J31</f>
        <v>-0.24783061599913045</v>
      </c>
      <c r="K7" s="151">
        <f>IF(J7="No data",0,IF(J7&gt;0.05,1,IF(J7&lt;-0.05,3,2)))</f>
        <v>3</v>
      </c>
      <c r="X7" s="3"/>
      <c r="Y7" s="3"/>
      <c r="Z7" s="3"/>
      <c r="AA7" s="3"/>
      <c r="AB7" s="3"/>
      <c r="AC7" s="3"/>
    </row>
    <row r="8" spans="1:29" x14ac:dyDescent="0.35">
      <c r="A8" s="18"/>
      <c r="B8" s="3"/>
      <c r="C8" s="3"/>
      <c r="D8" s="3"/>
      <c r="E8" s="3"/>
      <c r="F8" s="3"/>
      <c r="G8" s="3"/>
      <c r="H8" s="3"/>
      <c r="I8" s="3"/>
      <c r="J8" s="3"/>
      <c r="X8" s="3"/>
      <c r="Y8" s="3"/>
      <c r="Z8" s="3"/>
      <c r="AA8" s="3"/>
      <c r="AB8" s="3"/>
      <c r="AC8" s="3"/>
    </row>
    <row r="9" spans="1:29" ht="34.5" x14ac:dyDescent="0.35">
      <c r="A9" s="18"/>
      <c r="B9" s="3"/>
      <c r="C9" s="3"/>
      <c r="D9" s="3"/>
      <c r="E9" s="3"/>
      <c r="F9" s="3"/>
      <c r="G9" s="3"/>
      <c r="H9" s="3"/>
      <c r="I9" s="126" t="s">
        <v>72</v>
      </c>
      <c r="J9" s="176" t="s">
        <v>317</v>
      </c>
      <c r="K9" s="64" t="s">
        <v>309</v>
      </c>
      <c r="L9" s="64" t="s">
        <v>102</v>
      </c>
      <c r="U9" s="3"/>
      <c r="V9" s="3"/>
      <c r="W9" s="3"/>
      <c r="X9" s="3"/>
      <c r="Y9" s="3"/>
      <c r="Z9" s="3"/>
      <c r="AA9" s="3"/>
      <c r="AB9" s="3"/>
      <c r="AC9" s="3"/>
    </row>
    <row r="10" spans="1:29" x14ac:dyDescent="0.35">
      <c r="A10" s="18"/>
      <c r="B10" s="3"/>
      <c r="C10" s="3"/>
      <c r="D10" s="3"/>
      <c r="E10" s="3"/>
      <c r="F10" s="3"/>
      <c r="G10" s="3"/>
      <c r="H10" s="3"/>
      <c r="I10" s="104" t="s">
        <v>48</v>
      </c>
      <c r="J10" s="361">
        <v>5563.7801401263787</v>
      </c>
      <c r="K10" s="167"/>
      <c r="L10" s="168"/>
      <c r="U10" s="3"/>
      <c r="V10" s="3"/>
      <c r="W10" s="3"/>
      <c r="X10" s="3"/>
      <c r="Y10" s="3"/>
      <c r="Z10" s="3"/>
      <c r="AA10" s="3"/>
      <c r="AB10" s="3"/>
      <c r="AC10" s="3"/>
    </row>
    <row r="11" spans="1:29" x14ac:dyDescent="0.35">
      <c r="A11" s="18"/>
      <c r="B11" s="3"/>
      <c r="C11" s="3"/>
      <c r="D11" s="3"/>
      <c r="E11" s="3"/>
      <c r="F11" s="3"/>
      <c r="G11" s="3"/>
      <c r="H11" s="3"/>
      <c r="I11" s="104" t="s">
        <v>49</v>
      </c>
      <c r="J11" s="361">
        <v>5563.7801401263796</v>
      </c>
      <c r="K11" s="169">
        <f t="shared" ref="K11:K35" si="0">(J11-$J$10)/$J$10</f>
        <v>1.6346704558175971E-16</v>
      </c>
      <c r="L11" s="169"/>
      <c r="U11" s="3"/>
      <c r="V11" s="3"/>
      <c r="W11" s="3"/>
      <c r="X11" s="3"/>
      <c r="Y11" s="3"/>
      <c r="Z11" s="3"/>
      <c r="AA11" s="3"/>
      <c r="AB11" s="3"/>
      <c r="AC11" s="3"/>
    </row>
    <row r="12" spans="1:29" x14ac:dyDescent="0.35">
      <c r="A12" s="18"/>
      <c r="B12" s="3"/>
      <c r="C12" s="3"/>
      <c r="D12" s="3"/>
      <c r="E12" s="3"/>
      <c r="F12" s="3"/>
      <c r="G12" s="3"/>
      <c r="H12" s="3"/>
      <c r="I12" s="104" t="s">
        <v>50</v>
      </c>
      <c r="J12" s="361">
        <v>5582.5692485059981</v>
      </c>
      <c r="K12" s="169">
        <f t="shared" si="0"/>
        <v>3.3770400530587119E-3</v>
      </c>
      <c r="L12" s="169">
        <f t="shared" ref="L12:L35" si="1">(J12-J11)/J11</f>
        <v>3.3770400530585476E-3</v>
      </c>
      <c r="U12" s="3"/>
      <c r="V12" s="3"/>
      <c r="W12" s="3"/>
      <c r="X12" s="3"/>
      <c r="Y12" s="3"/>
      <c r="Z12" s="3"/>
      <c r="AA12" s="3"/>
      <c r="AB12" s="3"/>
      <c r="AC12" s="3"/>
    </row>
    <row r="13" spans="1:29" x14ac:dyDescent="0.35">
      <c r="A13" s="18"/>
      <c r="B13" s="3"/>
      <c r="C13" s="3"/>
      <c r="D13" s="3"/>
      <c r="E13" s="3"/>
      <c r="F13" s="3"/>
      <c r="G13" s="3"/>
      <c r="H13" s="3"/>
      <c r="I13" s="104" t="s">
        <v>51</v>
      </c>
      <c r="J13" s="361">
        <v>5793.0560241368867</v>
      </c>
      <c r="K13" s="169">
        <f t="shared" si="0"/>
        <v>4.1208652792901354E-2</v>
      </c>
      <c r="L13" s="169">
        <f t="shared" si="1"/>
        <v>3.7704283863065173E-2</v>
      </c>
      <c r="U13" s="3"/>
      <c r="V13" s="3"/>
      <c r="W13" s="3"/>
      <c r="X13" s="3"/>
      <c r="Y13" s="3"/>
      <c r="Z13" s="3"/>
      <c r="AA13" s="3"/>
      <c r="AB13" s="3"/>
      <c r="AC13" s="3"/>
    </row>
    <row r="14" spans="1:29" x14ac:dyDescent="0.35">
      <c r="A14" s="18"/>
      <c r="B14" s="3"/>
      <c r="C14" s="3"/>
      <c r="D14" s="3"/>
      <c r="E14" s="3"/>
      <c r="F14" s="3"/>
      <c r="G14" s="3"/>
      <c r="H14" s="3"/>
      <c r="I14" s="104" t="s">
        <v>52</v>
      </c>
      <c r="J14" s="361">
        <v>5793.3859644675558</v>
      </c>
      <c r="K14" s="169">
        <f t="shared" si="0"/>
        <v>4.1267954261032636E-2</v>
      </c>
      <c r="L14" s="169">
        <f t="shared" si="1"/>
        <v>5.6954451898006344E-5</v>
      </c>
      <c r="U14" s="3"/>
      <c r="V14" s="3"/>
      <c r="W14" s="3"/>
      <c r="X14" s="3"/>
      <c r="Y14" s="3"/>
      <c r="Z14" s="3"/>
      <c r="AA14" s="3"/>
      <c r="AB14" s="3"/>
      <c r="AC14" s="3"/>
    </row>
    <row r="15" spans="1:29" x14ac:dyDescent="0.35">
      <c r="A15" s="18"/>
      <c r="B15" s="3"/>
      <c r="C15" s="3"/>
      <c r="D15" s="3"/>
      <c r="E15" s="3"/>
      <c r="F15" s="3"/>
      <c r="G15" s="3"/>
      <c r="H15" s="3"/>
      <c r="I15" s="104" t="s">
        <v>53</v>
      </c>
      <c r="J15" s="361">
        <v>5717.9777155112979</v>
      </c>
      <c r="K15" s="169">
        <f t="shared" si="0"/>
        <v>2.7714534273709939E-2</v>
      </c>
      <c r="L15" s="169">
        <f t="shared" si="1"/>
        <v>-1.3016265344438924E-2</v>
      </c>
      <c r="U15" s="3"/>
      <c r="V15" s="3"/>
      <c r="W15" s="3"/>
      <c r="X15" s="3"/>
      <c r="Y15" s="3"/>
      <c r="Z15" s="3"/>
      <c r="AA15" s="3"/>
      <c r="AB15" s="3"/>
      <c r="AC15" s="3"/>
    </row>
    <row r="16" spans="1:29" x14ac:dyDescent="0.35">
      <c r="A16" s="18"/>
      <c r="B16" s="3"/>
      <c r="C16" s="3"/>
      <c r="D16" s="3"/>
      <c r="E16" s="3"/>
      <c r="F16" s="3"/>
      <c r="G16" s="3"/>
      <c r="H16" s="3"/>
      <c r="I16" s="104" t="s">
        <v>54</v>
      </c>
      <c r="J16" s="361">
        <v>5695.4748667379181</v>
      </c>
      <c r="K16" s="169">
        <f t="shared" si="0"/>
        <v>2.3670009111565651E-2</v>
      </c>
      <c r="L16" s="169">
        <f t="shared" si="1"/>
        <v>-3.935455836481451E-3</v>
      </c>
      <c r="U16" s="3"/>
      <c r="V16" s="3"/>
      <c r="W16" s="3"/>
      <c r="X16" s="3"/>
      <c r="Y16" s="3"/>
      <c r="Z16" s="3"/>
      <c r="AA16" s="3"/>
      <c r="AB16" s="3"/>
      <c r="AC16" s="3"/>
    </row>
    <row r="17" spans="1:29" x14ac:dyDescent="0.35">
      <c r="A17" s="18"/>
      <c r="B17" s="3"/>
      <c r="C17" s="3"/>
      <c r="D17" s="3"/>
      <c r="E17" s="3"/>
      <c r="F17" s="3"/>
      <c r="G17" s="3"/>
      <c r="H17" s="3"/>
      <c r="I17" s="104" t="s">
        <v>55</v>
      </c>
      <c r="J17" s="361">
        <v>5863.1257529148015</v>
      </c>
      <c r="K17" s="169">
        <f t="shared" si="0"/>
        <v>5.3802559635583183E-2</v>
      </c>
      <c r="L17" s="169">
        <f t="shared" si="1"/>
        <v>2.9435804757208143E-2</v>
      </c>
      <c r="U17" s="3"/>
      <c r="V17" s="3"/>
      <c r="W17" s="3"/>
      <c r="X17" s="3"/>
      <c r="Y17" s="3"/>
      <c r="Z17" s="3"/>
      <c r="AA17" s="3"/>
      <c r="AB17" s="3"/>
      <c r="AC17" s="3"/>
    </row>
    <row r="18" spans="1:29" x14ac:dyDescent="0.35">
      <c r="A18" s="18"/>
      <c r="B18" s="3"/>
      <c r="C18" s="3"/>
      <c r="D18" s="3"/>
      <c r="E18" s="3"/>
      <c r="F18" s="3"/>
      <c r="G18" s="3"/>
      <c r="H18" s="3"/>
      <c r="I18" s="104" t="s">
        <v>56</v>
      </c>
      <c r="J18" s="361">
        <v>5851.2807020945975</v>
      </c>
      <c r="K18" s="169">
        <f t="shared" si="0"/>
        <v>5.1673602250157991E-2</v>
      </c>
      <c r="L18" s="169">
        <f t="shared" si="1"/>
        <v>-2.0202621126308587E-3</v>
      </c>
      <c r="U18" s="3"/>
      <c r="V18" s="3"/>
      <c r="W18" s="3"/>
      <c r="X18" s="3"/>
      <c r="Y18" s="3"/>
      <c r="Z18" s="3"/>
      <c r="AA18" s="3"/>
      <c r="AB18" s="3"/>
      <c r="AC18" s="3"/>
    </row>
    <row r="19" spans="1:29" x14ac:dyDescent="0.35">
      <c r="A19" s="18"/>
      <c r="B19" s="3"/>
      <c r="C19" s="3"/>
      <c r="D19" s="3"/>
      <c r="E19" s="3"/>
      <c r="F19" s="3"/>
      <c r="G19" s="3"/>
      <c r="H19" s="3"/>
      <c r="I19" s="104" t="s">
        <v>57</v>
      </c>
      <c r="J19" s="361">
        <v>5949.8956497825966</v>
      </c>
      <c r="K19" s="169">
        <f t="shared" si="0"/>
        <v>6.9398053109885727E-2</v>
      </c>
      <c r="L19" s="169">
        <f t="shared" si="1"/>
        <v>1.6853566374400341E-2</v>
      </c>
      <c r="U19" s="3"/>
      <c r="V19" s="3"/>
      <c r="W19" s="3"/>
      <c r="X19" s="3"/>
      <c r="Y19" s="3"/>
      <c r="Z19" s="3"/>
      <c r="AA19" s="3"/>
      <c r="AB19" s="3"/>
      <c r="AC19" s="3"/>
    </row>
    <row r="20" spans="1:29" x14ac:dyDescent="0.35">
      <c r="A20" s="18"/>
      <c r="B20" s="3"/>
      <c r="C20" s="3"/>
      <c r="D20" s="3"/>
      <c r="E20" s="3"/>
      <c r="F20" s="3"/>
      <c r="G20" s="3"/>
      <c r="H20" s="3"/>
      <c r="I20" s="104" t="s">
        <v>58</v>
      </c>
      <c r="J20" s="361">
        <v>5980.451971579042</v>
      </c>
      <c r="K20" s="169">
        <f>(J20-$J$10)/$J$10</f>
        <v>7.4890060526942179E-2</v>
      </c>
      <c r="L20" s="169">
        <f t="shared" si="1"/>
        <v>5.1356063358122834E-3</v>
      </c>
      <c r="U20" s="3"/>
      <c r="V20" s="3"/>
      <c r="W20" s="3"/>
      <c r="X20" s="3"/>
      <c r="Y20" s="3"/>
      <c r="Z20" s="3"/>
      <c r="AA20" s="3"/>
      <c r="AB20" s="3"/>
      <c r="AC20" s="3"/>
    </row>
    <row r="21" spans="1:29" x14ac:dyDescent="0.35">
      <c r="A21" s="18"/>
      <c r="B21" s="3"/>
      <c r="C21" s="3"/>
      <c r="D21" s="3"/>
      <c r="E21" s="3"/>
      <c r="F21" s="3"/>
      <c r="G21" s="3"/>
      <c r="H21" s="3"/>
      <c r="I21" s="104" t="s">
        <v>59</v>
      </c>
      <c r="J21" s="361">
        <v>6024.4423767873668</v>
      </c>
      <c r="K21" s="169">
        <f t="shared" si="0"/>
        <v>8.2796628381962695E-2</v>
      </c>
      <c r="L21" s="169">
        <f t="shared" si="1"/>
        <v>7.355699103910672E-3</v>
      </c>
      <c r="U21" s="3"/>
      <c r="V21" s="3"/>
      <c r="W21" s="3"/>
      <c r="X21" s="3"/>
      <c r="Y21" s="3"/>
      <c r="Z21" s="3"/>
      <c r="AA21" s="3"/>
      <c r="AB21" s="3"/>
      <c r="AC21" s="3"/>
    </row>
    <row r="22" spans="1:29" x14ac:dyDescent="0.35">
      <c r="A22" s="18"/>
      <c r="B22" s="3"/>
      <c r="C22" s="3"/>
      <c r="D22" s="3"/>
      <c r="E22" s="3"/>
      <c r="F22" s="3"/>
      <c r="G22" s="3"/>
      <c r="H22" s="3"/>
      <c r="I22" s="104" t="s">
        <v>60</v>
      </c>
      <c r="J22" s="361">
        <v>6113.5224423706977</v>
      </c>
      <c r="K22" s="169">
        <f t="shared" si="0"/>
        <v>9.8807337529306455E-2</v>
      </c>
      <c r="L22" s="169">
        <f t="shared" si="1"/>
        <v>1.4786441634260319E-2</v>
      </c>
      <c r="U22" s="3"/>
      <c r="V22" s="3"/>
      <c r="W22" s="3"/>
      <c r="X22" s="3"/>
      <c r="Y22" s="3"/>
      <c r="Z22" s="3"/>
      <c r="AA22" s="3"/>
      <c r="AB22" s="3"/>
      <c r="AC22" s="3"/>
    </row>
    <row r="23" spans="1:29" x14ac:dyDescent="0.35">
      <c r="A23" s="18"/>
      <c r="B23" s="3"/>
      <c r="C23" s="3"/>
      <c r="D23" s="3"/>
      <c r="E23" s="3"/>
      <c r="F23" s="3"/>
      <c r="G23" s="3"/>
      <c r="H23" s="3"/>
      <c r="I23" s="104" t="s">
        <v>61</v>
      </c>
      <c r="J23" s="361">
        <v>5887.5993400027346</v>
      </c>
      <c r="K23" s="169">
        <f t="shared" si="0"/>
        <v>5.8201293315123796E-2</v>
      </c>
      <c r="L23" s="169">
        <f t="shared" si="1"/>
        <v>-3.6954653311185817E-2</v>
      </c>
      <c r="X23" s="3"/>
      <c r="Y23" s="3"/>
      <c r="Z23" s="3"/>
      <c r="AA23" s="3"/>
      <c r="AB23" s="3"/>
      <c r="AC23" s="3"/>
    </row>
    <row r="24" spans="1:29" x14ac:dyDescent="0.35">
      <c r="A24" s="18"/>
      <c r="B24" s="3"/>
      <c r="C24" s="3"/>
      <c r="D24" s="3"/>
      <c r="E24" s="3"/>
      <c r="F24" s="3"/>
      <c r="G24" s="3"/>
      <c r="H24" s="3"/>
      <c r="I24" s="104" t="s">
        <v>62</v>
      </c>
      <c r="J24" s="361">
        <v>5650.3836477913001</v>
      </c>
      <c r="K24" s="169">
        <f t="shared" si="0"/>
        <v>1.5565587691061103E-2</v>
      </c>
      <c r="L24" s="169">
        <f t="shared" si="1"/>
        <v>-4.0290732862831725E-2</v>
      </c>
      <c r="X24" s="3"/>
      <c r="Y24" s="3"/>
      <c r="Z24" s="3"/>
      <c r="AA24" s="3"/>
      <c r="AB24" s="3"/>
    </row>
    <row r="25" spans="1:29" x14ac:dyDescent="0.35">
      <c r="A25" s="18"/>
      <c r="B25" s="3"/>
      <c r="C25" s="3"/>
      <c r="D25" s="3"/>
      <c r="E25" s="3"/>
      <c r="F25" s="3"/>
      <c r="G25" s="3"/>
      <c r="H25" s="3"/>
      <c r="I25" s="104" t="s">
        <v>63</v>
      </c>
      <c r="J25" s="361">
        <v>5557.3889954506531</v>
      </c>
      <c r="K25" s="169">
        <f t="shared" si="0"/>
        <v>-1.1487054690806772E-3</v>
      </c>
      <c r="L25" s="169">
        <f t="shared" si="1"/>
        <v>-1.6458112959639129E-2</v>
      </c>
      <c r="X25" s="3"/>
      <c r="Y25" s="3"/>
      <c r="Z25" s="3"/>
      <c r="AA25" s="3"/>
      <c r="AB25" s="3"/>
    </row>
    <row r="26" spans="1:29" x14ac:dyDescent="0.35">
      <c r="A26" s="18"/>
      <c r="B26" s="3"/>
      <c r="C26" s="3"/>
      <c r="D26" s="3"/>
      <c r="E26" s="3"/>
      <c r="F26" s="3"/>
      <c r="G26" s="3"/>
      <c r="H26" s="3"/>
      <c r="I26" s="104" t="s">
        <v>64</v>
      </c>
      <c r="J26" s="361">
        <v>5475.4155097524063</v>
      </c>
      <c r="K26" s="169">
        <f t="shared" si="0"/>
        <v>-1.5882121174537508E-2</v>
      </c>
      <c r="L26" s="169">
        <f t="shared" si="1"/>
        <v>-1.4750359524113087E-2</v>
      </c>
      <c r="X26" s="3"/>
      <c r="Y26" s="3"/>
      <c r="Z26" s="3"/>
      <c r="AA26" s="3"/>
      <c r="AB26" s="3"/>
    </row>
    <row r="27" spans="1:29" x14ac:dyDescent="0.35">
      <c r="A27" s="18"/>
      <c r="B27" s="3"/>
      <c r="C27" s="3"/>
      <c r="D27" s="3"/>
      <c r="E27" s="3"/>
      <c r="F27" s="3"/>
      <c r="G27" s="3"/>
      <c r="H27" s="3"/>
      <c r="I27" s="104" t="s">
        <v>65</v>
      </c>
      <c r="J27" s="361">
        <v>5465.4653865709242</v>
      </c>
      <c r="K27" s="169">
        <f t="shared" si="0"/>
        <v>-1.7670495792312394E-2</v>
      </c>
      <c r="L27" s="169">
        <f t="shared" si="1"/>
        <v>-1.8172361830366276E-3</v>
      </c>
      <c r="X27" s="3"/>
      <c r="Y27" s="3"/>
      <c r="Z27" s="3"/>
      <c r="AA27" s="3"/>
      <c r="AB27" s="3"/>
    </row>
    <row r="28" spans="1:29" x14ac:dyDescent="0.35">
      <c r="I28" s="104" t="s">
        <v>66</v>
      </c>
      <c r="J28" s="361">
        <v>5446.2678304055171</v>
      </c>
      <c r="K28" s="169">
        <f t="shared" si="0"/>
        <v>-2.1120947765954023E-2</v>
      </c>
      <c r="L28" s="169">
        <f t="shared" si="1"/>
        <v>-3.512519942506094E-3</v>
      </c>
    </row>
    <row r="29" spans="1:29" x14ac:dyDescent="0.35">
      <c r="I29" s="104" t="s">
        <v>67</v>
      </c>
      <c r="J29" s="361">
        <v>5565.2747644912479</v>
      </c>
      <c r="K29" s="169">
        <f t="shared" si="0"/>
        <v>2.6863469210256148E-4</v>
      </c>
      <c r="L29" s="169">
        <f t="shared" si="1"/>
        <v>2.185109836525792E-2</v>
      </c>
    </row>
    <row r="30" spans="1:29" ht="16" thickBot="1" x14ac:dyDescent="0.4">
      <c r="I30" s="205" t="s">
        <v>68</v>
      </c>
      <c r="J30" s="362">
        <v>5678.7021470168929</v>
      </c>
      <c r="K30" s="327">
        <f t="shared" si="0"/>
        <v>2.0655382491067277E-2</v>
      </c>
      <c r="L30" s="327">
        <f t="shared" si="1"/>
        <v>2.0381272682053114E-2</v>
      </c>
    </row>
    <row r="31" spans="1:29" x14ac:dyDescent="0.35">
      <c r="I31" s="365" t="s">
        <v>69</v>
      </c>
      <c r="J31" s="363">
        <v>5857.9042986600189</v>
      </c>
      <c r="K31" s="328">
        <f t="shared" si="0"/>
        <v>5.2864087207974989E-2</v>
      </c>
      <c r="L31" s="330">
        <f t="shared" si="1"/>
        <v>3.1556885183221577E-2</v>
      </c>
    </row>
    <row r="32" spans="1:29" x14ac:dyDescent="0.35">
      <c r="I32" s="366" t="s">
        <v>70</v>
      </c>
      <c r="J32" s="361">
        <v>5788.8726594877353</v>
      </c>
      <c r="K32" s="169">
        <f t="shared" si="0"/>
        <v>4.0456760276699887E-2</v>
      </c>
      <c r="L32" s="331">
        <f t="shared" si="1"/>
        <v>-1.1784357622242888E-2</v>
      </c>
    </row>
    <row r="33" spans="2:12" x14ac:dyDescent="0.35">
      <c r="I33" s="366" t="s">
        <v>99</v>
      </c>
      <c r="J33" s="361">
        <v>5783.561602674532</v>
      </c>
      <c r="K33" s="169">
        <f t="shared" si="0"/>
        <v>3.9502183230259898E-2</v>
      </c>
      <c r="L33" s="331">
        <f t="shared" si="1"/>
        <v>-9.1745960320939316E-4</v>
      </c>
    </row>
    <row r="34" spans="2:12" x14ac:dyDescent="0.35">
      <c r="I34" s="366" t="s">
        <v>100</v>
      </c>
      <c r="J34" s="361">
        <v>5639.8647281965505</v>
      </c>
      <c r="K34" s="169">
        <f t="shared" si="0"/>
        <v>1.3674981065740595E-2</v>
      </c>
      <c r="L34" s="331">
        <f t="shared" si="1"/>
        <v>-2.4845741145305824E-2</v>
      </c>
    </row>
    <row r="35" spans="2:12" ht="16" thickBot="1" x14ac:dyDescent="0.4">
      <c r="I35" s="367" t="s">
        <v>101</v>
      </c>
      <c r="J35" s="364">
        <v>4406.1362678591522</v>
      </c>
      <c r="K35" s="329">
        <f t="shared" si="0"/>
        <v>-0.20806786808813965</v>
      </c>
      <c r="L35" s="332">
        <f t="shared" si="1"/>
        <v>-0.21875142752438062</v>
      </c>
    </row>
    <row r="36" spans="2:12" x14ac:dyDescent="0.35"/>
    <row r="37" spans="2:12" x14ac:dyDescent="0.35"/>
    <row r="38" spans="2:12" x14ac:dyDescent="0.35">
      <c r="B38" s="484" t="s">
        <v>367</v>
      </c>
      <c r="C38" s="482"/>
      <c r="D38" s="482"/>
      <c r="E38" s="482"/>
      <c r="F38" s="482"/>
      <c r="G38" s="482"/>
      <c r="H38" s="482"/>
      <c r="I38" s="482"/>
    </row>
    <row r="39" spans="2:12" x14ac:dyDescent="0.35">
      <c r="B39" s="485" t="s">
        <v>325</v>
      </c>
      <c r="C39" s="455"/>
      <c r="D39" s="455"/>
      <c r="E39" s="455"/>
      <c r="F39" s="455"/>
      <c r="G39" s="455"/>
      <c r="H39" s="455"/>
      <c r="I39" s="455"/>
    </row>
    <row r="40" spans="2:12" x14ac:dyDescent="0.35"/>
    <row r="41" spans="2:12" x14ac:dyDescent="0.35">
      <c r="B41" s="482" t="s">
        <v>6</v>
      </c>
      <c r="C41" s="482"/>
      <c r="D41" s="482"/>
      <c r="E41" s="482"/>
      <c r="F41" s="482"/>
      <c r="G41" s="482"/>
      <c r="H41" s="482"/>
      <c r="I41" s="482"/>
    </row>
    <row r="42" spans="2:12" x14ac:dyDescent="0.35">
      <c r="B42" s="526"/>
      <c r="C42" s="527"/>
      <c r="D42" s="527"/>
      <c r="E42" s="527"/>
      <c r="F42" s="527"/>
      <c r="G42" s="527"/>
      <c r="H42" s="527"/>
      <c r="I42" s="528"/>
    </row>
    <row r="43" spans="2:12" x14ac:dyDescent="0.35">
      <c r="B43" s="483"/>
      <c r="C43" s="483"/>
      <c r="D43" s="483"/>
      <c r="E43" s="483"/>
      <c r="F43" s="483"/>
      <c r="G43" s="483"/>
      <c r="H43" s="483"/>
      <c r="I43" s="483"/>
    </row>
    <row r="44" spans="2:12" x14ac:dyDescent="0.35"/>
    <row r="45" spans="2:12" x14ac:dyDescent="0.35">
      <c r="B45" s="457" t="s">
        <v>7</v>
      </c>
      <c r="C45" s="458"/>
      <c r="D45" s="458"/>
      <c r="E45" s="458"/>
      <c r="F45" s="458"/>
      <c r="G45" s="458"/>
      <c r="H45" s="458"/>
      <c r="I45" s="459"/>
    </row>
    <row r="46" spans="2:12" ht="57" customHeight="1" x14ac:dyDescent="0.35">
      <c r="B46" s="491" t="s">
        <v>331</v>
      </c>
      <c r="C46" s="492"/>
      <c r="D46" s="492"/>
      <c r="E46" s="492"/>
      <c r="F46" s="492"/>
      <c r="G46" s="492"/>
      <c r="H46" s="492"/>
      <c r="I46" s="493"/>
    </row>
    <row r="47" spans="2:12" x14ac:dyDescent="0.35"/>
    <row r="48" spans="2:12" x14ac:dyDescent="0.35">
      <c r="B48" s="73" t="s">
        <v>232</v>
      </c>
      <c r="C48" s="494" t="s">
        <v>321</v>
      </c>
      <c r="D48" s="488"/>
      <c r="E48" s="488"/>
      <c r="F48" s="488"/>
      <c r="G48" s="488"/>
      <c r="H48" s="488"/>
      <c r="I48" s="488"/>
    </row>
    <row r="49" spans="2:9" x14ac:dyDescent="0.35">
      <c r="B49" s="73" t="s">
        <v>233</v>
      </c>
      <c r="C49" s="494">
        <v>44748</v>
      </c>
      <c r="D49" s="488"/>
      <c r="E49" s="488"/>
      <c r="F49" s="488"/>
      <c r="G49" s="488"/>
      <c r="H49" s="488"/>
      <c r="I49" s="488"/>
    </row>
    <row r="50" spans="2:9" x14ac:dyDescent="0.35">
      <c r="B50" s="91" t="s">
        <v>234</v>
      </c>
      <c r="C50" s="495" t="s">
        <v>322</v>
      </c>
      <c r="D50" s="488"/>
      <c r="E50" s="488"/>
      <c r="F50" s="488"/>
      <c r="G50" s="488"/>
      <c r="H50" s="488"/>
      <c r="I50" s="488"/>
    </row>
    <row r="51" spans="2:9" x14ac:dyDescent="0.35">
      <c r="B51" s="486" t="s">
        <v>235</v>
      </c>
      <c r="C51" s="487"/>
      <c r="D51" s="488"/>
      <c r="E51" s="488"/>
      <c r="F51" s="488"/>
      <c r="G51" s="488"/>
      <c r="H51" s="488"/>
      <c r="I51" s="488"/>
    </row>
    <row r="52" spans="2:9" x14ac:dyDescent="0.35">
      <c r="B52" s="486"/>
      <c r="C52" s="489"/>
      <c r="D52" s="488"/>
      <c r="E52" s="488"/>
      <c r="F52" s="488"/>
      <c r="G52" s="488"/>
      <c r="H52" s="488"/>
      <c r="I52" s="488"/>
    </row>
    <row r="53" spans="2:9" x14ac:dyDescent="0.35">
      <c r="B53" s="486"/>
      <c r="C53" s="490"/>
      <c r="D53" s="490"/>
      <c r="E53" s="490"/>
      <c r="F53" s="490"/>
      <c r="G53" s="490"/>
      <c r="H53" s="490"/>
      <c r="I53" s="490"/>
    </row>
    <row r="54" spans="2:9" x14ac:dyDescent="0.35"/>
    <row r="55" spans="2:9" x14ac:dyDescent="0.35"/>
    <row r="56" spans="2:9" x14ac:dyDescent="0.35"/>
  </sheetData>
  <mergeCells count="17">
    <mergeCell ref="B41:I41"/>
    <mergeCell ref="B42:I42"/>
    <mergeCell ref="B43:I43"/>
    <mergeCell ref="B2:B3"/>
    <mergeCell ref="C2:D2"/>
    <mergeCell ref="C3:D3"/>
    <mergeCell ref="B38:I38"/>
    <mergeCell ref="B39:I39"/>
    <mergeCell ref="B51:B53"/>
    <mergeCell ref="C51:I51"/>
    <mergeCell ref="C52:I52"/>
    <mergeCell ref="C53:I53"/>
    <mergeCell ref="B45:I45"/>
    <mergeCell ref="B46:I46"/>
    <mergeCell ref="C48:I48"/>
    <mergeCell ref="C49:I49"/>
    <mergeCell ref="C50:I50"/>
  </mergeCells>
  <conditionalFormatting sqref="K7">
    <cfRule type="iconSet" priority="5">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4D83D803-46AB-436D-97CA-179E6FC5D72E}"/>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54F64-463E-496C-8D06-D92B0E1033AF}">
  <sheetPr codeName="Sheet30"/>
  <dimension ref="B2:D28"/>
  <sheetViews>
    <sheetView zoomScale="85" zoomScaleNormal="85" workbookViewId="0"/>
  </sheetViews>
  <sheetFormatPr defaultColWidth="8.84375" defaultRowHeight="15.5" x14ac:dyDescent="0.35"/>
  <cols>
    <col min="1" max="1" width="3.53515625" style="22" customWidth="1"/>
    <col min="2" max="2" width="15.3046875" style="22" customWidth="1"/>
    <col min="3" max="3" width="13.07421875" style="22" customWidth="1"/>
    <col min="4" max="4" width="71.84375" style="34" customWidth="1"/>
    <col min="5" max="16384" width="8.84375" style="22"/>
  </cols>
  <sheetData>
    <row r="2" spans="2:4" x14ac:dyDescent="0.35">
      <c r="B2" s="33" t="s">
        <v>185</v>
      </c>
      <c r="C2" s="33"/>
    </row>
    <row r="3" spans="2:4" x14ac:dyDescent="0.35">
      <c r="B3" s="35" t="s">
        <v>186</v>
      </c>
      <c r="C3" s="35"/>
      <c r="D3" s="36" t="s">
        <v>187</v>
      </c>
    </row>
    <row r="4" spans="2:4" ht="84.5" x14ac:dyDescent="0.35">
      <c r="B4" s="416">
        <v>1</v>
      </c>
      <c r="C4" s="417"/>
      <c r="D4" s="37" t="s">
        <v>188</v>
      </c>
    </row>
    <row r="5" spans="2:4" x14ac:dyDescent="0.35">
      <c r="B5" s="416">
        <v>2</v>
      </c>
      <c r="C5" s="417"/>
      <c r="D5" s="37" t="s">
        <v>189</v>
      </c>
    </row>
    <row r="6" spans="2:4" ht="42.5" x14ac:dyDescent="0.35">
      <c r="B6" s="416">
        <v>3</v>
      </c>
      <c r="C6" s="417"/>
      <c r="D6" s="38" t="s">
        <v>190</v>
      </c>
    </row>
    <row r="7" spans="2:4" ht="28.5" x14ac:dyDescent="0.35">
      <c r="B7" s="416">
        <v>4</v>
      </c>
      <c r="C7" s="417"/>
      <c r="D7" s="37" t="s">
        <v>334</v>
      </c>
    </row>
    <row r="10" spans="2:4" x14ac:dyDescent="0.35">
      <c r="B10" s="33" t="s">
        <v>369</v>
      </c>
      <c r="C10" s="33"/>
    </row>
    <row r="11" spans="2:4" x14ac:dyDescent="0.35">
      <c r="B11" s="35" t="s">
        <v>191</v>
      </c>
      <c r="C11" s="35"/>
      <c r="D11" s="36" t="s">
        <v>187</v>
      </c>
    </row>
    <row r="12" spans="2:4" x14ac:dyDescent="0.35">
      <c r="B12" s="418" t="s">
        <v>137</v>
      </c>
      <c r="C12" s="419"/>
      <c r="D12" s="37"/>
    </row>
    <row r="14" spans="2:4" x14ac:dyDescent="0.35">
      <c r="D14" s="22"/>
    </row>
    <row r="15" spans="2:4" x14ac:dyDescent="0.35">
      <c r="D15" s="22"/>
    </row>
    <row r="16" spans="2:4" x14ac:dyDescent="0.35">
      <c r="D16" s="22"/>
    </row>
    <row r="17" spans="4:4" x14ac:dyDescent="0.35">
      <c r="D17" s="22"/>
    </row>
    <row r="18" spans="4:4" x14ac:dyDescent="0.35">
      <c r="D18" s="22"/>
    </row>
    <row r="19" spans="4:4" x14ac:dyDescent="0.35">
      <c r="D19" s="22"/>
    </row>
    <row r="20" spans="4:4" x14ac:dyDescent="0.35">
      <c r="D20" s="22"/>
    </row>
    <row r="21" spans="4:4" x14ac:dyDescent="0.35">
      <c r="D21" s="22"/>
    </row>
    <row r="22" spans="4:4" x14ac:dyDescent="0.35">
      <c r="D22" s="22"/>
    </row>
    <row r="23" spans="4:4" x14ac:dyDescent="0.35">
      <c r="D23" s="22"/>
    </row>
    <row r="24" spans="4:4" x14ac:dyDescent="0.35">
      <c r="D24" s="22"/>
    </row>
    <row r="25" spans="4:4" x14ac:dyDescent="0.35">
      <c r="D25" s="22"/>
    </row>
    <row r="26" spans="4:4" x14ac:dyDescent="0.35">
      <c r="D26" s="22"/>
    </row>
    <row r="27" spans="4:4" x14ac:dyDescent="0.35">
      <c r="D27" s="22"/>
    </row>
    <row r="28" spans="4:4" x14ac:dyDescent="0.35">
      <c r="D28" s="22"/>
    </row>
  </sheetData>
  <mergeCells count="5">
    <mergeCell ref="B4:C4"/>
    <mergeCell ref="B5:C5"/>
    <mergeCell ref="B6:C6"/>
    <mergeCell ref="B7:C7"/>
    <mergeCell ref="B12:C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AE56"/>
  <sheetViews>
    <sheetView topLeftCell="A3" workbookViewId="0">
      <selection activeCell="K26" sqref="K26"/>
    </sheetView>
  </sheetViews>
  <sheetFormatPr defaultColWidth="0" defaultRowHeight="15.5" zeroHeight="1" x14ac:dyDescent="0.35"/>
  <cols>
    <col min="1" max="1" width="4.23046875" style="24" customWidth="1"/>
    <col min="2" max="2" width="16.69140625" style="24" customWidth="1"/>
    <col min="3" max="3" width="11.4609375" style="24" customWidth="1"/>
    <col min="4" max="4" width="15.07421875" style="24" customWidth="1"/>
    <col min="5" max="5" width="7.23046875" style="24" bestFit="1" customWidth="1"/>
    <col min="6" max="6" width="12.69140625" style="24" customWidth="1"/>
    <col min="7" max="7" width="11.07421875" style="24" customWidth="1"/>
    <col min="8" max="8" width="6.23046875" style="24" bestFit="1" customWidth="1"/>
    <col min="9" max="9" width="8.765625" style="24" customWidth="1"/>
    <col min="10" max="10" width="8.3046875" style="24" customWidth="1"/>
    <col min="11" max="11" width="10.4609375" style="24" customWidth="1"/>
    <col min="12" max="12" width="11.3046875" style="24" customWidth="1"/>
    <col min="13" max="13" width="6.23046875" style="24" bestFit="1" customWidth="1"/>
    <col min="14" max="17" width="6.23046875" style="24" hidden="1" customWidth="1"/>
    <col min="18" max="18" width="7.07421875" style="24" hidden="1" customWidth="1"/>
    <col min="19" max="19" width="7.69140625" style="24" hidden="1" customWidth="1"/>
    <col min="20" max="20" width="7.07421875" style="24" hidden="1" customWidth="1"/>
    <col min="21" max="21" width="8.23046875" style="24" hidden="1" customWidth="1"/>
    <col min="22" max="27" width="6.23046875" style="24" hidden="1" customWidth="1"/>
    <col min="28" max="28" width="7.23046875" style="24" hidden="1" customWidth="1"/>
    <col min="29" max="29" width="7.84375" style="24" hidden="1" customWidth="1"/>
    <col min="30" max="30" width="8.84375" style="24" hidden="1" customWidth="1"/>
    <col min="31" max="31" width="8.84375" style="3" hidden="1" customWidth="1"/>
    <col min="32" max="16384" width="8.84375" style="24" hidden="1"/>
  </cols>
  <sheetData>
    <row r="1" spans="1:30" x14ac:dyDescent="0.35">
      <c r="A1" s="62"/>
      <c r="B1" s="62"/>
      <c r="C1" s="62"/>
      <c r="D1" s="62"/>
      <c r="E1" s="62"/>
      <c r="F1" s="62"/>
      <c r="G1" s="62"/>
      <c r="H1" s="62"/>
      <c r="I1" s="62"/>
      <c r="J1" s="62"/>
      <c r="K1" s="62"/>
      <c r="L1" s="62"/>
      <c r="M1" s="62"/>
      <c r="N1" s="17"/>
      <c r="O1" s="17"/>
      <c r="T1" s="17"/>
      <c r="U1" s="17"/>
      <c r="V1" s="17"/>
      <c r="W1" s="17"/>
      <c r="X1" s="17"/>
      <c r="Y1" s="17"/>
      <c r="Z1" s="17"/>
      <c r="AA1" s="17"/>
      <c r="AB1" s="17"/>
      <c r="AC1" s="17"/>
      <c r="AD1" s="17"/>
    </row>
    <row r="2" spans="1:30" ht="51" customHeight="1" x14ac:dyDescent="0.35">
      <c r="A2" s="62"/>
      <c r="B2" s="529" t="s">
        <v>45</v>
      </c>
      <c r="C2" s="530" t="s">
        <v>1</v>
      </c>
      <c r="D2" s="531"/>
      <c r="E2" s="175" t="s">
        <v>2</v>
      </c>
      <c r="F2" s="90" t="s">
        <v>4</v>
      </c>
      <c r="G2" s="174" t="s">
        <v>193</v>
      </c>
      <c r="H2" s="175" t="s">
        <v>3</v>
      </c>
      <c r="I2" s="62"/>
      <c r="J2" s="62"/>
      <c r="K2" s="62"/>
      <c r="L2" s="62"/>
      <c r="M2" s="62"/>
      <c r="X2" s="3"/>
      <c r="Y2" s="3"/>
      <c r="Z2" s="3"/>
      <c r="AA2" s="3"/>
      <c r="AB2" s="3"/>
      <c r="AC2" s="3"/>
      <c r="AD2" s="3"/>
    </row>
    <row r="3" spans="1:30" ht="15" customHeight="1" x14ac:dyDescent="0.35">
      <c r="A3" s="62"/>
      <c r="B3" s="529"/>
      <c r="C3" s="520" t="s">
        <v>319</v>
      </c>
      <c r="D3" s="505"/>
      <c r="E3" s="152">
        <v>1</v>
      </c>
      <c r="F3" s="39" t="s">
        <v>22</v>
      </c>
      <c r="G3" s="153">
        <f>K7</f>
        <v>3</v>
      </c>
      <c r="H3" s="155" t="s">
        <v>303</v>
      </c>
      <c r="I3" s="62"/>
      <c r="J3" s="62"/>
      <c r="K3" s="62"/>
      <c r="L3" s="62"/>
      <c r="M3" s="62"/>
      <c r="X3" s="3"/>
      <c r="Y3" s="3"/>
      <c r="Z3" s="3"/>
      <c r="AA3" s="3"/>
      <c r="AB3" s="3"/>
      <c r="AC3" s="3"/>
      <c r="AD3" s="3"/>
    </row>
    <row r="4" spans="1:30" x14ac:dyDescent="0.35">
      <c r="A4" s="62"/>
      <c r="B4" s="62"/>
      <c r="C4" s="62"/>
      <c r="D4" s="62"/>
      <c r="E4" s="62"/>
      <c r="F4" s="62"/>
      <c r="G4" s="62"/>
      <c r="H4" s="62"/>
      <c r="I4" s="62"/>
      <c r="J4" s="62"/>
      <c r="K4" s="62"/>
      <c r="L4" s="62"/>
      <c r="M4" s="62"/>
      <c r="X4" s="3"/>
      <c r="Y4" s="3"/>
      <c r="Z4" s="3"/>
      <c r="AA4" s="3"/>
      <c r="AB4" s="3"/>
      <c r="AC4" s="3"/>
      <c r="AD4" s="3"/>
    </row>
    <row r="5" spans="1:30" x14ac:dyDescent="0.35">
      <c r="A5" s="18"/>
      <c r="B5" s="3"/>
      <c r="C5" s="3"/>
      <c r="D5" s="3"/>
      <c r="E5" s="3"/>
      <c r="F5" s="3"/>
      <c r="G5" s="3"/>
      <c r="H5" s="3"/>
      <c r="I5" s="3"/>
      <c r="J5" s="3"/>
      <c r="X5" s="3"/>
      <c r="Y5" s="3"/>
      <c r="Z5" s="3"/>
      <c r="AA5" s="3"/>
      <c r="AB5" s="3"/>
      <c r="AC5" s="3"/>
      <c r="AD5" s="3"/>
    </row>
    <row r="6" spans="1:30" x14ac:dyDescent="0.35">
      <c r="A6" s="18"/>
      <c r="B6" s="3"/>
      <c r="C6" s="3"/>
      <c r="D6" s="3"/>
      <c r="E6" s="3"/>
      <c r="F6" s="3"/>
      <c r="G6" s="3"/>
      <c r="H6" s="3"/>
      <c r="I6" s="64"/>
      <c r="J6" s="64" t="s">
        <v>306</v>
      </c>
      <c r="K6" s="64" t="s">
        <v>307</v>
      </c>
      <c r="X6" s="3"/>
      <c r="Y6" s="3"/>
      <c r="Z6" s="3"/>
      <c r="AA6" s="3"/>
      <c r="AB6" s="3"/>
      <c r="AC6" s="3"/>
      <c r="AD6" s="3"/>
    </row>
    <row r="7" spans="1:30" ht="23" x14ac:dyDescent="0.35">
      <c r="A7" s="18"/>
      <c r="B7" s="3"/>
      <c r="C7" s="3"/>
      <c r="D7" s="3"/>
      <c r="E7" s="3"/>
      <c r="F7" s="3"/>
      <c r="G7" s="3"/>
      <c r="H7" s="3"/>
      <c r="I7" s="64" t="s">
        <v>193</v>
      </c>
      <c r="J7" s="156">
        <f>(J35-J31)/J31</f>
        <v>-0.24054493869954438</v>
      </c>
      <c r="K7" s="151">
        <f>IF(J7="No data",0,IF(J7&gt;0.05,1,IF(J7&lt;-0.05,3,2)))</f>
        <v>3</v>
      </c>
      <c r="X7" s="3"/>
      <c r="Y7" s="3"/>
      <c r="Z7" s="3"/>
      <c r="AA7" s="3"/>
      <c r="AB7" s="3"/>
      <c r="AC7" s="3"/>
      <c r="AD7" s="3"/>
    </row>
    <row r="8" spans="1:30" x14ac:dyDescent="0.35">
      <c r="A8" s="18"/>
      <c r="B8" s="3"/>
      <c r="C8" s="3"/>
      <c r="D8" s="3"/>
      <c r="E8" s="3"/>
      <c r="F8" s="3"/>
      <c r="G8" s="3"/>
      <c r="H8" s="3"/>
      <c r="I8" s="3"/>
      <c r="J8" s="3"/>
      <c r="X8" s="3"/>
      <c r="Y8" s="3"/>
      <c r="Z8" s="3"/>
      <c r="AA8" s="3"/>
      <c r="AB8" s="3"/>
      <c r="AC8" s="3"/>
      <c r="AD8" s="3"/>
    </row>
    <row r="9" spans="1:30" ht="34.5" x14ac:dyDescent="0.35">
      <c r="A9" s="18"/>
      <c r="B9" s="3"/>
      <c r="C9" s="3"/>
      <c r="D9" s="3"/>
      <c r="E9" s="3"/>
      <c r="F9" s="3"/>
      <c r="G9" s="3"/>
      <c r="H9" s="3"/>
      <c r="I9" s="126" t="s">
        <v>72</v>
      </c>
      <c r="J9" s="176" t="s">
        <v>318</v>
      </c>
      <c r="K9" s="64" t="s">
        <v>309</v>
      </c>
      <c r="L9" s="64" t="s">
        <v>102</v>
      </c>
      <c r="U9" s="3"/>
      <c r="V9" s="3"/>
      <c r="W9" s="3"/>
      <c r="X9" s="3"/>
      <c r="Y9" s="3"/>
      <c r="Z9" s="3"/>
      <c r="AA9" s="3"/>
      <c r="AB9" s="3"/>
    </row>
    <row r="10" spans="1:30" x14ac:dyDescent="0.35">
      <c r="A10" s="18"/>
      <c r="B10" s="3"/>
      <c r="C10" s="3"/>
      <c r="D10" s="3"/>
      <c r="E10" s="3"/>
      <c r="F10" s="3"/>
      <c r="G10" s="3"/>
      <c r="H10" s="3"/>
      <c r="I10" s="104" t="s">
        <v>48</v>
      </c>
      <c r="J10" s="361">
        <v>65.927280292131144</v>
      </c>
      <c r="K10" s="167"/>
      <c r="L10" s="168"/>
      <c r="U10" s="3"/>
      <c r="V10" s="3"/>
      <c r="W10" s="3"/>
      <c r="X10" s="3"/>
      <c r="Y10" s="3"/>
      <c r="Z10" s="3"/>
      <c r="AA10" s="3"/>
      <c r="AB10" s="3"/>
    </row>
    <row r="11" spans="1:30" x14ac:dyDescent="0.35">
      <c r="A11" s="18"/>
      <c r="B11" s="3"/>
      <c r="C11" s="3"/>
      <c r="D11" s="3"/>
      <c r="E11" s="3"/>
      <c r="F11" s="3"/>
      <c r="G11" s="3"/>
      <c r="H11" s="3"/>
      <c r="I11" s="104" t="s">
        <v>49</v>
      </c>
      <c r="J11" s="361">
        <v>65.927280292131158</v>
      </c>
      <c r="K11" s="169">
        <f t="shared" ref="K11:K35" si="0">(J11-$J$10)/$J$10</f>
        <v>2.1555348032304866E-16</v>
      </c>
      <c r="L11" s="169"/>
      <c r="U11" s="3"/>
      <c r="V11" s="3"/>
      <c r="W11" s="3"/>
      <c r="X11" s="3"/>
      <c r="Y11" s="3"/>
      <c r="Z11" s="3"/>
      <c r="AA11" s="3"/>
      <c r="AB11" s="3"/>
    </row>
    <row r="12" spans="1:30" x14ac:dyDescent="0.35">
      <c r="A12" s="18"/>
      <c r="B12" s="3"/>
      <c r="C12" s="3"/>
      <c r="D12" s="3"/>
      <c r="E12" s="3"/>
      <c r="F12" s="3"/>
      <c r="G12" s="3"/>
      <c r="H12" s="3"/>
      <c r="I12" s="104" t="s">
        <v>50</v>
      </c>
      <c r="J12" s="361">
        <v>66.500139180842169</v>
      </c>
      <c r="K12" s="169">
        <f t="shared" si="0"/>
        <v>8.6892540716471713E-3</v>
      </c>
      <c r="L12" s="169">
        <f t="shared" ref="L12:L35" si="1">(J12-J11)/J11</f>
        <v>8.6892540716469544E-3</v>
      </c>
      <c r="U12" s="3"/>
      <c r="V12" s="3"/>
      <c r="W12" s="3"/>
      <c r="X12" s="3"/>
      <c r="Y12" s="3"/>
      <c r="Z12" s="3"/>
      <c r="AA12" s="3"/>
      <c r="AB12" s="3"/>
    </row>
    <row r="13" spans="1:30" x14ac:dyDescent="0.35">
      <c r="A13" s="18"/>
      <c r="B13" s="3"/>
      <c r="C13" s="3"/>
      <c r="D13" s="3"/>
      <c r="E13" s="3"/>
      <c r="F13" s="3"/>
      <c r="G13" s="3"/>
      <c r="H13" s="3"/>
      <c r="I13" s="104" t="s">
        <v>51</v>
      </c>
      <c r="J13" s="361">
        <v>78.384418626982338</v>
      </c>
      <c r="K13" s="169">
        <f t="shared" si="0"/>
        <v>0.18895271092106672</v>
      </c>
      <c r="L13" s="169">
        <f t="shared" si="1"/>
        <v>0.17871059508344422</v>
      </c>
      <c r="U13" s="3"/>
      <c r="V13" s="3"/>
      <c r="W13" s="3"/>
      <c r="X13" s="3"/>
      <c r="Y13" s="3"/>
      <c r="Z13" s="3"/>
      <c r="AA13" s="3"/>
      <c r="AB13" s="3"/>
    </row>
    <row r="14" spans="1:30" x14ac:dyDescent="0.35">
      <c r="A14" s="18"/>
      <c r="B14" s="3"/>
      <c r="C14" s="3"/>
      <c r="D14" s="3"/>
      <c r="E14" s="3"/>
      <c r="F14" s="3"/>
      <c r="G14" s="3"/>
      <c r="H14" s="3"/>
      <c r="I14" s="104" t="s">
        <v>52</v>
      </c>
      <c r="J14" s="361">
        <v>75.281507306711589</v>
      </c>
      <c r="K14" s="169">
        <f t="shared" si="0"/>
        <v>0.14188704544053418</v>
      </c>
      <c r="L14" s="169">
        <f t="shared" si="1"/>
        <v>-3.9585817878384201E-2</v>
      </c>
      <c r="U14" s="3"/>
      <c r="V14" s="3"/>
      <c r="W14" s="3"/>
      <c r="X14" s="3"/>
      <c r="Y14" s="3"/>
      <c r="Z14" s="3"/>
      <c r="AA14" s="3"/>
      <c r="AB14" s="3"/>
    </row>
    <row r="15" spans="1:30" x14ac:dyDescent="0.35">
      <c r="A15" s="18"/>
      <c r="B15" s="3"/>
      <c r="C15" s="3"/>
      <c r="D15" s="3"/>
      <c r="E15" s="3"/>
      <c r="F15" s="3"/>
      <c r="G15" s="3"/>
      <c r="H15" s="3"/>
      <c r="I15" s="104" t="s">
        <v>53</v>
      </c>
      <c r="J15" s="361">
        <v>75.992407084245713</v>
      </c>
      <c r="K15" s="169">
        <f t="shared" si="0"/>
        <v>0.15267013514761821</v>
      </c>
      <c r="L15" s="169">
        <f t="shared" si="1"/>
        <v>9.4432192309564008E-3</v>
      </c>
      <c r="U15" s="3"/>
      <c r="V15" s="3"/>
      <c r="W15" s="3"/>
      <c r="X15" s="3"/>
      <c r="Y15" s="3"/>
      <c r="Z15" s="3"/>
      <c r="AA15" s="3"/>
      <c r="AB15" s="3"/>
    </row>
    <row r="16" spans="1:30" x14ac:dyDescent="0.35">
      <c r="A16" s="18"/>
      <c r="B16" s="3"/>
      <c r="C16" s="3"/>
      <c r="D16" s="3"/>
      <c r="E16" s="3"/>
      <c r="F16" s="3"/>
      <c r="G16" s="3"/>
      <c r="H16" s="3"/>
      <c r="I16" s="104" t="s">
        <v>54</v>
      </c>
      <c r="J16" s="361">
        <v>78.919612643423505</v>
      </c>
      <c r="K16" s="169">
        <f t="shared" si="0"/>
        <v>0.19707065563332637</v>
      </c>
      <c r="L16" s="169">
        <f t="shared" si="1"/>
        <v>3.8519711001293491E-2</v>
      </c>
      <c r="U16" s="3"/>
      <c r="V16" s="3"/>
      <c r="W16" s="3"/>
      <c r="X16" s="3"/>
      <c r="Y16" s="3"/>
      <c r="Z16" s="3"/>
      <c r="AA16" s="3"/>
      <c r="AB16" s="3"/>
    </row>
    <row r="17" spans="1:30" x14ac:dyDescent="0.35">
      <c r="A17" s="18"/>
      <c r="B17" s="3"/>
      <c r="C17" s="3"/>
      <c r="D17" s="3"/>
      <c r="E17" s="3"/>
      <c r="F17" s="3"/>
      <c r="G17" s="3"/>
      <c r="H17" s="3"/>
      <c r="I17" s="104" t="s">
        <v>55</v>
      </c>
      <c r="J17" s="361">
        <v>77.153851330944548</v>
      </c>
      <c r="K17" s="169">
        <f t="shared" si="0"/>
        <v>0.17028718595803155</v>
      </c>
      <c r="L17" s="169">
        <f t="shared" si="1"/>
        <v>-2.2374176118388506E-2</v>
      </c>
      <c r="U17" s="3"/>
      <c r="V17" s="3"/>
      <c r="W17" s="3"/>
      <c r="X17" s="3"/>
      <c r="Y17" s="3"/>
      <c r="Z17" s="3"/>
      <c r="AA17" s="3"/>
      <c r="AB17" s="3"/>
    </row>
    <row r="18" spans="1:30" x14ac:dyDescent="0.35">
      <c r="A18" s="18"/>
      <c r="B18" s="3"/>
      <c r="C18" s="3"/>
      <c r="D18" s="3"/>
      <c r="E18" s="3"/>
      <c r="F18" s="3"/>
      <c r="G18" s="3"/>
      <c r="H18" s="3"/>
      <c r="I18" s="104" t="s">
        <v>56</v>
      </c>
      <c r="J18" s="361">
        <v>78.119738244854062</v>
      </c>
      <c r="K18" s="169">
        <f t="shared" si="0"/>
        <v>0.18493797861366001</v>
      </c>
      <c r="L18" s="169">
        <f t="shared" si="1"/>
        <v>1.2518972121902625E-2</v>
      </c>
      <c r="U18" s="3"/>
      <c r="V18" s="3"/>
      <c r="W18" s="3"/>
      <c r="X18" s="3"/>
      <c r="Y18" s="3"/>
      <c r="Z18" s="3"/>
      <c r="AA18" s="3"/>
      <c r="AB18" s="3"/>
    </row>
    <row r="19" spans="1:30" x14ac:dyDescent="0.35">
      <c r="A19" s="18"/>
      <c r="B19" s="3"/>
      <c r="C19" s="3"/>
      <c r="D19" s="3"/>
      <c r="E19" s="3"/>
      <c r="F19" s="3"/>
      <c r="G19" s="3"/>
      <c r="H19" s="3"/>
      <c r="I19" s="104" t="s">
        <v>57</v>
      </c>
      <c r="J19" s="361">
        <v>81.581165110123294</v>
      </c>
      <c r="K19" s="169">
        <f t="shared" si="0"/>
        <v>0.23744168951954392</v>
      </c>
      <c r="L19" s="169">
        <f t="shared" si="1"/>
        <v>4.4309248123949575E-2</v>
      </c>
      <c r="U19" s="3"/>
      <c r="V19" s="3"/>
      <c r="W19" s="3"/>
      <c r="X19" s="3"/>
      <c r="Y19" s="3"/>
      <c r="Z19" s="3"/>
      <c r="AA19" s="3"/>
      <c r="AB19" s="3"/>
    </row>
    <row r="20" spans="1:30" x14ac:dyDescent="0.35">
      <c r="A20" s="18"/>
      <c r="B20" s="3"/>
      <c r="C20" s="3"/>
      <c r="D20" s="3"/>
      <c r="E20" s="3"/>
      <c r="F20" s="3"/>
      <c r="G20" s="3"/>
      <c r="H20" s="3"/>
      <c r="I20" s="104" t="s">
        <v>58</v>
      </c>
      <c r="J20" s="361">
        <v>84.064667150805349</v>
      </c>
      <c r="K20" s="169">
        <f t="shared" si="0"/>
        <v>0.27511201399944635</v>
      </c>
      <c r="L20" s="169">
        <f t="shared" si="1"/>
        <v>3.0442100665388515E-2</v>
      </c>
      <c r="U20" s="3"/>
      <c r="V20" s="3"/>
      <c r="W20" s="3"/>
      <c r="X20" s="3"/>
      <c r="Y20" s="3"/>
      <c r="Z20" s="3"/>
      <c r="AA20" s="3"/>
      <c r="AB20" s="3"/>
    </row>
    <row r="21" spans="1:30" x14ac:dyDescent="0.35">
      <c r="A21" s="18"/>
      <c r="B21" s="3"/>
      <c r="C21" s="3"/>
      <c r="D21" s="3"/>
      <c r="E21" s="3"/>
      <c r="F21" s="3"/>
      <c r="G21" s="3"/>
      <c r="H21" s="3"/>
      <c r="I21" s="104" t="s">
        <v>59</v>
      </c>
      <c r="J21" s="361">
        <v>86.365005269043081</v>
      </c>
      <c r="K21" s="169">
        <f t="shared" si="0"/>
        <v>0.31000406639482314</v>
      </c>
      <c r="L21" s="169">
        <f t="shared" si="1"/>
        <v>2.7363911571922462E-2</v>
      </c>
      <c r="U21" s="3"/>
      <c r="V21" s="3"/>
      <c r="W21" s="3"/>
      <c r="X21" s="3"/>
      <c r="Y21" s="3"/>
      <c r="Z21" s="3"/>
      <c r="AA21" s="3"/>
      <c r="AB21" s="3"/>
    </row>
    <row r="22" spans="1:30" x14ac:dyDescent="0.35">
      <c r="A22" s="18"/>
      <c r="B22" s="3"/>
      <c r="C22" s="3"/>
      <c r="D22" s="3"/>
      <c r="E22" s="3"/>
      <c r="F22" s="3"/>
      <c r="G22" s="3"/>
      <c r="H22" s="3"/>
      <c r="I22" s="104" t="s">
        <v>60</v>
      </c>
      <c r="J22" s="361">
        <v>94.926446115733356</v>
      </c>
      <c r="K22" s="169">
        <f t="shared" si="0"/>
        <v>0.43986595071271967</v>
      </c>
      <c r="L22" s="169">
        <f t="shared" si="1"/>
        <v>9.913090168893976E-2</v>
      </c>
      <c r="U22" s="3"/>
      <c r="V22" s="3"/>
      <c r="W22" s="3"/>
      <c r="X22" s="3"/>
      <c r="Y22" s="3"/>
      <c r="Z22" s="3"/>
      <c r="AA22" s="3"/>
      <c r="AB22" s="3"/>
    </row>
    <row r="23" spans="1:30" x14ac:dyDescent="0.35">
      <c r="A23" s="18"/>
      <c r="B23" s="3"/>
      <c r="C23" s="3"/>
      <c r="D23" s="3"/>
      <c r="E23" s="3"/>
      <c r="F23" s="3"/>
      <c r="G23" s="3"/>
      <c r="H23" s="3"/>
      <c r="I23" s="104" t="s">
        <v>61</v>
      </c>
      <c r="J23" s="361">
        <v>94.476142313486093</v>
      </c>
      <c r="K23" s="169">
        <f t="shared" si="0"/>
        <v>0.43303564009999734</v>
      </c>
      <c r="L23" s="169">
        <f t="shared" si="1"/>
        <v>-4.7437128500339779E-3</v>
      </c>
      <c r="X23" s="3"/>
      <c r="Y23" s="3"/>
      <c r="Z23" s="3"/>
      <c r="AA23" s="3"/>
      <c r="AB23" s="3"/>
      <c r="AC23" s="3"/>
      <c r="AD23" s="3"/>
    </row>
    <row r="24" spans="1:30" x14ac:dyDescent="0.35">
      <c r="A24" s="18"/>
      <c r="B24" s="3"/>
      <c r="C24" s="3"/>
      <c r="D24" s="3"/>
      <c r="E24" s="3"/>
      <c r="F24" s="3"/>
      <c r="G24" s="3"/>
      <c r="H24" s="3"/>
      <c r="I24" s="104" t="s">
        <v>62</v>
      </c>
      <c r="J24" s="361">
        <v>94.069639856576813</v>
      </c>
      <c r="K24" s="169">
        <f t="shared" si="0"/>
        <v>0.42686971826751735</v>
      </c>
      <c r="L24" s="169">
        <f t="shared" si="1"/>
        <v>-4.3026995700188881E-3</v>
      </c>
      <c r="X24" s="3"/>
      <c r="Y24" s="3"/>
      <c r="Z24" s="3"/>
      <c r="AA24" s="3"/>
      <c r="AB24" s="3"/>
      <c r="AC24" s="3"/>
      <c r="AD24" s="3"/>
    </row>
    <row r="25" spans="1:30" x14ac:dyDescent="0.35">
      <c r="A25" s="18"/>
      <c r="B25" s="3"/>
      <c r="C25" s="3"/>
      <c r="D25" s="3"/>
      <c r="E25" s="3"/>
      <c r="F25" s="3"/>
      <c r="G25" s="3"/>
      <c r="H25" s="3"/>
      <c r="I25" s="104" t="s">
        <v>63</v>
      </c>
      <c r="J25" s="361">
        <v>94.321967415715179</v>
      </c>
      <c r="K25" s="169">
        <f t="shared" si="0"/>
        <v>0.43069708014290903</v>
      </c>
      <c r="L25" s="169">
        <f t="shared" si="1"/>
        <v>2.6823485188534378E-3</v>
      </c>
      <c r="X25" s="3"/>
      <c r="Y25" s="3"/>
      <c r="Z25" s="3"/>
      <c r="AA25" s="3"/>
      <c r="AB25" s="3"/>
      <c r="AC25" s="3"/>
      <c r="AD25" s="3"/>
    </row>
    <row r="26" spans="1:30" x14ac:dyDescent="0.35">
      <c r="A26" s="18"/>
      <c r="B26" s="3"/>
      <c r="C26" s="3"/>
      <c r="D26" s="3"/>
      <c r="E26" s="3"/>
      <c r="F26" s="3"/>
      <c r="G26" s="3"/>
      <c r="H26" s="3"/>
      <c r="I26" s="104" t="s">
        <v>64</v>
      </c>
      <c r="J26" s="361">
        <v>89.952627033234606</v>
      </c>
      <c r="K26" s="169">
        <f t="shared" si="0"/>
        <v>0.36442193026383718</v>
      </c>
      <c r="L26" s="169">
        <f t="shared" si="1"/>
        <v>-4.63236773171102E-2</v>
      </c>
      <c r="X26" s="3"/>
      <c r="Y26" s="3"/>
      <c r="Z26" s="3"/>
      <c r="AA26" s="3"/>
      <c r="AB26" s="3"/>
      <c r="AC26" s="3"/>
      <c r="AD26" s="3"/>
    </row>
    <row r="27" spans="1:30" x14ac:dyDescent="0.35">
      <c r="A27" s="18"/>
      <c r="B27" s="3"/>
      <c r="C27" s="3"/>
      <c r="D27" s="3"/>
      <c r="E27" s="3"/>
      <c r="F27" s="3"/>
      <c r="G27" s="3"/>
      <c r="H27" s="3"/>
      <c r="I27" s="104" t="s">
        <v>65</v>
      </c>
      <c r="J27" s="361">
        <v>92.462011640173529</v>
      </c>
      <c r="K27" s="169">
        <f t="shared" si="0"/>
        <v>0.40248484740253238</v>
      </c>
      <c r="L27" s="169">
        <f t="shared" si="1"/>
        <v>2.7896735089368609E-2</v>
      </c>
      <c r="X27" s="3"/>
      <c r="Y27" s="3"/>
      <c r="Z27" s="3"/>
      <c r="AA27" s="3"/>
      <c r="AB27" s="3"/>
      <c r="AC27" s="3"/>
      <c r="AD27" s="3"/>
    </row>
    <row r="28" spans="1:30" x14ac:dyDescent="0.35">
      <c r="A28" s="18"/>
      <c r="B28" s="3"/>
      <c r="C28" s="3"/>
      <c r="D28" s="3"/>
      <c r="E28" s="3"/>
      <c r="F28" s="3"/>
      <c r="G28" s="3"/>
      <c r="H28" s="3"/>
      <c r="I28" s="104" t="s">
        <v>66</v>
      </c>
      <c r="J28" s="361">
        <v>93.17907285544922</v>
      </c>
      <c r="K28" s="169">
        <f t="shared" si="0"/>
        <v>0.41336139520032283</v>
      </c>
      <c r="L28" s="169">
        <f t="shared" si="1"/>
        <v>7.7551980814155033E-3</v>
      </c>
      <c r="M28" s="3"/>
      <c r="N28" s="3"/>
      <c r="O28" s="3"/>
      <c r="P28" s="3"/>
      <c r="Q28" s="3"/>
      <c r="R28" s="3"/>
      <c r="S28" s="3"/>
      <c r="T28" s="3"/>
      <c r="U28" s="3"/>
      <c r="V28" s="3"/>
      <c r="W28" s="3"/>
      <c r="X28" s="3"/>
      <c r="Y28" s="3"/>
      <c r="Z28" s="3"/>
      <c r="AA28" s="3"/>
      <c r="AB28" s="3"/>
      <c r="AC28" s="3"/>
      <c r="AD28" s="3"/>
    </row>
    <row r="29" spans="1:30" x14ac:dyDescent="0.35">
      <c r="I29" s="104" t="s">
        <v>67</v>
      </c>
      <c r="J29" s="361">
        <v>94.902559815574506</v>
      </c>
      <c r="K29" s="169">
        <f t="shared" si="0"/>
        <v>0.43950363787267821</v>
      </c>
      <c r="L29" s="169">
        <f t="shared" si="1"/>
        <v>1.8496502565538177E-2</v>
      </c>
    </row>
    <row r="30" spans="1:30" ht="16" thickBot="1" x14ac:dyDescent="0.4">
      <c r="I30" s="205" t="s">
        <v>68</v>
      </c>
      <c r="J30" s="362">
        <v>92.02648769123843</v>
      </c>
      <c r="K30" s="327">
        <f t="shared" si="0"/>
        <v>0.39587872097042048</v>
      </c>
      <c r="L30" s="327">
        <f t="shared" si="1"/>
        <v>-3.0305527373815713E-2</v>
      </c>
    </row>
    <row r="31" spans="1:30" x14ac:dyDescent="0.35">
      <c r="I31" s="365" t="s">
        <v>69</v>
      </c>
      <c r="J31" s="363">
        <v>91.038018193102232</v>
      </c>
      <c r="K31" s="328">
        <f t="shared" si="0"/>
        <v>0.38088539053488335</v>
      </c>
      <c r="L31" s="330">
        <f t="shared" si="1"/>
        <v>-1.074114119678944E-2</v>
      </c>
    </row>
    <row r="32" spans="1:30" x14ac:dyDescent="0.35">
      <c r="I32" s="366" t="s">
        <v>70</v>
      </c>
      <c r="J32" s="361">
        <v>89.953426545636049</v>
      </c>
      <c r="K32" s="169">
        <f t="shared" si="0"/>
        <v>0.36443405745000196</v>
      </c>
      <c r="L32" s="331">
        <f t="shared" si="1"/>
        <v>-1.1913612235776468E-2</v>
      </c>
    </row>
    <row r="33" spans="2:12" x14ac:dyDescent="0.35">
      <c r="I33" s="366" t="s">
        <v>99</v>
      </c>
      <c r="J33" s="361">
        <v>85.233862240855373</v>
      </c>
      <c r="K33" s="169">
        <f t="shared" si="0"/>
        <v>0.29284663136678185</v>
      </c>
      <c r="L33" s="331">
        <f t="shared" si="1"/>
        <v>-5.2466754030612718E-2</v>
      </c>
    </row>
    <row r="34" spans="2:12" x14ac:dyDescent="0.35">
      <c r="I34" s="366" t="s">
        <v>100</v>
      </c>
      <c r="J34" s="361">
        <v>88.496417212981086</v>
      </c>
      <c r="K34" s="169">
        <f t="shared" si="0"/>
        <v>0.34233380811165842</v>
      </c>
      <c r="L34" s="331">
        <f t="shared" si="1"/>
        <v>3.8277685492021082E-2</v>
      </c>
    </row>
    <row r="35" spans="2:12" ht="16" thickBot="1" x14ac:dyDescent="0.4">
      <c r="I35" s="367" t="s">
        <v>101</v>
      </c>
      <c r="J35" s="364">
        <v>69.13928368751445</v>
      </c>
      <c r="K35" s="329">
        <f t="shared" si="0"/>
        <v>4.8720398917573425E-2</v>
      </c>
      <c r="L35" s="332">
        <f t="shared" si="1"/>
        <v>-0.21873352769616122</v>
      </c>
    </row>
    <row r="36" spans="2:12" x14ac:dyDescent="0.35"/>
    <row r="37" spans="2:12" x14ac:dyDescent="0.35"/>
    <row r="38" spans="2:12" x14ac:dyDescent="0.35">
      <c r="B38" s="484" t="s">
        <v>367</v>
      </c>
      <c r="C38" s="482"/>
      <c r="D38" s="482"/>
      <c r="E38" s="482"/>
      <c r="F38" s="482"/>
      <c r="G38" s="482"/>
      <c r="H38" s="482"/>
      <c r="I38" s="482"/>
    </row>
    <row r="39" spans="2:12" x14ac:dyDescent="0.35">
      <c r="B39" s="485" t="s">
        <v>324</v>
      </c>
      <c r="C39" s="455"/>
      <c r="D39" s="455"/>
      <c r="E39" s="455"/>
      <c r="F39" s="455"/>
      <c r="G39" s="455"/>
      <c r="H39" s="455"/>
      <c r="I39" s="455"/>
    </row>
    <row r="40" spans="2:12" x14ac:dyDescent="0.35"/>
    <row r="41" spans="2:12" x14ac:dyDescent="0.35">
      <c r="B41" s="482" t="s">
        <v>6</v>
      </c>
      <c r="C41" s="482"/>
      <c r="D41" s="482"/>
      <c r="E41" s="482"/>
      <c r="F41" s="482"/>
      <c r="G41" s="482"/>
      <c r="H41" s="482"/>
      <c r="I41" s="482"/>
    </row>
    <row r="42" spans="2:12" x14ac:dyDescent="0.35">
      <c r="B42" s="526"/>
      <c r="C42" s="527"/>
      <c r="D42" s="527"/>
      <c r="E42" s="527"/>
      <c r="F42" s="527"/>
      <c r="G42" s="527"/>
      <c r="H42" s="527"/>
      <c r="I42" s="528"/>
    </row>
    <row r="43" spans="2:12" x14ac:dyDescent="0.35">
      <c r="B43" s="483"/>
      <c r="C43" s="483"/>
      <c r="D43" s="483"/>
      <c r="E43" s="483"/>
      <c r="F43" s="483"/>
      <c r="G43" s="483"/>
      <c r="H43" s="483"/>
      <c r="I43" s="483"/>
    </row>
    <row r="44" spans="2:12" x14ac:dyDescent="0.35"/>
    <row r="45" spans="2:12" x14ac:dyDescent="0.35">
      <c r="B45" s="457" t="s">
        <v>7</v>
      </c>
      <c r="C45" s="458"/>
      <c r="D45" s="458"/>
      <c r="E45" s="458"/>
      <c r="F45" s="458"/>
      <c r="G45" s="458"/>
      <c r="H45" s="458"/>
      <c r="I45" s="459"/>
    </row>
    <row r="46" spans="2:12" ht="42" customHeight="1" x14ac:dyDescent="0.35">
      <c r="B46" s="491" t="s">
        <v>181</v>
      </c>
      <c r="C46" s="492"/>
      <c r="D46" s="492"/>
      <c r="E46" s="492"/>
      <c r="F46" s="492"/>
      <c r="G46" s="492"/>
      <c r="H46" s="492"/>
      <c r="I46" s="493"/>
    </row>
    <row r="47" spans="2:12" x14ac:dyDescent="0.35"/>
    <row r="48" spans="2:12" x14ac:dyDescent="0.35">
      <c r="B48" s="73" t="s">
        <v>232</v>
      </c>
      <c r="C48" s="494" t="s">
        <v>321</v>
      </c>
      <c r="D48" s="488"/>
      <c r="E48" s="488"/>
      <c r="F48" s="488"/>
      <c r="G48" s="488"/>
      <c r="H48" s="488"/>
      <c r="I48" s="488"/>
    </row>
    <row r="49" spans="2:9" x14ac:dyDescent="0.35">
      <c r="B49" s="73" t="s">
        <v>233</v>
      </c>
      <c r="C49" s="494">
        <v>44748</v>
      </c>
      <c r="D49" s="488"/>
      <c r="E49" s="488"/>
      <c r="F49" s="488"/>
      <c r="G49" s="488"/>
      <c r="H49" s="488"/>
      <c r="I49" s="488"/>
    </row>
    <row r="50" spans="2:9" x14ac:dyDescent="0.35">
      <c r="B50" s="91" t="s">
        <v>234</v>
      </c>
      <c r="C50" s="495" t="s">
        <v>322</v>
      </c>
      <c r="D50" s="488"/>
      <c r="E50" s="488"/>
      <c r="F50" s="488"/>
      <c r="G50" s="488"/>
      <c r="H50" s="488"/>
      <c r="I50" s="488"/>
    </row>
    <row r="51" spans="2:9" x14ac:dyDescent="0.35">
      <c r="B51" s="486" t="s">
        <v>235</v>
      </c>
      <c r="C51" s="487"/>
      <c r="D51" s="488"/>
      <c r="E51" s="488"/>
      <c r="F51" s="488"/>
      <c r="G51" s="488"/>
      <c r="H51" s="488"/>
      <c r="I51" s="488"/>
    </row>
    <row r="52" spans="2:9" x14ac:dyDescent="0.35">
      <c r="B52" s="486"/>
      <c r="C52" s="489"/>
      <c r="D52" s="488"/>
      <c r="E52" s="488"/>
      <c r="F52" s="488"/>
      <c r="G52" s="488"/>
      <c r="H52" s="488"/>
      <c r="I52" s="488"/>
    </row>
    <row r="53" spans="2:9" x14ac:dyDescent="0.35">
      <c r="B53" s="486"/>
      <c r="C53" s="490"/>
      <c r="D53" s="490"/>
      <c r="E53" s="490"/>
      <c r="F53" s="490"/>
      <c r="G53" s="490"/>
      <c r="H53" s="490"/>
      <c r="I53" s="490"/>
    </row>
    <row r="54" spans="2:9" x14ac:dyDescent="0.35"/>
    <row r="55" spans="2:9" x14ac:dyDescent="0.35"/>
    <row r="56" spans="2:9" x14ac:dyDescent="0.35"/>
  </sheetData>
  <mergeCells count="17">
    <mergeCell ref="C48:I48"/>
    <mergeCell ref="C49:I49"/>
    <mergeCell ref="B41:I41"/>
    <mergeCell ref="B42:I42"/>
    <mergeCell ref="B43:I43"/>
    <mergeCell ref="B45:I45"/>
    <mergeCell ref="B46:I46"/>
    <mergeCell ref="B2:B3"/>
    <mergeCell ref="C2:D2"/>
    <mergeCell ref="C3:D3"/>
    <mergeCell ref="B38:I38"/>
    <mergeCell ref="B39:I39"/>
    <mergeCell ref="C50:I50"/>
    <mergeCell ref="B51:B53"/>
    <mergeCell ref="C51:I51"/>
    <mergeCell ref="C52:I52"/>
    <mergeCell ref="C53:I53"/>
  </mergeCells>
  <conditionalFormatting sqref="K7">
    <cfRule type="iconSet" priority="6">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5687EB77-F8C8-49A6-8B2C-A6B002177D40}"/>
  </hyperlink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AB56"/>
  <sheetViews>
    <sheetView workbookViewId="0">
      <selection activeCell="L18" sqref="L18"/>
    </sheetView>
  </sheetViews>
  <sheetFormatPr defaultColWidth="0" defaultRowHeight="15.5" zeroHeight="1" x14ac:dyDescent="0.35"/>
  <cols>
    <col min="1" max="1" width="4.23046875" style="24" customWidth="1"/>
    <col min="2" max="2" width="16.23046875" style="24" customWidth="1"/>
    <col min="3" max="3" width="13.23046875" style="24" customWidth="1"/>
    <col min="4" max="4" width="13.4609375" style="24" customWidth="1"/>
    <col min="5" max="5" width="7.23046875" style="24" bestFit="1" customWidth="1"/>
    <col min="6" max="9" width="6.84375" style="24" bestFit="1" customWidth="1"/>
    <col min="10" max="10" width="12.53515625" style="24" customWidth="1"/>
    <col min="11" max="11" width="10.84375" style="24" customWidth="1"/>
    <col min="12" max="12" width="10.3046875" style="24" customWidth="1"/>
    <col min="13" max="13" width="6.84375" style="24" bestFit="1" customWidth="1"/>
    <col min="14" max="17" width="6.84375" style="24" hidden="1" customWidth="1"/>
    <col min="18" max="18" width="7.07421875" style="24" hidden="1" customWidth="1"/>
    <col min="19" max="19" width="7.69140625" style="24" hidden="1" customWidth="1"/>
    <col min="20" max="20" width="7.07421875" style="24" hidden="1" customWidth="1"/>
    <col min="21" max="21" width="8.23046875" style="24" hidden="1" customWidth="1"/>
    <col min="22" max="27" width="6.84375" style="24" hidden="1" customWidth="1"/>
    <col min="28" max="28" width="6.69140625" style="24" hidden="1" customWidth="1"/>
    <col min="29" max="16384" width="8.84375" style="24" hidden="1"/>
  </cols>
  <sheetData>
    <row r="1" spans="1:28" x14ac:dyDescent="0.35">
      <c r="A1" s="62"/>
      <c r="B1" s="62"/>
      <c r="C1" s="62"/>
      <c r="D1" s="62"/>
      <c r="E1" s="62"/>
      <c r="F1" s="62"/>
      <c r="G1" s="62"/>
      <c r="H1" s="62"/>
      <c r="I1" s="62"/>
      <c r="J1" s="62"/>
      <c r="K1" s="62"/>
      <c r="L1" s="62"/>
      <c r="M1" s="62"/>
      <c r="N1" s="17"/>
      <c r="S1" s="17"/>
      <c r="T1" s="17"/>
      <c r="U1" s="17"/>
      <c r="V1" s="17"/>
      <c r="W1" s="17"/>
      <c r="X1" s="17"/>
      <c r="Y1" s="17"/>
      <c r="Z1" s="17"/>
      <c r="AA1" s="17"/>
      <c r="AB1" s="17"/>
    </row>
    <row r="2" spans="1:28" ht="52" x14ac:dyDescent="0.35">
      <c r="A2" s="62"/>
      <c r="B2" s="529" t="s">
        <v>103</v>
      </c>
      <c r="C2" s="530" t="s">
        <v>1</v>
      </c>
      <c r="D2" s="531"/>
      <c r="E2" s="175" t="s">
        <v>2</v>
      </c>
      <c r="F2" s="90" t="s">
        <v>4</v>
      </c>
      <c r="G2" s="174" t="s">
        <v>193</v>
      </c>
      <c r="H2" s="175" t="s">
        <v>3</v>
      </c>
      <c r="I2" s="62"/>
      <c r="J2" s="62"/>
      <c r="K2" s="62"/>
      <c r="L2" s="62"/>
      <c r="M2" s="62"/>
      <c r="W2" s="3"/>
      <c r="X2" s="3"/>
      <c r="Y2" s="3"/>
      <c r="Z2" s="3"/>
      <c r="AA2" s="3"/>
      <c r="AB2" s="3"/>
    </row>
    <row r="3" spans="1:28" ht="17.25" customHeight="1" x14ac:dyDescent="0.35">
      <c r="A3" s="62"/>
      <c r="B3" s="529"/>
      <c r="C3" s="520" t="s">
        <v>314</v>
      </c>
      <c r="D3" s="505"/>
      <c r="E3" s="152">
        <v>1</v>
      </c>
      <c r="F3" s="39" t="s">
        <v>22</v>
      </c>
      <c r="G3" s="153">
        <f>K7</f>
        <v>3</v>
      </c>
      <c r="H3" s="155" t="s">
        <v>303</v>
      </c>
      <c r="I3" s="62"/>
      <c r="J3" s="62"/>
      <c r="K3" s="62"/>
      <c r="L3" s="62"/>
      <c r="M3" s="62"/>
      <c r="W3" s="3"/>
      <c r="X3" s="3"/>
      <c r="Y3" s="3"/>
      <c r="Z3" s="3"/>
      <c r="AA3" s="3"/>
      <c r="AB3" s="3"/>
    </row>
    <row r="4" spans="1:28" x14ac:dyDescent="0.35">
      <c r="A4" s="62"/>
      <c r="B4" s="62"/>
      <c r="C4" s="62"/>
      <c r="D4" s="62"/>
      <c r="E4" s="62"/>
      <c r="F4" s="62"/>
      <c r="G4" s="62"/>
      <c r="H4" s="62"/>
      <c r="I4" s="62"/>
      <c r="J4" s="62"/>
      <c r="K4" s="62"/>
      <c r="L4" s="62"/>
      <c r="M4" s="62"/>
      <c r="W4" s="3"/>
      <c r="X4" s="3"/>
      <c r="Y4" s="3"/>
      <c r="Z4" s="3"/>
      <c r="AA4" s="3"/>
      <c r="AB4" s="3"/>
    </row>
    <row r="5" spans="1:28" x14ac:dyDescent="0.35">
      <c r="A5" s="18"/>
      <c r="B5" s="3"/>
      <c r="C5" s="3"/>
      <c r="D5" s="3"/>
      <c r="E5" s="3"/>
      <c r="F5" s="3"/>
      <c r="G5" s="3"/>
      <c r="H5" s="3"/>
      <c r="I5" s="3"/>
      <c r="J5" s="3"/>
      <c r="W5" s="3"/>
      <c r="X5" s="3"/>
      <c r="Y5" s="3"/>
      <c r="Z5" s="3"/>
      <c r="AA5" s="3"/>
      <c r="AB5" s="3"/>
    </row>
    <row r="6" spans="1:28" x14ac:dyDescent="0.35">
      <c r="A6" s="18"/>
      <c r="B6" s="3"/>
      <c r="C6" s="3"/>
      <c r="D6" s="3"/>
      <c r="E6" s="3"/>
      <c r="F6" s="3"/>
      <c r="G6" s="3"/>
      <c r="H6" s="3"/>
      <c r="I6" s="64"/>
      <c r="J6" s="64" t="s">
        <v>306</v>
      </c>
      <c r="K6" s="64" t="s">
        <v>307</v>
      </c>
      <c r="W6" s="3"/>
      <c r="X6" s="3"/>
      <c r="Y6" s="3"/>
      <c r="Z6" s="3"/>
      <c r="AA6" s="3"/>
      <c r="AB6" s="3"/>
    </row>
    <row r="7" spans="1:28" ht="23" x14ac:dyDescent="0.35">
      <c r="A7" s="18"/>
      <c r="B7" s="3"/>
      <c r="C7" s="3"/>
      <c r="D7" s="3"/>
      <c r="E7" s="3"/>
      <c r="F7" s="3"/>
      <c r="G7" s="3"/>
      <c r="H7" s="3"/>
      <c r="I7" s="64" t="s">
        <v>193</v>
      </c>
      <c r="J7" s="156">
        <f>(J35-J31)/J31</f>
        <v>-0.30458784837724773</v>
      </c>
      <c r="K7" s="151">
        <f>IF(J7="No data",0,IF(J7&gt;0.05,1,IF(J7&lt;-0.05,3,2)))</f>
        <v>3</v>
      </c>
      <c r="W7" s="3"/>
      <c r="X7" s="3"/>
      <c r="Y7" s="3"/>
      <c r="Z7" s="3"/>
      <c r="AA7" s="3"/>
      <c r="AB7" s="3"/>
    </row>
    <row r="8" spans="1:28" x14ac:dyDescent="0.35">
      <c r="A8" s="18"/>
      <c r="B8" s="3"/>
      <c r="C8" s="3"/>
      <c r="D8" s="3"/>
      <c r="E8" s="3"/>
      <c r="F8" s="3"/>
      <c r="G8" s="3"/>
      <c r="H8" s="3"/>
      <c r="I8" s="3"/>
      <c r="J8" s="3"/>
      <c r="W8" s="3"/>
      <c r="X8" s="3"/>
      <c r="Y8" s="3"/>
      <c r="Z8" s="3"/>
      <c r="AA8" s="3"/>
      <c r="AB8" s="3"/>
    </row>
    <row r="9" spans="1:28" ht="34.5" x14ac:dyDescent="0.35">
      <c r="A9" s="18"/>
      <c r="B9" s="3"/>
      <c r="C9" s="3"/>
      <c r="D9" s="3"/>
      <c r="E9" s="3"/>
      <c r="F9" s="3"/>
      <c r="G9" s="3"/>
      <c r="H9" s="3"/>
      <c r="I9" s="126" t="s">
        <v>72</v>
      </c>
      <c r="J9" s="176" t="s">
        <v>316</v>
      </c>
      <c r="K9" s="64" t="s">
        <v>309</v>
      </c>
      <c r="L9" s="64" t="s">
        <v>102</v>
      </c>
      <c r="T9" s="3"/>
      <c r="U9" s="3"/>
      <c r="V9" s="3"/>
      <c r="W9" s="3"/>
      <c r="X9" s="3"/>
      <c r="Y9" s="3"/>
      <c r="Z9" s="3"/>
      <c r="AA9" s="3"/>
      <c r="AB9" s="9"/>
    </row>
    <row r="10" spans="1:28" x14ac:dyDescent="0.35">
      <c r="A10" s="18"/>
      <c r="B10" s="3"/>
      <c r="C10" s="3"/>
      <c r="D10" s="3"/>
      <c r="E10" s="3"/>
      <c r="F10" s="3"/>
      <c r="G10" s="3"/>
      <c r="H10" s="3"/>
      <c r="I10" s="104" t="s">
        <v>48</v>
      </c>
      <c r="J10" s="357">
        <v>1066.7692398957415</v>
      </c>
      <c r="K10" s="167"/>
      <c r="L10" s="168"/>
      <c r="T10" s="3"/>
      <c r="U10" s="3"/>
      <c r="V10" s="3"/>
      <c r="W10" s="3"/>
      <c r="X10" s="3"/>
      <c r="Y10" s="3"/>
      <c r="Z10" s="3"/>
      <c r="AA10" s="3"/>
      <c r="AB10" s="9"/>
    </row>
    <row r="11" spans="1:28" x14ac:dyDescent="0.35">
      <c r="A11" s="18"/>
      <c r="B11" s="3"/>
      <c r="C11" s="3"/>
      <c r="D11" s="3"/>
      <c r="E11" s="3"/>
      <c r="F11" s="3"/>
      <c r="G11" s="3"/>
      <c r="H11" s="3"/>
      <c r="I11" s="104" t="s">
        <v>49</v>
      </c>
      <c r="J11" s="357">
        <v>1066.7692398957415</v>
      </c>
      <c r="K11" s="169">
        <f t="shared" ref="K11:K35" si="0">(J11-$J$10)/$J$10</f>
        <v>0</v>
      </c>
      <c r="L11" s="169"/>
      <c r="T11" s="3"/>
      <c r="U11" s="3"/>
      <c r="V11" s="3"/>
      <c r="W11" s="3"/>
      <c r="X11" s="3"/>
      <c r="Y11" s="3"/>
      <c r="Z11" s="3"/>
      <c r="AA11" s="3"/>
      <c r="AB11" s="9"/>
    </row>
    <row r="12" spans="1:28" x14ac:dyDescent="0.35">
      <c r="A12" s="18"/>
      <c r="B12" s="3"/>
      <c r="C12" s="3"/>
      <c r="D12" s="3"/>
      <c r="E12" s="3"/>
      <c r="F12" s="3"/>
      <c r="G12" s="3"/>
      <c r="H12" s="3"/>
      <c r="I12" s="104" t="s">
        <v>50</v>
      </c>
      <c r="J12" s="357">
        <v>1050.5125726355218</v>
      </c>
      <c r="K12" s="169">
        <f t="shared" si="0"/>
        <v>-1.5239160122210254E-2</v>
      </c>
      <c r="L12" s="169">
        <f t="shared" ref="L12:L35" si="1">(J12-J11)/J11</f>
        <v>-1.5239160122210254E-2</v>
      </c>
      <c r="T12" s="3"/>
      <c r="U12" s="3"/>
      <c r="V12" s="3"/>
      <c r="W12" s="3"/>
      <c r="X12" s="3"/>
      <c r="Y12" s="3"/>
      <c r="Z12" s="3"/>
      <c r="AA12" s="3"/>
      <c r="AB12" s="9"/>
    </row>
    <row r="13" spans="1:28" x14ac:dyDescent="0.35">
      <c r="A13" s="18"/>
      <c r="B13" s="3"/>
      <c r="C13" s="3"/>
      <c r="D13" s="3"/>
      <c r="E13" s="3"/>
      <c r="F13" s="3"/>
      <c r="G13" s="3"/>
      <c r="H13" s="3"/>
      <c r="I13" s="104" t="s">
        <v>51</v>
      </c>
      <c r="J13" s="357">
        <v>1136.340182551538</v>
      </c>
      <c r="K13" s="169">
        <f t="shared" si="0"/>
        <v>6.5216487365717266E-2</v>
      </c>
      <c r="L13" s="169">
        <f t="shared" si="1"/>
        <v>8.1700697499214311E-2</v>
      </c>
      <c r="T13" s="3"/>
      <c r="U13" s="3"/>
      <c r="V13" s="3"/>
      <c r="W13" s="3"/>
      <c r="X13" s="3"/>
      <c r="Y13" s="3"/>
      <c r="Z13" s="3"/>
      <c r="AA13" s="3"/>
      <c r="AB13" s="9"/>
    </row>
    <row r="14" spans="1:28" x14ac:dyDescent="0.35">
      <c r="A14" s="18"/>
      <c r="B14" s="3"/>
      <c r="C14" s="3"/>
      <c r="D14" s="3"/>
      <c r="E14" s="3"/>
      <c r="F14" s="3"/>
      <c r="G14" s="3"/>
      <c r="H14" s="3"/>
      <c r="I14" s="104" t="s">
        <v>52</v>
      </c>
      <c r="J14" s="357">
        <v>987.81674914072437</v>
      </c>
      <c r="K14" s="169">
        <f t="shared" si="0"/>
        <v>-7.4010843022370432E-2</v>
      </c>
      <c r="L14" s="169">
        <f t="shared" si="1"/>
        <v>-0.13070331903367099</v>
      </c>
      <c r="T14" s="3"/>
      <c r="U14" s="3"/>
      <c r="V14" s="3"/>
      <c r="W14" s="3"/>
      <c r="X14" s="3"/>
      <c r="Y14" s="3"/>
      <c r="Z14" s="3"/>
      <c r="AA14" s="3"/>
      <c r="AB14" s="9"/>
    </row>
    <row r="15" spans="1:28" x14ac:dyDescent="0.35">
      <c r="A15" s="18"/>
      <c r="B15" s="3"/>
      <c r="C15" s="3"/>
      <c r="D15" s="3"/>
      <c r="E15" s="3"/>
      <c r="F15" s="3"/>
      <c r="G15" s="3"/>
      <c r="H15" s="3"/>
      <c r="I15" s="104" t="s">
        <v>53</v>
      </c>
      <c r="J15" s="357">
        <v>888.44849498247527</v>
      </c>
      <c r="K15" s="169">
        <f t="shared" si="0"/>
        <v>-0.16715962388519381</v>
      </c>
      <c r="L15" s="169">
        <f t="shared" si="1"/>
        <v>-0.10059381382699464</v>
      </c>
      <c r="T15" s="3"/>
      <c r="U15" s="3"/>
      <c r="V15" s="3"/>
      <c r="W15" s="3"/>
      <c r="X15" s="3"/>
      <c r="Y15" s="3"/>
      <c r="Z15" s="3"/>
      <c r="AA15" s="3"/>
      <c r="AB15" s="9"/>
    </row>
    <row r="16" spans="1:28" x14ac:dyDescent="0.35">
      <c r="A16" s="18"/>
      <c r="B16" s="3"/>
      <c r="C16" s="3"/>
      <c r="D16" s="3"/>
      <c r="E16" s="3"/>
      <c r="F16" s="3"/>
      <c r="G16" s="3"/>
      <c r="H16" s="3"/>
      <c r="I16" s="104" t="s">
        <v>54</v>
      </c>
      <c r="J16" s="357">
        <v>948.42255851333198</v>
      </c>
      <c r="K16" s="169">
        <f t="shared" si="0"/>
        <v>-0.11093934560203096</v>
      </c>
      <c r="L16" s="169">
        <f t="shared" si="1"/>
        <v>6.7504265998041574E-2</v>
      </c>
      <c r="T16" s="3"/>
      <c r="U16" s="3"/>
      <c r="V16" s="3"/>
      <c r="W16" s="3"/>
      <c r="X16" s="3"/>
      <c r="Y16" s="3"/>
      <c r="Z16" s="3"/>
      <c r="AA16" s="3"/>
      <c r="AB16" s="9"/>
    </row>
    <row r="17" spans="1:28" x14ac:dyDescent="0.35">
      <c r="A17" s="18"/>
      <c r="B17" s="3"/>
      <c r="C17" s="3"/>
      <c r="D17" s="3"/>
      <c r="E17" s="3"/>
      <c r="F17" s="3"/>
      <c r="G17" s="3"/>
      <c r="H17" s="3"/>
      <c r="I17" s="104" t="s">
        <v>55</v>
      </c>
      <c r="J17" s="357">
        <v>849.85104388830018</v>
      </c>
      <c r="K17" s="169">
        <f t="shared" si="0"/>
        <v>-0.20334125497341993</v>
      </c>
      <c r="L17" s="169">
        <f t="shared" si="1"/>
        <v>-0.10393206460582746</v>
      </c>
      <c r="T17" s="3"/>
      <c r="U17" s="3"/>
      <c r="V17" s="3"/>
      <c r="W17" s="3"/>
      <c r="X17" s="3"/>
      <c r="Y17" s="3"/>
      <c r="Z17" s="3"/>
      <c r="AA17" s="3"/>
      <c r="AB17" s="9"/>
    </row>
    <row r="18" spans="1:28" x14ac:dyDescent="0.35">
      <c r="A18" s="18"/>
      <c r="B18" s="3"/>
      <c r="C18" s="3"/>
      <c r="D18" s="3"/>
      <c r="E18" s="3"/>
      <c r="F18" s="3"/>
      <c r="G18" s="3"/>
      <c r="H18" s="3"/>
      <c r="I18" s="104" t="s">
        <v>56</v>
      </c>
      <c r="J18" s="357">
        <v>765.29545110542767</v>
      </c>
      <c r="K18" s="169">
        <f t="shared" si="0"/>
        <v>-0.28260450106320817</v>
      </c>
      <c r="L18" s="169">
        <f t="shared" si="1"/>
        <v>-9.9494603661375317E-2</v>
      </c>
      <c r="T18" s="3"/>
      <c r="U18" s="3"/>
      <c r="V18" s="3"/>
      <c r="W18" s="3"/>
      <c r="X18" s="3"/>
      <c r="Y18" s="3"/>
      <c r="Z18" s="3"/>
      <c r="AA18" s="3"/>
      <c r="AB18" s="9"/>
    </row>
    <row r="19" spans="1:28" x14ac:dyDescent="0.35">
      <c r="A19" s="18"/>
      <c r="B19" s="3"/>
      <c r="C19" s="3"/>
      <c r="D19" s="3"/>
      <c r="E19" s="3"/>
      <c r="F19" s="3"/>
      <c r="G19" s="3"/>
      <c r="H19" s="3"/>
      <c r="I19" s="104" t="s">
        <v>57</v>
      </c>
      <c r="J19" s="357">
        <v>932.74818532823883</v>
      </c>
      <c r="K19" s="169">
        <f t="shared" si="0"/>
        <v>-0.12563265751888475</v>
      </c>
      <c r="L19" s="169">
        <f t="shared" si="1"/>
        <v>0.21880795708498565</v>
      </c>
      <c r="T19" s="3"/>
      <c r="U19" s="3"/>
      <c r="V19" s="3"/>
      <c r="W19" s="3"/>
      <c r="X19" s="3"/>
      <c r="Y19" s="3"/>
      <c r="Z19" s="3"/>
      <c r="AA19" s="3"/>
      <c r="AB19" s="9"/>
    </row>
    <row r="20" spans="1:28" x14ac:dyDescent="0.35">
      <c r="A20" s="18"/>
      <c r="B20" s="3"/>
      <c r="C20" s="3"/>
      <c r="D20" s="3"/>
      <c r="E20" s="3"/>
      <c r="F20" s="3"/>
      <c r="G20" s="3"/>
      <c r="H20" s="3"/>
      <c r="I20" s="104" t="s">
        <v>58</v>
      </c>
      <c r="J20" s="357">
        <v>885.35527615855244</v>
      </c>
      <c r="K20" s="169">
        <f t="shared" si="0"/>
        <v>-0.17005923769879153</v>
      </c>
      <c r="L20" s="169">
        <f t="shared" si="1"/>
        <v>-5.0809971989394527E-2</v>
      </c>
      <c r="T20" s="3"/>
      <c r="U20" s="3"/>
      <c r="V20" s="3"/>
      <c r="W20" s="3"/>
      <c r="X20" s="3"/>
      <c r="Y20" s="3"/>
      <c r="Z20" s="3"/>
      <c r="AA20" s="3"/>
      <c r="AB20" s="9"/>
    </row>
    <row r="21" spans="1:28" x14ac:dyDescent="0.35">
      <c r="A21" s="18"/>
      <c r="B21" s="3"/>
      <c r="C21" s="3"/>
      <c r="D21" s="3"/>
      <c r="E21" s="3"/>
      <c r="F21" s="3"/>
      <c r="G21" s="3"/>
      <c r="H21" s="3"/>
      <c r="I21" s="104" t="s">
        <v>59</v>
      </c>
      <c r="J21" s="357">
        <v>860.14627421674186</v>
      </c>
      <c r="K21" s="169">
        <f t="shared" si="0"/>
        <v>-0.1936904045894626</v>
      </c>
      <c r="L21" s="169">
        <f t="shared" si="1"/>
        <v>-2.8473317571663818E-2</v>
      </c>
      <c r="T21" s="3"/>
      <c r="U21" s="3"/>
      <c r="V21" s="3"/>
      <c r="W21" s="3"/>
      <c r="X21" s="3"/>
      <c r="Y21" s="3"/>
      <c r="Z21" s="3"/>
      <c r="AA21" s="3"/>
      <c r="AB21" s="9"/>
    </row>
    <row r="22" spans="1:28" x14ac:dyDescent="0.35">
      <c r="A22" s="18"/>
      <c r="B22" s="3"/>
      <c r="C22" s="3"/>
      <c r="D22" s="3"/>
      <c r="E22" s="3"/>
      <c r="F22" s="3"/>
      <c r="G22" s="3"/>
      <c r="H22" s="3"/>
      <c r="I22" s="104" t="s">
        <v>60</v>
      </c>
      <c r="J22" s="357">
        <v>864.46710297642744</v>
      </c>
      <c r="K22" s="169">
        <f t="shared" si="0"/>
        <v>-0.18964001712224629</v>
      </c>
      <c r="L22" s="169">
        <f t="shared" si="1"/>
        <v>5.0233650824334196E-3</v>
      </c>
      <c r="T22" s="3"/>
      <c r="U22" s="3"/>
      <c r="V22" s="3"/>
      <c r="W22" s="3"/>
      <c r="X22" s="3"/>
      <c r="Y22" s="3"/>
      <c r="Z22" s="3"/>
      <c r="AA22" s="3"/>
      <c r="AB22" s="9"/>
    </row>
    <row r="23" spans="1:28" x14ac:dyDescent="0.35">
      <c r="A23" s="18"/>
      <c r="B23" s="3"/>
      <c r="C23" s="3"/>
      <c r="D23" s="3"/>
      <c r="E23" s="3"/>
      <c r="F23" s="3"/>
      <c r="G23" s="3"/>
      <c r="H23" s="3"/>
      <c r="I23" s="104" t="s">
        <v>61</v>
      </c>
      <c r="J23" s="357">
        <v>1030.9977154199341</v>
      </c>
      <c r="K23" s="169">
        <f t="shared" si="0"/>
        <v>-3.3532579622659008E-2</v>
      </c>
      <c r="L23" s="169">
        <f t="shared" si="1"/>
        <v>0.19263961794512346</v>
      </c>
      <c r="T23" s="3"/>
      <c r="U23" s="3"/>
      <c r="V23" s="3"/>
      <c r="W23" s="3"/>
      <c r="X23" s="3"/>
      <c r="Y23" s="3"/>
      <c r="Z23" s="3"/>
      <c r="AA23" s="3"/>
      <c r="AB23" s="9"/>
    </row>
    <row r="24" spans="1:28" x14ac:dyDescent="0.35">
      <c r="A24" s="18"/>
      <c r="B24" s="3"/>
      <c r="C24" s="3"/>
      <c r="D24" s="3"/>
      <c r="E24" s="3"/>
      <c r="F24" s="3"/>
      <c r="G24" s="3"/>
      <c r="H24" s="3"/>
      <c r="I24" s="104" t="s">
        <v>62</v>
      </c>
      <c r="J24" s="357">
        <v>1018.4203428473875</v>
      </c>
      <c r="K24" s="169">
        <f t="shared" si="0"/>
        <v>-4.5322732639984376E-2</v>
      </c>
      <c r="L24" s="169">
        <f t="shared" si="1"/>
        <v>-1.219922448365833E-2</v>
      </c>
      <c r="W24" s="3"/>
      <c r="X24" s="3"/>
      <c r="Y24" s="3"/>
      <c r="Z24" s="3"/>
      <c r="AA24" s="3"/>
      <c r="AB24" s="3"/>
    </row>
    <row r="25" spans="1:28" x14ac:dyDescent="0.35">
      <c r="A25" s="18"/>
      <c r="B25" s="3"/>
      <c r="C25" s="3"/>
      <c r="D25" s="3"/>
      <c r="E25" s="3"/>
      <c r="F25" s="3"/>
      <c r="G25" s="3"/>
      <c r="H25" s="3"/>
      <c r="I25" s="104" t="s">
        <v>63</v>
      </c>
      <c r="J25" s="357">
        <v>1027.2859992938313</v>
      </c>
      <c r="K25" s="169">
        <f t="shared" si="0"/>
        <v>-3.7011978903487154E-2</v>
      </c>
      <c r="L25" s="169">
        <f t="shared" si="1"/>
        <v>8.7053018026490604E-3</v>
      </c>
      <c r="W25" s="3"/>
      <c r="X25" s="3"/>
      <c r="Y25" s="3"/>
      <c r="Z25" s="3"/>
      <c r="AA25" s="3"/>
      <c r="AB25" s="3"/>
    </row>
    <row r="26" spans="1:28" x14ac:dyDescent="0.35">
      <c r="A26" s="18"/>
      <c r="B26" s="3"/>
      <c r="C26" s="3"/>
      <c r="D26" s="3"/>
      <c r="E26" s="3"/>
      <c r="F26" s="3"/>
      <c r="G26" s="3"/>
      <c r="H26" s="3"/>
      <c r="I26" s="104" t="s">
        <v>64</v>
      </c>
      <c r="J26" s="357">
        <v>1119.4155488227916</v>
      </c>
      <c r="K26" s="169">
        <f t="shared" si="0"/>
        <v>4.9351168892154559E-2</v>
      </c>
      <c r="L26" s="169">
        <f t="shared" si="1"/>
        <v>8.9682473617173061E-2</v>
      </c>
      <c r="W26" s="3"/>
      <c r="X26" s="3"/>
      <c r="Y26" s="3"/>
      <c r="Z26" s="3"/>
      <c r="AA26" s="3"/>
      <c r="AB26" s="3"/>
    </row>
    <row r="27" spans="1:28" x14ac:dyDescent="0.35">
      <c r="A27" s="18"/>
      <c r="B27" s="3"/>
      <c r="C27" s="3"/>
      <c r="D27" s="3"/>
      <c r="E27" s="3"/>
      <c r="F27" s="3"/>
      <c r="G27" s="3"/>
      <c r="H27" s="3"/>
      <c r="I27" s="104" t="s">
        <v>65</v>
      </c>
      <c r="J27" s="357">
        <v>842.57830243529565</v>
      </c>
      <c r="K27" s="169">
        <f t="shared" si="0"/>
        <v>-0.21015879449463382</v>
      </c>
      <c r="L27" s="169">
        <f t="shared" si="1"/>
        <v>-0.24730516444820305</v>
      </c>
      <c r="U27" s="3"/>
      <c r="V27" s="3"/>
      <c r="W27" s="3"/>
      <c r="X27" s="3"/>
      <c r="Y27" s="3"/>
      <c r="Z27" s="3"/>
      <c r="AA27" s="3"/>
      <c r="AB27" s="3"/>
    </row>
    <row r="28" spans="1:28" x14ac:dyDescent="0.35">
      <c r="A28" s="18"/>
      <c r="B28" s="3"/>
      <c r="C28" s="3"/>
      <c r="D28" s="3"/>
      <c r="E28" s="3"/>
      <c r="F28" s="3"/>
      <c r="G28" s="3"/>
      <c r="H28" s="3"/>
      <c r="I28" s="104" t="s">
        <v>66</v>
      </c>
      <c r="J28" s="357">
        <v>870.73919020609355</v>
      </c>
      <c r="K28" s="169">
        <f t="shared" si="0"/>
        <v>-0.18376050073285444</v>
      </c>
      <c r="L28" s="169">
        <f t="shared" si="1"/>
        <v>3.3422279792162661E-2</v>
      </c>
      <c r="M28" s="3"/>
      <c r="N28" s="3"/>
      <c r="O28" s="3"/>
      <c r="P28" s="3"/>
      <c r="Q28" s="3"/>
      <c r="R28" s="3"/>
      <c r="S28" s="3"/>
      <c r="T28" s="3"/>
      <c r="U28" s="3"/>
      <c r="V28" s="3"/>
      <c r="W28" s="3"/>
      <c r="X28" s="3"/>
      <c r="Y28" s="3"/>
      <c r="Z28" s="3"/>
      <c r="AA28" s="3"/>
      <c r="AB28" s="3"/>
    </row>
    <row r="29" spans="1:28" x14ac:dyDescent="0.35">
      <c r="I29" s="104" t="s">
        <v>67</v>
      </c>
      <c r="J29" s="357">
        <v>825.54349590729635</v>
      </c>
      <c r="K29" s="169">
        <f t="shared" si="0"/>
        <v>-0.22612739003612523</v>
      </c>
      <c r="L29" s="169">
        <f t="shared" si="1"/>
        <v>-5.190497316205548E-2</v>
      </c>
    </row>
    <row r="30" spans="1:28" ht="16" thickBot="1" x14ac:dyDescent="0.4">
      <c r="I30" s="205" t="s">
        <v>68</v>
      </c>
      <c r="J30" s="358">
        <v>771.08056166827475</v>
      </c>
      <c r="K30" s="327">
        <f t="shared" si="0"/>
        <v>-0.27718148140113724</v>
      </c>
      <c r="L30" s="327">
        <f t="shared" si="1"/>
        <v>-6.5972216496194724E-2</v>
      </c>
    </row>
    <row r="31" spans="1:28" x14ac:dyDescent="0.35">
      <c r="I31" s="365" t="s">
        <v>69</v>
      </c>
      <c r="J31" s="359">
        <v>774.29838988266829</v>
      </c>
      <c r="K31" s="328">
        <f t="shared" si="0"/>
        <v>-0.27416505751671022</v>
      </c>
      <c r="L31" s="330">
        <f t="shared" si="1"/>
        <v>4.173141399689273E-3</v>
      </c>
    </row>
    <row r="32" spans="1:28" x14ac:dyDescent="0.35">
      <c r="I32" s="366" t="s">
        <v>70</v>
      </c>
      <c r="J32" s="357">
        <v>712.46221024759154</v>
      </c>
      <c r="K32" s="169">
        <f t="shared" si="0"/>
        <v>-0.33213090178976051</v>
      </c>
      <c r="L32" s="331">
        <f t="shared" si="1"/>
        <v>-7.9860917242055698E-2</v>
      </c>
    </row>
    <row r="33" spans="2:12" x14ac:dyDescent="0.35">
      <c r="I33" s="366" t="s">
        <v>99</v>
      </c>
      <c r="J33" s="357">
        <v>661.94484133102219</v>
      </c>
      <c r="K33" s="169">
        <f t="shared" si="0"/>
        <v>-0.37948638133237139</v>
      </c>
      <c r="L33" s="331">
        <f t="shared" si="1"/>
        <v>-7.0905331103826255E-2</v>
      </c>
    </row>
    <row r="34" spans="2:12" x14ac:dyDescent="0.35">
      <c r="I34" s="366" t="s">
        <v>100</v>
      </c>
      <c r="J34" s="357">
        <v>642.14713924223815</v>
      </c>
      <c r="K34" s="169">
        <f t="shared" si="0"/>
        <v>-0.39804494240479127</v>
      </c>
      <c r="L34" s="331">
        <f t="shared" si="1"/>
        <v>-2.990838639814053E-2</v>
      </c>
    </row>
    <row r="35" spans="2:12" ht="16" thickBot="1" x14ac:dyDescent="0.4">
      <c r="I35" s="367" t="s">
        <v>101</v>
      </c>
      <c r="J35" s="360">
        <v>538.45650930633906</v>
      </c>
      <c r="K35" s="329">
        <f t="shared" si="0"/>
        <v>-0.49524556092471883</v>
      </c>
      <c r="L35" s="332">
        <f t="shared" si="1"/>
        <v>-0.16147487639399685</v>
      </c>
    </row>
    <row r="36" spans="2:12" x14ac:dyDescent="0.35"/>
    <row r="37" spans="2:12" x14ac:dyDescent="0.35"/>
    <row r="38" spans="2:12" x14ac:dyDescent="0.35">
      <c r="B38" s="484" t="s">
        <v>367</v>
      </c>
      <c r="C38" s="482"/>
      <c r="D38" s="482"/>
      <c r="E38" s="482"/>
      <c r="F38" s="482"/>
      <c r="G38" s="482"/>
      <c r="H38" s="482"/>
      <c r="I38" s="482"/>
    </row>
    <row r="39" spans="2:12" x14ac:dyDescent="0.35">
      <c r="B39" s="485" t="s">
        <v>323</v>
      </c>
      <c r="C39" s="455"/>
      <c r="D39" s="455"/>
      <c r="E39" s="455"/>
      <c r="F39" s="455"/>
      <c r="G39" s="455"/>
      <c r="H39" s="455"/>
      <c r="I39" s="455"/>
    </row>
    <row r="40" spans="2:12" x14ac:dyDescent="0.35"/>
    <row r="41" spans="2:12" x14ac:dyDescent="0.35">
      <c r="B41" s="482" t="s">
        <v>6</v>
      </c>
      <c r="C41" s="482"/>
      <c r="D41" s="482"/>
      <c r="E41" s="482"/>
      <c r="F41" s="482"/>
      <c r="G41" s="482"/>
      <c r="H41" s="482"/>
      <c r="I41" s="482"/>
    </row>
    <row r="42" spans="2:12" x14ac:dyDescent="0.35">
      <c r="B42" s="526"/>
      <c r="C42" s="527"/>
      <c r="D42" s="527"/>
      <c r="E42" s="527"/>
      <c r="F42" s="527"/>
      <c r="G42" s="527"/>
      <c r="H42" s="527"/>
      <c r="I42" s="528"/>
    </row>
    <row r="43" spans="2:12" x14ac:dyDescent="0.35">
      <c r="B43" s="483"/>
      <c r="C43" s="483"/>
      <c r="D43" s="483"/>
      <c r="E43" s="483"/>
      <c r="F43" s="483"/>
      <c r="G43" s="483"/>
      <c r="H43" s="483"/>
      <c r="I43" s="483"/>
    </row>
    <row r="44" spans="2:12" x14ac:dyDescent="0.35"/>
    <row r="45" spans="2:12" x14ac:dyDescent="0.35">
      <c r="B45" s="457" t="s">
        <v>7</v>
      </c>
      <c r="C45" s="458"/>
      <c r="D45" s="458"/>
      <c r="E45" s="458"/>
      <c r="F45" s="458"/>
      <c r="G45" s="458"/>
      <c r="H45" s="458"/>
      <c r="I45" s="459"/>
    </row>
    <row r="46" spans="2:12" ht="54.75" customHeight="1" x14ac:dyDescent="0.35">
      <c r="B46" s="491" t="s">
        <v>332</v>
      </c>
      <c r="C46" s="492"/>
      <c r="D46" s="492"/>
      <c r="E46" s="492"/>
      <c r="F46" s="492"/>
      <c r="G46" s="492"/>
      <c r="H46" s="492"/>
      <c r="I46" s="493"/>
    </row>
    <row r="47" spans="2:12" x14ac:dyDescent="0.35"/>
    <row r="48" spans="2:12" x14ac:dyDescent="0.35">
      <c r="B48" s="73" t="s">
        <v>232</v>
      </c>
      <c r="C48" s="494" t="s">
        <v>321</v>
      </c>
      <c r="D48" s="488"/>
      <c r="E48" s="488"/>
      <c r="F48" s="488"/>
      <c r="G48" s="488"/>
      <c r="H48" s="488"/>
      <c r="I48" s="488"/>
    </row>
    <row r="49" spans="2:9" x14ac:dyDescent="0.35">
      <c r="B49" s="73" t="s">
        <v>233</v>
      </c>
      <c r="C49" s="494">
        <v>44748</v>
      </c>
      <c r="D49" s="488"/>
      <c r="E49" s="488"/>
      <c r="F49" s="488"/>
      <c r="G49" s="488"/>
      <c r="H49" s="488"/>
      <c r="I49" s="488"/>
    </row>
    <row r="50" spans="2:9" x14ac:dyDescent="0.35">
      <c r="B50" s="91" t="s">
        <v>234</v>
      </c>
      <c r="C50" s="495" t="s">
        <v>322</v>
      </c>
      <c r="D50" s="488"/>
      <c r="E50" s="488"/>
      <c r="F50" s="488"/>
      <c r="G50" s="488"/>
      <c r="H50" s="488"/>
      <c r="I50" s="488"/>
    </row>
    <row r="51" spans="2:9" x14ac:dyDescent="0.35">
      <c r="B51" s="486" t="s">
        <v>235</v>
      </c>
      <c r="C51" s="487"/>
      <c r="D51" s="488"/>
      <c r="E51" s="488"/>
      <c r="F51" s="488"/>
      <c r="G51" s="488"/>
      <c r="H51" s="488"/>
      <c r="I51" s="488"/>
    </row>
    <row r="52" spans="2:9" x14ac:dyDescent="0.35">
      <c r="B52" s="486"/>
      <c r="C52" s="489"/>
      <c r="D52" s="488"/>
      <c r="E52" s="488"/>
      <c r="F52" s="488"/>
      <c r="G52" s="488"/>
      <c r="H52" s="488"/>
      <c r="I52" s="488"/>
    </row>
    <row r="53" spans="2:9" x14ac:dyDescent="0.35">
      <c r="B53" s="486"/>
      <c r="C53" s="490"/>
      <c r="D53" s="490"/>
      <c r="E53" s="490"/>
      <c r="F53" s="490"/>
      <c r="G53" s="490"/>
      <c r="H53" s="490"/>
      <c r="I53" s="490"/>
    </row>
    <row r="54" spans="2:9" x14ac:dyDescent="0.35"/>
    <row r="55" spans="2:9" x14ac:dyDescent="0.35"/>
    <row r="56" spans="2:9" x14ac:dyDescent="0.35"/>
  </sheetData>
  <mergeCells count="17">
    <mergeCell ref="B41:I41"/>
    <mergeCell ref="B42:I42"/>
    <mergeCell ref="B43:I43"/>
    <mergeCell ref="B45:I45"/>
    <mergeCell ref="B2:B3"/>
    <mergeCell ref="C2:D2"/>
    <mergeCell ref="C3:D3"/>
    <mergeCell ref="B38:I38"/>
    <mergeCell ref="B39:I39"/>
    <mergeCell ref="B46:I46"/>
    <mergeCell ref="C48:I48"/>
    <mergeCell ref="C49:I49"/>
    <mergeCell ref="C50:I50"/>
    <mergeCell ref="B51:B53"/>
    <mergeCell ref="C51:I51"/>
    <mergeCell ref="C52:I52"/>
    <mergeCell ref="C53:I53"/>
  </mergeCells>
  <conditionalFormatting sqref="K7">
    <cfRule type="iconSet" priority="5">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hyperlinks>
    <hyperlink ref="C50" r:id="rId1" xr:uid="{3CCDD863-999A-4D99-AA4F-F5C20548D7F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01F1-F369-4643-8AEF-ABB42EAB15FC}">
  <sheetPr codeName="Sheet31"/>
  <dimension ref="A1:X91"/>
  <sheetViews>
    <sheetView zoomScaleNormal="100" workbookViewId="0">
      <selection activeCell="D28" sqref="D28"/>
    </sheetView>
  </sheetViews>
  <sheetFormatPr defaultColWidth="0" defaultRowHeight="15.5" zeroHeight="1" x14ac:dyDescent="0.35"/>
  <cols>
    <col min="1" max="1" width="1.84375" customWidth="1"/>
    <col min="2" max="2" width="8" style="131" customWidth="1"/>
    <col min="3" max="3" width="5.765625" customWidth="1"/>
    <col min="4" max="4" width="49.3046875" customWidth="1"/>
    <col min="5" max="5" width="4.69140625" customWidth="1"/>
    <col min="6" max="6" width="13.4609375" customWidth="1"/>
    <col min="7" max="7" width="10.84375" customWidth="1"/>
    <col min="8" max="8" width="11.765625" customWidth="1"/>
    <col min="9" max="9" width="9.07421875" bestFit="1" customWidth="1"/>
    <col min="10" max="10" width="3.3046875" customWidth="1"/>
    <col min="11" max="11" width="3.69140625" customWidth="1"/>
    <col min="12" max="12" width="31.3046875" hidden="1" customWidth="1"/>
    <col min="13" max="13" width="1.765625" hidden="1" customWidth="1"/>
    <col min="14" max="14" width="31.69140625" hidden="1" customWidth="1"/>
    <col min="15" max="15" width="41.69140625" hidden="1" customWidth="1"/>
    <col min="16" max="16" width="3.84375" hidden="1" customWidth="1"/>
    <col min="17" max="17" width="9.23046875" hidden="1" customWidth="1"/>
    <col min="18" max="18" width="25.23046875" hidden="1" customWidth="1"/>
    <col min="19" max="19" width="1.765625" hidden="1" customWidth="1"/>
    <col min="20" max="20" width="25.23046875" hidden="1" customWidth="1"/>
    <col min="21" max="24" width="2.765625" hidden="1" customWidth="1"/>
    <col min="25" max="25" width="9.23046875" hidden="1" customWidth="1"/>
    <col min="26" max="16384" width="9.23046875" hidden="1"/>
  </cols>
  <sheetData>
    <row r="1" spans="1:11" ht="11.5" customHeight="1" x14ac:dyDescent="0.35">
      <c r="A1" s="22"/>
      <c r="B1" s="43"/>
      <c r="C1" s="22"/>
      <c r="D1" s="22"/>
      <c r="E1" s="22"/>
      <c r="F1" s="22"/>
      <c r="G1" s="22"/>
      <c r="H1" s="22"/>
      <c r="I1" s="22"/>
      <c r="J1" s="22"/>
      <c r="K1" s="22"/>
    </row>
    <row r="2" spans="1:11" ht="18" customHeight="1" x14ac:dyDescent="0.35">
      <c r="A2" s="22"/>
      <c r="B2" s="43"/>
      <c r="C2" s="22"/>
      <c r="D2" s="22"/>
      <c r="E2" s="22"/>
      <c r="F2" s="22"/>
      <c r="G2" s="22"/>
      <c r="H2" s="22"/>
      <c r="I2" s="22"/>
      <c r="J2" s="22"/>
      <c r="K2" s="22"/>
    </row>
    <row r="3" spans="1:11" ht="18" x14ac:dyDescent="0.4">
      <c r="A3" s="22"/>
      <c r="B3" s="424" t="s">
        <v>28</v>
      </c>
      <c r="C3" s="425"/>
      <c r="D3" s="425"/>
      <c r="E3" s="425"/>
      <c r="F3" s="425"/>
      <c r="G3" s="425"/>
      <c r="H3" s="425"/>
      <c r="I3" s="426"/>
      <c r="J3" s="22"/>
      <c r="K3" s="22"/>
    </row>
    <row r="4" spans="1:11" ht="16.5" customHeight="1" x14ac:dyDescent="0.35">
      <c r="A4" s="22"/>
      <c r="B4" s="43"/>
      <c r="C4" s="22"/>
      <c r="D4" s="22"/>
      <c r="E4" s="22"/>
      <c r="F4" s="22"/>
      <c r="G4" s="22"/>
      <c r="H4" s="22"/>
      <c r="I4" s="22"/>
      <c r="J4" s="22"/>
      <c r="K4" s="12"/>
    </row>
    <row r="5" spans="1:11" s="344" customFormat="1" ht="42.75" customHeight="1" x14ac:dyDescent="0.35">
      <c r="A5" s="341"/>
      <c r="B5" s="340" t="s">
        <v>377</v>
      </c>
      <c r="C5" s="342" t="s">
        <v>0</v>
      </c>
      <c r="D5" s="340" t="s">
        <v>1</v>
      </c>
      <c r="E5" s="175" t="s">
        <v>2</v>
      </c>
      <c r="F5" s="340" t="s">
        <v>4</v>
      </c>
      <c r="G5" s="174" t="s">
        <v>192</v>
      </c>
      <c r="H5" s="340" t="s">
        <v>146</v>
      </c>
      <c r="I5" s="175" t="s">
        <v>3</v>
      </c>
      <c r="J5" s="341"/>
      <c r="K5" s="343"/>
    </row>
    <row r="6" spans="1:11" x14ac:dyDescent="0.35">
      <c r="A6" s="22"/>
      <c r="B6" s="347" t="s">
        <v>29</v>
      </c>
      <c r="C6" s="49">
        <v>46</v>
      </c>
      <c r="D6" s="27" t="str">
        <f>'T3.1'!C3</f>
        <v>Investment in active travel</v>
      </c>
      <c r="E6" s="39">
        <v>3</v>
      </c>
      <c r="F6" s="19" t="s">
        <v>137</v>
      </c>
      <c r="G6" s="40">
        <f>'T3.1'!G3</f>
        <v>23086604</v>
      </c>
      <c r="H6" s="183" t="str">
        <f>'T3.1'!H3</f>
        <v>No data</v>
      </c>
      <c r="I6" s="155" t="str">
        <f>'T3.1'!I3</f>
        <v>£</v>
      </c>
      <c r="J6" s="22"/>
      <c r="K6" s="12"/>
    </row>
    <row r="7" spans="1:11" x14ac:dyDescent="0.35">
      <c r="A7" s="22"/>
      <c r="B7" s="347" t="s">
        <v>30</v>
      </c>
      <c r="C7" s="49">
        <v>47</v>
      </c>
      <c r="D7" s="27" t="str">
        <f>'T3.2'!C3</f>
        <v>Investment in rail network</v>
      </c>
      <c r="E7" s="39">
        <v>3</v>
      </c>
      <c r="F7" s="19" t="s">
        <v>137</v>
      </c>
      <c r="G7" s="40" t="str">
        <f>'T3.2'!G3</f>
        <v>No data</v>
      </c>
      <c r="H7" s="183" t="str">
        <f>'T3.2'!H3</f>
        <v>No data</v>
      </c>
      <c r="I7" s="155" t="str">
        <f>'T3.2'!I3</f>
        <v>£</v>
      </c>
      <c r="J7" s="22"/>
      <c r="K7" s="12"/>
    </row>
    <row r="8" spans="1:11" x14ac:dyDescent="0.35">
      <c r="A8" s="22"/>
      <c r="B8" s="347" t="s">
        <v>31</v>
      </c>
      <c r="C8" s="49">
        <v>48</v>
      </c>
      <c r="D8" s="27" t="str">
        <f>'T3.3'!C3</f>
        <v>Investment in decarbonisation of bus services</v>
      </c>
      <c r="E8" s="39">
        <v>3</v>
      </c>
      <c r="F8" s="19" t="s">
        <v>137</v>
      </c>
      <c r="G8" s="40" t="str">
        <f>'T3.3'!G3</f>
        <v>No data</v>
      </c>
      <c r="H8" s="183" t="str">
        <f>'T3.3'!H3</f>
        <v>No data</v>
      </c>
      <c r="I8" s="155" t="str">
        <f>'T3.3'!I3</f>
        <v>£</v>
      </c>
      <c r="J8" s="22"/>
      <c r="K8" s="12"/>
    </row>
    <row r="9" spans="1:11" x14ac:dyDescent="0.35">
      <c r="A9" s="22"/>
      <c r="B9" s="347" t="s">
        <v>32</v>
      </c>
      <c r="C9" s="49">
        <v>50</v>
      </c>
      <c r="D9" s="27" t="str">
        <f>'T3.4'!C3</f>
        <v>UKG incentives to promote EV uptake</v>
      </c>
      <c r="E9" s="39">
        <v>3</v>
      </c>
      <c r="F9" s="19" t="s">
        <v>137</v>
      </c>
      <c r="G9" s="40">
        <f>'T3.4'!G3</f>
        <v>16619000</v>
      </c>
      <c r="H9" s="183" t="str">
        <f>'T3.4'!H3</f>
        <v>No data</v>
      </c>
      <c r="I9" s="155" t="str">
        <f>'T3.5'!I3</f>
        <v>£</v>
      </c>
      <c r="J9" s="22"/>
      <c r="K9" s="12"/>
    </row>
    <row r="10" spans="1:11" x14ac:dyDescent="0.35">
      <c r="A10" s="22"/>
      <c r="B10" s="347" t="s">
        <v>33</v>
      </c>
      <c r="C10" s="49">
        <v>51</v>
      </c>
      <c r="D10" s="27" t="str">
        <f>'T3.5'!C3</f>
        <v>Investment in EV charging infrastructure</v>
      </c>
      <c r="E10" s="39">
        <v>3</v>
      </c>
      <c r="F10" s="19" t="s">
        <v>137</v>
      </c>
      <c r="G10" s="41">
        <f>'T3.5'!G3</f>
        <v>10512947</v>
      </c>
      <c r="H10" s="41" t="str">
        <f>'T3.5'!H3</f>
        <v>No data</v>
      </c>
      <c r="I10" s="154" t="str">
        <f>'T3.5'!I3</f>
        <v>£</v>
      </c>
      <c r="J10" s="22"/>
      <c r="K10" s="12"/>
    </row>
    <row r="11" spans="1:11" x14ac:dyDescent="0.35">
      <c r="A11" s="22"/>
      <c r="B11" s="348" t="s">
        <v>162</v>
      </c>
      <c r="C11" s="49">
        <v>50</v>
      </c>
      <c r="D11" s="27" t="str">
        <f>'T3.6'!C3</f>
        <v>Comparative cost of EVs with petrol/diesel equivalents</v>
      </c>
      <c r="E11" s="39">
        <v>3</v>
      </c>
      <c r="F11" s="19" t="s">
        <v>137</v>
      </c>
      <c r="G11" s="42" t="str">
        <f>'T3.6'!G3</f>
        <v>No data</v>
      </c>
      <c r="H11" s="44" t="str">
        <f>'T3.6'!H3</f>
        <v>No data</v>
      </c>
      <c r="I11" s="155" t="str">
        <f>'T3.6'!I3</f>
        <v>£</v>
      </c>
      <c r="J11" s="22"/>
      <c r="K11" s="12"/>
    </row>
    <row r="12" spans="1:11" ht="34.5" x14ac:dyDescent="0.35">
      <c r="A12" s="22"/>
      <c r="B12" s="347" t="s">
        <v>163</v>
      </c>
      <c r="C12" s="49">
        <v>51</v>
      </c>
      <c r="D12" s="89" t="str">
        <f>'T3.7'!C3</f>
        <v>Number of EV chargers</v>
      </c>
      <c r="E12" s="39">
        <v>3</v>
      </c>
      <c r="F12" s="25" t="s">
        <v>47</v>
      </c>
      <c r="G12" s="39">
        <f>'T3.7'!G3</f>
        <v>3</v>
      </c>
      <c r="H12" s="39">
        <f>'T3.7'!H3</f>
        <v>3</v>
      </c>
      <c r="I12" s="181" t="str">
        <f>'T3.7'!I3</f>
        <v>Number of EV charging devices</v>
      </c>
      <c r="J12" s="22"/>
      <c r="K12" s="12"/>
    </row>
    <row r="13" spans="1:11" ht="41.25" customHeight="1" x14ac:dyDescent="0.35">
      <c r="A13" s="22"/>
      <c r="B13" s="349"/>
      <c r="C13" s="11"/>
      <c r="D13" s="11"/>
      <c r="E13" s="43"/>
      <c r="F13" s="43"/>
      <c r="G13" s="43"/>
      <c r="H13" s="43"/>
      <c r="I13" s="43"/>
      <c r="J13" s="43"/>
      <c r="K13" s="43"/>
    </row>
    <row r="14" spans="1:11" s="344" customFormat="1" ht="26" x14ac:dyDescent="0.35">
      <c r="A14" s="341"/>
      <c r="B14" s="340" t="s">
        <v>377</v>
      </c>
      <c r="C14" s="345" t="s">
        <v>0</v>
      </c>
      <c r="D14" s="175" t="s">
        <v>1</v>
      </c>
      <c r="E14" s="175" t="s">
        <v>2</v>
      </c>
      <c r="F14" s="340" t="s">
        <v>4</v>
      </c>
      <c r="G14" s="340" t="s">
        <v>193</v>
      </c>
      <c r="H14" s="340" t="s">
        <v>146</v>
      </c>
      <c r="I14" s="175" t="s">
        <v>3</v>
      </c>
      <c r="J14" s="341"/>
      <c r="K14" s="343"/>
    </row>
    <row r="15" spans="1:11" x14ac:dyDescent="0.35">
      <c r="A15" s="22"/>
      <c r="B15" s="348" t="s">
        <v>35</v>
      </c>
      <c r="C15" s="182" t="s">
        <v>137</v>
      </c>
      <c r="D15" s="50" t="str">
        <f>'T2.1'!C3</f>
        <v>Percentage of Welsh residents using active travel as a mode of transport</v>
      </c>
      <c r="E15" s="39">
        <v>2</v>
      </c>
      <c r="F15" s="25" t="s">
        <v>47</v>
      </c>
      <c r="G15" s="39">
        <f>'T2.1'!G3</f>
        <v>1</v>
      </c>
      <c r="H15" s="39">
        <f>'T2.1'!H3</f>
        <v>3</v>
      </c>
      <c r="I15" s="181" t="str">
        <f>'T2.1'!I3</f>
        <v>%</v>
      </c>
      <c r="J15" s="22"/>
      <c r="K15" s="12"/>
    </row>
    <row r="16" spans="1:11" x14ac:dyDescent="0.35">
      <c r="A16" s="22"/>
      <c r="B16" s="348" t="s">
        <v>34</v>
      </c>
      <c r="C16" s="182" t="s">
        <v>137</v>
      </c>
      <c r="D16" s="50" t="str">
        <f>'T2.2'!C3</f>
        <v>Kilometres of active travel infrastructure</v>
      </c>
      <c r="E16" s="39">
        <v>2</v>
      </c>
      <c r="F16" s="25" t="s">
        <v>47</v>
      </c>
      <c r="G16" s="39">
        <f>'T2.2'!G3</f>
        <v>0</v>
      </c>
      <c r="H16" s="39">
        <f>'T2.2'!H3</f>
        <v>0</v>
      </c>
      <c r="I16" s="181" t="str">
        <f>'T2.2'!I3</f>
        <v>km</v>
      </c>
      <c r="J16" s="22"/>
      <c r="K16" s="12"/>
    </row>
    <row r="17" spans="1:11" x14ac:dyDescent="0.35">
      <c r="A17" s="22"/>
      <c r="B17" s="348" t="s">
        <v>109</v>
      </c>
      <c r="C17" s="182" t="s">
        <v>137</v>
      </c>
      <c r="D17" s="50" t="str">
        <f>'T2.3'!C3</f>
        <v xml:space="preserve">Number of rail passenger journeys </v>
      </c>
      <c r="E17" s="39">
        <v>2</v>
      </c>
      <c r="F17" s="25" t="s">
        <v>47</v>
      </c>
      <c r="G17" s="39">
        <f>'T2.3'!G3</f>
        <v>1</v>
      </c>
      <c r="H17" s="39">
        <f>'T2.3'!H3</f>
        <v>0</v>
      </c>
      <c r="I17" s="181" t="str">
        <f>'T2.3'!I3</f>
        <v>count</v>
      </c>
      <c r="J17" s="22"/>
      <c r="K17" s="12"/>
    </row>
    <row r="18" spans="1:11" x14ac:dyDescent="0.35">
      <c r="A18" s="22"/>
      <c r="B18" s="348" t="s">
        <v>119</v>
      </c>
      <c r="C18" s="182" t="s">
        <v>137</v>
      </c>
      <c r="D18" s="50" t="str">
        <f>'T2.4'!C3</f>
        <v>Proportion of motor traffic bvkm travelled by bus and coach</v>
      </c>
      <c r="E18" s="39">
        <v>2</v>
      </c>
      <c r="F18" s="25" t="s">
        <v>47</v>
      </c>
      <c r="G18" s="39">
        <f>'T2.4'!G3</f>
        <v>1</v>
      </c>
      <c r="H18" s="39">
        <f>'T2.4'!H3</f>
        <v>1</v>
      </c>
      <c r="I18" s="181" t="str">
        <f>'T2.4'!I3</f>
        <v>%</v>
      </c>
      <c r="J18" s="22"/>
      <c r="K18" s="12"/>
    </row>
    <row r="19" spans="1:11" x14ac:dyDescent="0.35">
      <c r="A19" s="22"/>
      <c r="B19" s="348" t="s">
        <v>120</v>
      </c>
      <c r="C19" s="182" t="s">
        <v>137</v>
      </c>
      <c r="D19" s="50" t="str">
        <f>'T2.5'!C3</f>
        <v>Proportion of journeys by sustainable travel modes</v>
      </c>
      <c r="E19" s="39">
        <v>2</v>
      </c>
      <c r="F19" s="25" t="s">
        <v>47</v>
      </c>
      <c r="G19" s="39" t="str">
        <f>'T2.5'!G3</f>
        <v>No data</v>
      </c>
      <c r="H19" s="39" t="str">
        <f>'T2.5'!H3</f>
        <v>No data</v>
      </c>
      <c r="I19" s="181" t="str">
        <f>'T2.5'!I3</f>
        <v>%</v>
      </c>
      <c r="J19" s="22"/>
      <c r="K19" s="12"/>
    </row>
    <row r="20" spans="1:11" x14ac:dyDescent="0.35">
      <c r="A20" s="22"/>
      <c r="B20" s="348" t="s">
        <v>36</v>
      </c>
      <c r="C20" s="182" t="s">
        <v>137</v>
      </c>
      <c r="D20" s="50" t="str">
        <f>'T2.6'!C3</f>
        <v>Total road vehicle distance travelled</v>
      </c>
      <c r="E20" s="39">
        <v>2</v>
      </c>
      <c r="F20" s="25" t="s">
        <v>22</v>
      </c>
      <c r="G20" s="39">
        <f>'T2.6'!G3</f>
        <v>3</v>
      </c>
      <c r="H20" s="39">
        <f>'T2.6'!H3</f>
        <v>1</v>
      </c>
      <c r="I20" s="181" t="str">
        <f>'T2.6'!I3</f>
        <v>km</v>
      </c>
      <c r="J20" s="22"/>
      <c r="K20" s="12"/>
    </row>
    <row r="21" spans="1:11" x14ac:dyDescent="0.35">
      <c r="A21" s="22"/>
      <c r="B21" s="348" t="s">
        <v>37</v>
      </c>
      <c r="C21" s="182" t="s">
        <v>137</v>
      </c>
      <c r="D21" s="50" t="str">
        <f>'T2.7'!C3</f>
        <v>Proportion of licensed cars that are ULEV</v>
      </c>
      <c r="E21" s="39">
        <v>2</v>
      </c>
      <c r="F21" s="25" t="s">
        <v>47</v>
      </c>
      <c r="G21" s="39">
        <f>'T2.7'!G3</f>
        <v>3</v>
      </c>
      <c r="H21" s="39">
        <f>'T2.7'!H3</f>
        <v>3</v>
      </c>
      <c r="I21" s="181" t="str">
        <f>'T2.7'!I3</f>
        <v>%</v>
      </c>
      <c r="J21" s="22"/>
      <c r="K21" s="12"/>
    </row>
    <row r="22" spans="1:11" x14ac:dyDescent="0.35">
      <c r="A22" s="22"/>
      <c r="B22" s="348" t="s">
        <v>38</v>
      </c>
      <c r="C22" s="182" t="s">
        <v>137</v>
      </c>
      <c r="D22" s="50" t="str">
        <f>'T2.8'!C3</f>
        <v>Proportion of new car sales that are ULEV</v>
      </c>
      <c r="E22" s="39">
        <v>2</v>
      </c>
      <c r="F22" s="25" t="s">
        <v>47</v>
      </c>
      <c r="G22" s="39">
        <f>'T2.8'!G3</f>
        <v>3</v>
      </c>
      <c r="H22" s="39">
        <f>'T2.8'!H3</f>
        <v>3</v>
      </c>
      <c r="I22" s="181" t="str">
        <f>'T2.8'!I3</f>
        <v>%</v>
      </c>
      <c r="J22" s="22"/>
      <c r="K22" s="12"/>
    </row>
    <row r="23" spans="1:11" x14ac:dyDescent="0.35">
      <c r="A23" s="22"/>
      <c r="B23" s="348" t="s">
        <v>39</v>
      </c>
      <c r="C23" s="182" t="s">
        <v>137</v>
      </c>
      <c r="D23" s="50" t="str">
        <f>'T2.9'!C3</f>
        <v>Proportion of buses that are zero or ultra low emission</v>
      </c>
      <c r="E23" s="39">
        <v>2</v>
      </c>
      <c r="F23" s="25" t="s">
        <v>47</v>
      </c>
      <c r="G23" s="39" t="str">
        <f>'T2.9'!G3</f>
        <v>No data</v>
      </c>
      <c r="H23" s="39" t="str">
        <f>'T2.9'!H3</f>
        <v>No data</v>
      </c>
      <c r="I23" s="181" t="str">
        <f>'T2.9'!I3</f>
        <v>%</v>
      </c>
      <c r="J23" s="22"/>
      <c r="K23" s="12"/>
    </row>
    <row r="24" spans="1:11" x14ac:dyDescent="0.35">
      <c r="A24" s="22"/>
      <c r="B24" s="348" t="s">
        <v>40</v>
      </c>
      <c r="C24" s="182" t="s">
        <v>137</v>
      </c>
      <c r="D24" s="50" t="str">
        <f>'T2.10'!C3</f>
        <v>Proportion of taxis and private hire vehicles that are zero or ultra low emission</v>
      </c>
      <c r="E24" s="39">
        <v>2</v>
      </c>
      <c r="F24" s="25" t="s">
        <v>22</v>
      </c>
      <c r="G24" s="39" t="str">
        <f>'T2.10'!G3</f>
        <v>No data</v>
      </c>
      <c r="H24" s="39" t="str">
        <f>'T2.10'!H3</f>
        <v>No data</v>
      </c>
      <c r="I24" s="181" t="str">
        <f>'T2.10'!I3</f>
        <v>%</v>
      </c>
      <c r="J24" s="22"/>
      <c r="K24" s="12"/>
    </row>
    <row r="25" spans="1:11" x14ac:dyDescent="0.35">
      <c r="A25" s="22"/>
      <c r="B25" s="348" t="s">
        <v>41</v>
      </c>
      <c r="C25" s="182" t="s">
        <v>137</v>
      </c>
      <c r="D25" s="50" t="str">
        <f>'T2.11'!C3</f>
        <v>Transport sector energy consumption</v>
      </c>
      <c r="E25" s="39">
        <v>2</v>
      </c>
      <c r="F25" s="25" t="s">
        <v>22</v>
      </c>
      <c r="G25" s="39">
        <f>'T2.11'!G3</f>
        <v>3</v>
      </c>
      <c r="H25" s="39">
        <f>'T2.11'!H3</f>
        <v>0</v>
      </c>
      <c r="I25" s="181" t="str">
        <f>'T2.11'!I3</f>
        <v>ktoe</v>
      </c>
      <c r="J25" s="22"/>
      <c r="K25" s="12"/>
    </row>
    <row r="26" spans="1:11" ht="24" x14ac:dyDescent="0.35">
      <c r="A26" s="22"/>
      <c r="B26" s="348" t="s">
        <v>98</v>
      </c>
      <c r="C26" s="182" t="s">
        <v>137</v>
      </c>
      <c r="D26" s="50" t="str">
        <f>'T2.12'!C3</f>
        <v>Proportion of transport energy consumption from renewable sources (United Kingdom only)</v>
      </c>
      <c r="E26" s="39">
        <v>2</v>
      </c>
      <c r="F26" s="25" t="s">
        <v>47</v>
      </c>
      <c r="G26" s="44">
        <f>'T2.12'!G3</f>
        <v>3</v>
      </c>
      <c r="H26" s="44">
        <f>'T2.12'!H3</f>
        <v>0</v>
      </c>
      <c r="I26" s="181" t="str">
        <f>'T2.12'!I3</f>
        <v>%</v>
      </c>
      <c r="J26" s="22"/>
      <c r="K26" s="12"/>
    </row>
    <row r="27" spans="1:11" x14ac:dyDescent="0.35">
      <c r="A27" s="22"/>
      <c r="B27" s="347" t="s">
        <v>104</v>
      </c>
      <c r="C27" s="182" t="s">
        <v>137</v>
      </c>
      <c r="D27" s="50" t="s">
        <v>378</v>
      </c>
      <c r="E27" s="39">
        <v>2</v>
      </c>
      <c r="F27" s="25" t="s">
        <v>22</v>
      </c>
      <c r="G27" s="39">
        <f>'T2.13'!G3</f>
        <v>3</v>
      </c>
      <c r="H27" s="44">
        <f>'T2.13'!H3</f>
        <v>0</v>
      </c>
      <c r="I27" s="155" t="s">
        <v>303</v>
      </c>
      <c r="J27" s="22"/>
      <c r="K27" s="12"/>
    </row>
    <row r="28" spans="1:11" ht="23" x14ac:dyDescent="0.35">
      <c r="A28" s="22"/>
      <c r="B28" s="347" t="s">
        <v>121</v>
      </c>
      <c r="C28" s="182" t="s">
        <v>137</v>
      </c>
      <c r="D28" s="51" t="str">
        <f>'T2.14'!C3</f>
        <v>Average new car fuel consumption efficiency (Great Britain)</v>
      </c>
      <c r="E28" s="39">
        <v>2</v>
      </c>
      <c r="F28" s="25" t="s">
        <v>47</v>
      </c>
      <c r="G28" s="39">
        <f>'T2.14'!G3</f>
        <v>1</v>
      </c>
      <c r="H28" s="44">
        <f>'T2.14'!H3</f>
        <v>0</v>
      </c>
      <c r="I28" s="181" t="str">
        <f>'T2.14'!I3</f>
        <v>miles per gallon (mpg)</v>
      </c>
      <c r="J28" s="22"/>
      <c r="K28" s="12"/>
    </row>
    <row r="29" spans="1:11" ht="15.75" customHeight="1" x14ac:dyDescent="0.35">
      <c r="A29" s="22"/>
      <c r="B29" s="350"/>
      <c r="C29" s="22"/>
      <c r="D29" s="22"/>
      <c r="E29" s="43"/>
      <c r="F29" s="43"/>
      <c r="G29" s="43"/>
      <c r="H29" s="43"/>
      <c r="I29" s="43"/>
      <c r="J29" s="22"/>
      <c r="K29" s="12"/>
    </row>
    <row r="30" spans="1:11" s="344" customFormat="1" ht="26" x14ac:dyDescent="0.35">
      <c r="A30" s="346"/>
      <c r="B30" s="340" t="s">
        <v>377</v>
      </c>
      <c r="C30" s="430" t="s">
        <v>1</v>
      </c>
      <c r="D30" s="431"/>
      <c r="E30" s="175" t="s">
        <v>2</v>
      </c>
      <c r="F30" s="340" t="s">
        <v>4</v>
      </c>
      <c r="G30" s="340" t="s">
        <v>193</v>
      </c>
      <c r="H30" s="340" t="s">
        <v>287</v>
      </c>
      <c r="I30" s="175" t="s">
        <v>3</v>
      </c>
      <c r="J30" s="341"/>
      <c r="K30" s="343"/>
    </row>
    <row r="31" spans="1:11" ht="18" customHeight="1" x14ac:dyDescent="0.35">
      <c r="A31" s="22"/>
      <c r="B31" s="347" t="s">
        <v>42</v>
      </c>
      <c r="C31" s="89" t="s">
        <v>21</v>
      </c>
      <c r="D31" s="89"/>
      <c r="E31" s="39">
        <v>1</v>
      </c>
      <c r="F31" s="39" t="s">
        <v>22</v>
      </c>
      <c r="G31" s="52">
        <f>'T1.1'!G3</f>
        <v>3</v>
      </c>
      <c r="H31" s="180" t="str">
        <f>'T1.1'!I3</f>
        <v>ü</v>
      </c>
      <c r="I31" s="155" t="s">
        <v>303</v>
      </c>
      <c r="J31" s="22"/>
      <c r="K31" s="12"/>
    </row>
    <row r="32" spans="1:11" ht="18" customHeight="1" x14ac:dyDescent="0.35">
      <c r="A32" s="22"/>
      <c r="B32" s="347" t="s">
        <v>43</v>
      </c>
      <c r="C32" s="27" t="s">
        <v>312</v>
      </c>
      <c r="D32" s="27"/>
      <c r="E32" s="39">
        <v>1</v>
      </c>
      <c r="F32" s="39" t="s">
        <v>22</v>
      </c>
      <c r="G32" s="52">
        <f>'T1.2'!G3</f>
        <v>3</v>
      </c>
      <c r="H32" s="19" t="s">
        <v>137</v>
      </c>
      <c r="I32" s="155" t="s">
        <v>303</v>
      </c>
      <c r="J32" s="22"/>
      <c r="K32" s="12"/>
    </row>
    <row r="33" spans="1:11" ht="17.149999999999999" customHeight="1" x14ac:dyDescent="0.35">
      <c r="A33" s="22"/>
      <c r="B33" s="347" t="s">
        <v>44</v>
      </c>
      <c r="C33" s="89" t="s">
        <v>313</v>
      </c>
      <c r="D33" s="89"/>
      <c r="E33" s="39">
        <v>1</v>
      </c>
      <c r="F33" s="39" t="s">
        <v>22</v>
      </c>
      <c r="G33" s="52">
        <f>'T1.3'!G3</f>
        <v>3</v>
      </c>
      <c r="H33" s="19" t="s">
        <v>137</v>
      </c>
      <c r="I33" s="155" t="s">
        <v>303</v>
      </c>
      <c r="J33" s="22"/>
      <c r="K33" s="12"/>
    </row>
    <row r="34" spans="1:11" ht="18" customHeight="1" x14ac:dyDescent="0.35">
      <c r="A34" s="22"/>
      <c r="B34" s="347" t="s">
        <v>45</v>
      </c>
      <c r="C34" s="423" t="s">
        <v>320</v>
      </c>
      <c r="D34" s="423"/>
      <c r="E34" s="39">
        <v>1</v>
      </c>
      <c r="F34" s="39" t="s">
        <v>22</v>
      </c>
      <c r="G34" s="52">
        <f>'T1.4'!G3</f>
        <v>3</v>
      </c>
      <c r="H34" s="19" t="s">
        <v>137</v>
      </c>
      <c r="I34" s="155" t="s">
        <v>303</v>
      </c>
      <c r="J34" s="22"/>
      <c r="K34" s="12"/>
    </row>
    <row r="35" spans="1:11" ht="17.149999999999999" customHeight="1" x14ac:dyDescent="0.35">
      <c r="A35" s="22"/>
      <c r="B35" s="347" t="s">
        <v>103</v>
      </c>
      <c r="C35" s="89" t="s">
        <v>314</v>
      </c>
      <c r="D35" s="89"/>
      <c r="E35" s="39">
        <v>1</v>
      </c>
      <c r="F35" s="39" t="s">
        <v>22</v>
      </c>
      <c r="G35" s="52">
        <f>'T1.5'!G3</f>
        <v>3</v>
      </c>
      <c r="H35" s="19" t="s">
        <v>137</v>
      </c>
      <c r="I35" s="155" t="s">
        <v>303</v>
      </c>
      <c r="J35" s="22"/>
      <c r="K35" s="12"/>
    </row>
    <row r="36" spans="1:11" ht="16.5" customHeight="1" x14ac:dyDescent="0.35">
      <c r="A36" s="22"/>
      <c r="B36" s="350"/>
      <c r="C36" s="22"/>
      <c r="D36" s="22"/>
      <c r="E36" s="22"/>
      <c r="F36" s="22"/>
      <c r="G36" s="22"/>
      <c r="H36" s="22"/>
      <c r="I36" s="47"/>
      <c r="J36" s="22"/>
      <c r="K36" s="12"/>
    </row>
    <row r="37" spans="1:11" x14ac:dyDescent="0.35">
      <c r="A37" s="22"/>
      <c r="B37" s="43"/>
      <c r="C37" s="22"/>
      <c r="D37" s="22"/>
      <c r="E37" s="22"/>
      <c r="F37" s="22"/>
      <c r="G37" s="22"/>
      <c r="H37" s="22"/>
      <c r="I37" s="22"/>
      <c r="J37" s="22"/>
      <c r="K37" s="22"/>
    </row>
    <row r="38" spans="1:11" x14ac:dyDescent="0.35">
      <c r="A38" s="10"/>
      <c r="B38" s="427" t="s">
        <v>223</v>
      </c>
      <c r="C38" s="427"/>
      <c r="D38" s="427"/>
      <c r="E38" s="427"/>
      <c r="F38" s="427"/>
      <c r="G38" s="427"/>
      <c r="H38" s="427"/>
      <c r="I38" s="427"/>
      <c r="J38" s="22"/>
      <c r="K38" s="22"/>
    </row>
    <row r="39" spans="1:11" x14ac:dyDescent="0.35">
      <c r="A39" s="10"/>
      <c r="B39" s="43"/>
      <c r="C39" s="22"/>
      <c r="D39" s="22"/>
      <c r="E39" s="22"/>
      <c r="F39" s="22"/>
      <c r="G39" s="22"/>
      <c r="H39" s="22"/>
      <c r="I39" s="22"/>
      <c r="J39" s="22"/>
      <c r="K39" s="22"/>
    </row>
    <row r="40" spans="1:11" x14ac:dyDescent="0.35">
      <c r="A40" s="10"/>
      <c r="B40" s="175" t="s">
        <v>5</v>
      </c>
      <c r="C40" s="428" t="s">
        <v>194</v>
      </c>
      <c r="D40" s="428"/>
      <c r="E40" s="428"/>
      <c r="F40" s="428"/>
      <c r="G40" s="428"/>
      <c r="H40" s="428"/>
      <c r="I40" s="428"/>
      <c r="J40" s="22"/>
      <c r="K40" s="22"/>
    </row>
    <row r="41" spans="1:11" x14ac:dyDescent="0.35">
      <c r="A41" s="10"/>
      <c r="B41" s="351">
        <v>12</v>
      </c>
      <c r="C41" s="429" t="s">
        <v>8</v>
      </c>
      <c r="D41" s="429"/>
      <c r="E41" s="429"/>
      <c r="F41" s="429"/>
      <c r="G41" s="429"/>
      <c r="H41" s="429"/>
      <c r="I41" s="429"/>
      <c r="J41" s="22"/>
      <c r="K41" s="22"/>
    </row>
    <row r="42" spans="1:11" x14ac:dyDescent="0.35">
      <c r="A42" s="10"/>
      <c r="B42" s="352">
        <v>46</v>
      </c>
      <c r="C42" s="429" t="s">
        <v>9</v>
      </c>
      <c r="D42" s="429"/>
      <c r="E42" s="429"/>
      <c r="F42" s="429"/>
      <c r="G42" s="429"/>
      <c r="H42" s="429"/>
      <c r="I42" s="429"/>
      <c r="J42" s="22"/>
      <c r="K42" s="22"/>
    </row>
    <row r="43" spans="1:11" x14ac:dyDescent="0.35">
      <c r="A43" s="10"/>
      <c r="B43" s="351">
        <v>13</v>
      </c>
      <c r="C43" s="420" t="s">
        <v>10</v>
      </c>
      <c r="D43" s="421"/>
      <c r="E43" s="421"/>
      <c r="F43" s="421"/>
      <c r="G43" s="421"/>
      <c r="H43" s="421"/>
      <c r="I43" s="422"/>
      <c r="J43" s="22"/>
      <c r="K43" s="22"/>
    </row>
    <row r="44" spans="1:11" x14ac:dyDescent="0.35">
      <c r="A44" s="10"/>
      <c r="B44" s="352">
        <v>47</v>
      </c>
      <c r="C44" s="436" t="s">
        <v>11</v>
      </c>
      <c r="D44" s="421"/>
      <c r="E44" s="421"/>
      <c r="F44" s="421"/>
      <c r="G44" s="421"/>
      <c r="H44" s="421"/>
      <c r="I44" s="422"/>
      <c r="J44" s="22"/>
      <c r="K44" s="22"/>
    </row>
    <row r="45" spans="1:11" x14ac:dyDescent="0.35">
      <c r="A45" s="10"/>
      <c r="B45" s="352">
        <v>48</v>
      </c>
      <c r="C45" s="420" t="s">
        <v>12</v>
      </c>
      <c r="D45" s="421"/>
      <c r="E45" s="421"/>
      <c r="F45" s="421"/>
      <c r="G45" s="421"/>
      <c r="H45" s="421"/>
      <c r="I45" s="422"/>
      <c r="J45" s="22"/>
      <c r="K45" s="22"/>
    </row>
    <row r="46" spans="1:11" x14ac:dyDescent="0.35">
      <c r="A46" s="10"/>
      <c r="B46" s="352">
        <v>49</v>
      </c>
      <c r="C46" s="420" t="s">
        <v>13</v>
      </c>
      <c r="D46" s="421"/>
      <c r="E46" s="421"/>
      <c r="F46" s="421"/>
      <c r="G46" s="421"/>
      <c r="H46" s="421"/>
      <c r="I46" s="422"/>
      <c r="J46" s="22"/>
      <c r="K46" s="22"/>
    </row>
    <row r="47" spans="1:11" x14ac:dyDescent="0.35">
      <c r="A47" s="10"/>
      <c r="B47" s="352">
        <v>50</v>
      </c>
      <c r="C47" s="420" t="s">
        <v>14</v>
      </c>
      <c r="D47" s="421"/>
      <c r="E47" s="421"/>
      <c r="F47" s="421"/>
      <c r="G47" s="421"/>
      <c r="H47" s="421"/>
      <c r="I47" s="422"/>
      <c r="J47" s="22"/>
      <c r="K47" s="22"/>
    </row>
    <row r="48" spans="1:11" x14ac:dyDescent="0.35">
      <c r="A48" s="10"/>
      <c r="B48" s="352">
        <v>51</v>
      </c>
      <c r="C48" s="437" t="s">
        <v>15</v>
      </c>
      <c r="D48" s="437"/>
      <c r="E48" s="437"/>
      <c r="F48" s="437"/>
      <c r="G48" s="437"/>
      <c r="H48" s="437"/>
      <c r="I48" s="437"/>
      <c r="J48" s="22"/>
      <c r="K48" s="22"/>
    </row>
    <row r="49" spans="1:11" x14ac:dyDescent="0.35">
      <c r="A49" s="10"/>
      <c r="B49" s="353">
        <v>52</v>
      </c>
      <c r="C49" s="432" t="s">
        <v>16</v>
      </c>
      <c r="D49" s="432"/>
      <c r="E49" s="432"/>
      <c r="F49" s="432"/>
      <c r="G49" s="432"/>
      <c r="H49" s="432"/>
      <c r="I49" s="432"/>
      <c r="J49" s="22"/>
      <c r="K49" s="22"/>
    </row>
    <row r="50" spans="1:11" x14ac:dyDescent="0.35">
      <c r="A50" s="10"/>
      <c r="B50" s="353">
        <v>53</v>
      </c>
      <c r="C50" s="432" t="s">
        <v>17</v>
      </c>
      <c r="D50" s="432"/>
      <c r="E50" s="432"/>
      <c r="F50" s="432"/>
      <c r="G50" s="432"/>
      <c r="H50" s="432"/>
      <c r="I50" s="432"/>
      <c r="J50" s="22"/>
      <c r="K50" s="22"/>
    </row>
    <row r="51" spans="1:11" x14ac:dyDescent="0.35">
      <c r="A51" s="10"/>
      <c r="B51" s="351">
        <v>14</v>
      </c>
      <c r="C51" s="432" t="s">
        <v>18</v>
      </c>
      <c r="D51" s="432"/>
      <c r="E51" s="432"/>
      <c r="F51" s="432"/>
      <c r="G51" s="432"/>
      <c r="H51" s="432"/>
      <c r="I51" s="432"/>
      <c r="J51" s="22"/>
      <c r="K51" s="22"/>
    </row>
    <row r="52" spans="1:11" x14ac:dyDescent="0.35">
      <c r="A52" s="11"/>
      <c r="B52" s="351">
        <v>15</v>
      </c>
      <c r="C52" s="433" t="s">
        <v>19</v>
      </c>
      <c r="D52" s="434"/>
      <c r="E52" s="434"/>
      <c r="F52" s="434"/>
      <c r="G52" s="434"/>
      <c r="H52" s="434"/>
      <c r="I52" s="435"/>
      <c r="J52" s="22"/>
      <c r="K52" s="22"/>
    </row>
    <row r="53" spans="1:11" x14ac:dyDescent="0.35">
      <c r="A53" s="22"/>
      <c r="B53" s="353">
        <v>54</v>
      </c>
      <c r="C53" s="432" t="s">
        <v>20</v>
      </c>
      <c r="D53" s="432"/>
      <c r="E53" s="432"/>
      <c r="F53" s="432"/>
      <c r="G53" s="432"/>
      <c r="H53" s="432"/>
      <c r="I53" s="432"/>
      <c r="J53" s="22"/>
      <c r="K53" s="22"/>
    </row>
    <row r="54" spans="1:11" x14ac:dyDescent="0.35">
      <c r="A54" s="22"/>
      <c r="B54" s="354"/>
      <c r="C54" s="48"/>
      <c r="D54" s="48"/>
      <c r="E54" s="48"/>
      <c r="F54" s="48"/>
      <c r="G54" s="48"/>
      <c r="H54" s="48"/>
      <c r="I54" s="48"/>
      <c r="J54" s="22"/>
      <c r="K54" s="22"/>
    </row>
    <row r="55" spans="1:11" x14ac:dyDescent="0.35">
      <c r="A55" s="22"/>
      <c r="B55" s="355" t="s">
        <v>195</v>
      </c>
      <c r="C55" s="48"/>
      <c r="D55" s="48"/>
      <c r="E55" s="48"/>
      <c r="F55" s="48"/>
      <c r="G55" s="48"/>
      <c r="H55" s="48"/>
      <c r="I55" s="48"/>
      <c r="J55" s="22"/>
      <c r="K55" s="22"/>
    </row>
    <row r="56" spans="1:11" x14ac:dyDescent="0.35">
      <c r="A56" s="22"/>
      <c r="B56" s="356" t="s">
        <v>196</v>
      </c>
      <c r="C56" s="22"/>
      <c r="D56" s="22"/>
      <c r="E56" s="22"/>
      <c r="F56" s="22"/>
      <c r="G56" s="22"/>
      <c r="H56" s="22"/>
      <c r="I56" s="22"/>
      <c r="J56" s="22"/>
      <c r="K56" s="22"/>
    </row>
    <row r="57" spans="1:11" x14ac:dyDescent="0.35">
      <c r="A57" s="22"/>
      <c r="B57" s="43"/>
      <c r="C57" s="22"/>
      <c r="D57" s="22"/>
      <c r="E57" s="22"/>
      <c r="F57" s="22"/>
      <c r="G57" s="22"/>
      <c r="H57" s="22"/>
      <c r="I57" s="22"/>
      <c r="J57" s="22"/>
      <c r="K57" s="22"/>
    </row>
    <row r="58" spans="1:11" hidden="1" x14ac:dyDescent="0.35">
      <c r="A58" s="22"/>
      <c r="B58" s="43"/>
      <c r="C58" s="22"/>
      <c r="D58" s="22"/>
      <c r="E58" s="22"/>
      <c r="F58" s="22"/>
      <c r="G58" s="22"/>
      <c r="H58" s="22"/>
      <c r="I58" s="22"/>
      <c r="J58" s="22"/>
      <c r="K58" s="22"/>
    </row>
    <row r="59" spans="1:11" hidden="1" x14ac:dyDescent="0.35">
      <c r="A59" s="22"/>
      <c r="B59" s="43"/>
      <c r="C59" s="22"/>
      <c r="D59" s="22"/>
      <c r="E59" s="22"/>
      <c r="F59" s="22"/>
      <c r="G59" s="22"/>
      <c r="H59" s="22"/>
      <c r="I59" s="22"/>
      <c r="J59" s="22"/>
      <c r="K59" s="22"/>
    </row>
    <row r="60" spans="1:11" hidden="1" x14ac:dyDescent="0.35">
      <c r="A60" s="22"/>
      <c r="B60" s="43"/>
      <c r="C60" s="22"/>
      <c r="D60" s="22"/>
      <c r="E60" s="22"/>
      <c r="F60" s="22"/>
      <c r="G60" s="22"/>
      <c r="H60" s="22"/>
      <c r="I60" s="22"/>
      <c r="J60" s="22"/>
      <c r="K60" s="22"/>
    </row>
    <row r="61" spans="1:11" hidden="1" x14ac:dyDescent="0.35">
      <c r="A61" s="22"/>
      <c r="B61" s="43"/>
      <c r="C61" s="22"/>
      <c r="D61" s="22"/>
      <c r="E61" s="22"/>
      <c r="F61" s="22"/>
      <c r="G61" s="22"/>
      <c r="H61" s="22"/>
      <c r="I61" s="22"/>
      <c r="J61" s="22"/>
      <c r="K61" s="22"/>
    </row>
    <row r="62" spans="1:11" hidden="1" x14ac:dyDescent="0.35">
      <c r="A62" s="22"/>
      <c r="B62" s="43"/>
      <c r="C62" s="22"/>
      <c r="D62" s="22"/>
      <c r="E62" s="22"/>
      <c r="F62" s="22"/>
      <c r="G62" s="22"/>
      <c r="H62" s="22"/>
      <c r="I62" s="22"/>
      <c r="J62" s="22"/>
      <c r="K62" s="22"/>
    </row>
    <row r="63" spans="1:11" hidden="1" x14ac:dyDescent="0.35">
      <c r="A63" s="22"/>
      <c r="B63" s="43"/>
      <c r="C63" s="22"/>
      <c r="D63" s="22"/>
      <c r="E63" s="22"/>
      <c r="F63" s="22"/>
      <c r="G63" s="22"/>
      <c r="H63" s="22"/>
      <c r="I63" s="22"/>
      <c r="J63" s="22"/>
      <c r="K63" s="22"/>
    </row>
    <row r="64" spans="1:11" hidden="1" x14ac:dyDescent="0.35">
      <c r="A64" s="22"/>
      <c r="B64" s="43"/>
      <c r="C64" s="22"/>
      <c r="D64" s="22"/>
      <c r="E64" s="22"/>
      <c r="F64" s="22"/>
      <c r="G64" s="22"/>
      <c r="H64" s="22"/>
      <c r="I64" s="22"/>
      <c r="J64" s="22"/>
      <c r="K64" s="22"/>
    </row>
    <row r="65" spans="1:11" hidden="1" x14ac:dyDescent="0.35">
      <c r="A65" s="22"/>
      <c r="B65" s="43"/>
      <c r="C65" s="22"/>
      <c r="D65" s="22"/>
      <c r="E65" s="22"/>
      <c r="F65" s="22"/>
      <c r="G65" s="22"/>
      <c r="H65" s="22"/>
      <c r="I65" s="22"/>
      <c r="J65" s="22"/>
      <c r="K65" s="22"/>
    </row>
    <row r="66" spans="1:11" hidden="1" x14ac:dyDescent="0.35">
      <c r="A66" s="22"/>
      <c r="B66" s="43"/>
      <c r="C66" s="22"/>
      <c r="D66" s="22"/>
      <c r="E66" s="22"/>
      <c r="F66" s="22"/>
      <c r="G66" s="22"/>
      <c r="H66" s="22"/>
      <c r="I66" s="22"/>
      <c r="J66" s="22"/>
      <c r="K66" s="22"/>
    </row>
    <row r="67" spans="1:11" hidden="1" x14ac:dyDescent="0.35">
      <c r="A67" s="22"/>
      <c r="B67" s="43"/>
      <c r="C67" s="22"/>
      <c r="D67" s="22"/>
      <c r="E67" s="22"/>
      <c r="F67" s="22"/>
      <c r="G67" s="22"/>
      <c r="H67" s="22"/>
      <c r="I67" s="22"/>
      <c r="J67" s="22"/>
      <c r="K67" s="22"/>
    </row>
    <row r="68" spans="1:11" hidden="1" x14ac:dyDescent="0.35">
      <c r="A68" s="22"/>
      <c r="B68" s="43"/>
      <c r="C68" s="22"/>
      <c r="D68" s="22"/>
      <c r="E68" s="22"/>
      <c r="F68" s="22"/>
      <c r="G68" s="22"/>
      <c r="H68" s="22"/>
      <c r="I68" s="22"/>
      <c r="J68" s="22"/>
      <c r="K68" s="22"/>
    </row>
    <row r="69" spans="1:11" hidden="1" x14ac:dyDescent="0.35">
      <c r="A69" s="22"/>
      <c r="B69" s="43"/>
      <c r="C69" s="22"/>
      <c r="D69" s="22"/>
      <c r="E69" s="22"/>
      <c r="F69" s="22"/>
      <c r="G69" s="22"/>
      <c r="H69" s="22"/>
      <c r="I69" s="22"/>
      <c r="J69" s="22"/>
      <c r="K69" s="22"/>
    </row>
    <row r="70" spans="1:11" hidden="1" x14ac:dyDescent="0.35">
      <c r="A70" s="22"/>
      <c r="B70" s="43"/>
      <c r="C70" s="22"/>
      <c r="D70" s="22"/>
      <c r="E70" s="22"/>
      <c r="F70" s="22"/>
      <c r="G70" s="22"/>
      <c r="H70" s="22"/>
      <c r="I70" s="22"/>
      <c r="J70" s="22"/>
      <c r="K70" s="22"/>
    </row>
    <row r="71" spans="1:11" hidden="1" x14ac:dyDescent="0.35">
      <c r="A71" s="22"/>
      <c r="B71" s="43"/>
      <c r="C71" s="22"/>
      <c r="D71" s="22"/>
      <c r="E71" s="22"/>
      <c r="F71" s="22"/>
      <c r="G71" s="22"/>
      <c r="H71" s="22"/>
      <c r="I71" s="22"/>
      <c r="J71" s="22"/>
      <c r="K71" s="22"/>
    </row>
    <row r="72" spans="1:11" hidden="1" x14ac:dyDescent="0.35">
      <c r="A72" s="22"/>
      <c r="B72" s="43"/>
      <c r="C72" s="22"/>
      <c r="D72" s="22"/>
      <c r="E72" s="22"/>
      <c r="F72" s="22"/>
      <c r="G72" s="22"/>
      <c r="H72" s="22"/>
      <c r="I72" s="22"/>
      <c r="J72" s="22"/>
      <c r="K72" s="22"/>
    </row>
    <row r="73" spans="1:11" hidden="1" x14ac:dyDescent="0.35">
      <c r="A73" s="22"/>
      <c r="B73" s="43"/>
      <c r="C73" s="22"/>
      <c r="D73" s="22"/>
      <c r="E73" s="22"/>
      <c r="F73" s="22"/>
      <c r="G73" s="22"/>
      <c r="H73" s="22"/>
      <c r="I73" s="22"/>
      <c r="J73" s="22"/>
      <c r="K73" s="22"/>
    </row>
    <row r="74" spans="1:11" hidden="1" x14ac:dyDescent="0.35">
      <c r="A74" s="22"/>
      <c r="B74" s="43"/>
      <c r="C74" s="22"/>
      <c r="D74" s="22"/>
      <c r="E74" s="22"/>
      <c r="F74" s="22"/>
      <c r="G74" s="22"/>
      <c r="H74" s="22"/>
      <c r="I74" s="22"/>
      <c r="J74" s="22"/>
      <c r="K74" s="22"/>
    </row>
    <row r="75" spans="1:11" hidden="1" x14ac:dyDescent="0.35">
      <c r="A75" s="22"/>
      <c r="B75" s="43"/>
      <c r="C75" s="22"/>
      <c r="D75" s="22"/>
      <c r="E75" s="22"/>
      <c r="F75" s="22"/>
      <c r="G75" s="22"/>
      <c r="H75" s="22"/>
      <c r="I75" s="22"/>
      <c r="J75" s="22"/>
      <c r="K75" s="22"/>
    </row>
    <row r="76" spans="1:11" hidden="1" x14ac:dyDescent="0.35">
      <c r="A76" s="22"/>
      <c r="B76" s="43"/>
      <c r="C76" s="22"/>
      <c r="D76" s="22"/>
      <c r="E76" s="22"/>
      <c r="F76" s="22"/>
      <c r="G76" s="22"/>
      <c r="H76" s="22"/>
      <c r="I76" s="22"/>
      <c r="J76" s="22"/>
      <c r="K76" s="22"/>
    </row>
    <row r="77" spans="1:11" hidden="1" x14ac:dyDescent="0.35">
      <c r="A77" s="22"/>
      <c r="B77" s="43"/>
      <c r="C77" s="22"/>
      <c r="D77" s="22"/>
      <c r="E77" s="22"/>
      <c r="F77" s="22"/>
      <c r="G77" s="22"/>
      <c r="H77" s="22"/>
      <c r="I77" s="22"/>
      <c r="J77" s="22"/>
      <c r="K77" s="22"/>
    </row>
    <row r="78" spans="1:11" hidden="1" x14ac:dyDescent="0.35">
      <c r="A78" s="22"/>
      <c r="B78" s="43"/>
      <c r="C78" s="22"/>
      <c r="D78" s="22"/>
      <c r="E78" s="22"/>
      <c r="F78" s="22"/>
      <c r="G78" s="22"/>
      <c r="H78" s="22"/>
      <c r="I78" s="22"/>
      <c r="J78" s="22"/>
      <c r="K78" s="22"/>
    </row>
    <row r="79" spans="1:11" hidden="1" x14ac:dyDescent="0.35">
      <c r="A79" s="22"/>
      <c r="B79" s="43"/>
      <c r="C79" s="22"/>
      <c r="D79" s="22"/>
      <c r="E79" s="22"/>
      <c r="F79" s="22"/>
      <c r="G79" s="22"/>
      <c r="H79" s="22"/>
      <c r="I79" s="22"/>
      <c r="J79" s="22"/>
      <c r="K79" s="22"/>
    </row>
    <row r="80" spans="1:11" hidden="1" x14ac:dyDescent="0.35">
      <c r="A80" s="22"/>
      <c r="B80" s="43"/>
      <c r="C80" s="22"/>
      <c r="D80" s="22"/>
      <c r="E80" s="22"/>
      <c r="F80" s="22"/>
      <c r="G80" s="22"/>
      <c r="H80" s="22"/>
      <c r="I80" s="22"/>
      <c r="J80" s="22"/>
      <c r="K80" s="22"/>
    </row>
    <row r="81" spans="1:11" hidden="1" x14ac:dyDescent="0.35">
      <c r="A81" s="22"/>
      <c r="B81" s="43"/>
      <c r="C81" s="22"/>
      <c r="D81" s="22"/>
      <c r="E81" s="22"/>
      <c r="F81" s="22"/>
      <c r="G81" s="22"/>
      <c r="H81" s="22"/>
      <c r="I81" s="22"/>
      <c r="J81" s="22"/>
      <c r="K81" s="22"/>
    </row>
    <row r="82" spans="1:11" hidden="1" x14ac:dyDescent="0.35">
      <c r="A82" s="22"/>
      <c r="B82" s="43"/>
      <c r="C82" s="22"/>
      <c r="D82" s="22"/>
      <c r="E82" s="22"/>
      <c r="F82" s="22"/>
      <c r="G82" s="22"/>
      <c r="H82" s="22"/>
      <c r="I82" s="22"/>
      <c r="J82" s="22"/>
      <c r="K82" s="22"/>
    </row>
    <row r="83" spans="1:11" hidden="1" x14ac:dyDescent="0.35">
      <c r="A83" s="22"/>
      <c r="B83" s="43"/>
      <c r="C83" s="22"/>
      <c r="D83" s="22"/>
      <c r="E83" s="22"/>
      <c r="F83" s="22"/>
      <c r="G83" s="22"/>
      <c r="H83" s="22"/>
      <c r="I83" s="22"/>
      <c r="J83" s="22"/>
      <c r="K83" s="22"/>
    </row>
    <row r="84" spans="1:11" hidden="1" x14ac:dyDescent="0.35">
      <c r="A84" s="22"/>
      <c r="B84" s="43"/>
      <c r="C84" s="22"/>
      <c r="D84" s="22"/>
      <c r="E84" s="22"/>
      <c r="F84" s="22"/>
      <c r="G84" s="22"/>
      <c r="H84" s="22"/>
      <c r="I84" s="22"/>
      <c r="J84" s="22"/>
      <c r="K84" s="22"/>
    </row>
    <row r="85" spans="1:11" hidden="1" x14ac:dyDescent="0.35">
      <c r="A85" s="22"/>
      <c r="B85" s="43"/>
      <c r="C85" s="22"/>
      <c r="D85" s="22"/>
      <c r="E85" s="22"/>
      <c r="F85" s="22"/>
      <c r="G85" s="22"/>
      <c r="H85" s="22"/>
      <c r="I85" s="22"/>
      <c r="J85" s="22"/>
      <c r="K85" s="22"/>
    </row>
    <row r="86" spans="1:11" hidden="1" x14ac:dyDescent="0.35">
      <c r="A86" s="22"/>
      <c r="B86" s="43"/>
      <c r="C86" s="22"/>
      <c r="D86" s="22"/>
      <c r="E86" s="22"/>
      <c r="F86" s="22"/>
      <c r="G86" s="22"/>
      <c r="H86" s="22"/>
      <c r="I86" s="22"/>
      <c r="J86" s="22"/>
      <c r="K86" s="22"/>
    </row>
    <row r="87" spans="1:11" hidden="1" x14ac:dyDescent="0.35">
      <c r="A87" s="22"/>
      <c r="B87" s="43"/>
      <c r="C87" s="22"/>
      <c r="D87" s="22"/>
      <c r="E87" s="22"/>
      <c r="F87" s="22"/>
      <c r="G87" s="22"/>
      <c r="H87" s="22"/>
      <c r="I87" s="22"/>
      <c r="J87" s="22"/>
      <c r="K87" s="22"/>
    </row>
    <row r="88" spans="1:11" hidden="1" x14ac:dyDescent="0.35">
      <c r="A88" s="22"/>
      <c r="B88" s="43"/>
      <c r="C88" s="22"/>
      <c r="D88" s="22"/>
      <c r="E88" s="22"/>
      <c r="F88" s="22"/>
      <c r="G88" s="22"/>
      <c r="H88" s="22"/>
      <c r="I88" s="22"/>
      <c r="J88" s="22"/>
      <c r="K88" s="22"/>
    </row>
    <row r="89" spans="1:11" hidden="1" x14ac:dyDescent="0.35">
      <c r="A89" s="22"/>
      <c r="B89" s="43"/>
      <c r="C89" s="22"/>
      <c r="D89" s="22"/>
      <c r="E89" s="22"/>
      <c r="F89" s="22"/>
      <c r="G89" s="22"/>
      <c r="H89" s="22"/>
      <c r="I89" s="22"/>
      <c r="J89" s="22"/>
      <c r="K89" s="22"/>
    </row>
    <row r="90" spans="1:11" hidden="1" x14ac:dyDescent="0.35">
      <c r="A90" s="22"/>
      <c r="B90" s="43"/>
      <c r="C90" s="22"/>
      <c r="D90" s="22"/>
      <c r="E90" s="22"/>
      <c r="F90" s="22"/>
      <c r="G90" s="22"/>
      <c r="H90" s="22"/>
      <c r="I90" s="22"/>
      <c r="J90" s="22"/>
      <c r="K90" s="22"/>
    </row>
    <row r="91" spans="1:11" hidden="1" x14ac:dyDescent="0.35">
      <c r="A91" s="22"/>
      <c r="B91" s="43"/>
      <c r="C91" s="22"/>
      <c r="D91" s="22"/>
      <c r="E91" s="22"/>
      <c r="F91" s="22"/>
      <c r="G91" s="22"/>
      <c r="H91" s="22"/>
      <c r="I91" s="22"/>
      <c r="J91" s="22"/>
      <c r="K91" s="22"/>
    </row>
  </sheetData>
  <mergeCells count="18">
    <mergeCell ref="C50:I50"/>
    <mergeCell ref="C51:I51"/>
    <mergeCell ref="C53:I53"/>
    <mergeCell ref="C52:I52"/>
    <mergeCell ref="C44:I44"/>
    <mergeCell ref="C45:I45"/>
    <mergeCell ref="C46:I46"/>
    <mergeCell ref="C47:I47"/>
    <mergeCell ref="C48:I48"/>
    <mergeCell ref="C49:I49"/>
    <mergeCell ref="C43:I43"/>
    <mergeCell ref="C34:D34"/>
    <mergeCell ref="B3:I3"/>
    <mergeCell ref="B38:I38"/>
    <mergeCell ref="C40:I40"/>
    <mergeCell ref="C41:I41"/>
    <mergeCell ref="C42:I42"/>
    <mergeCell ref="C30:D30"/>
  </mergeCells>
  <conditionalFormatting sqref="G31:G35">
    <cfRule type="iconSet" priority="4">
      <iconSet iconSet="4TrafficLights" showValue="0">
        <cfvo type="percent" val="0"/>
        <cfvo type="num" val="1"/>
        <cfvo type="num" val="2"/>
        <cfvo type="num" val="3"/>
      </iconSet>
    </cfRule>
  </conditionalFormatting>
  <conditionalFormatting sqref="H11 G15:H28">
    <cfRule type="iconSet" priority="5">
      <iconSet iconSet="4TrafficLights" showValue="0">
        <cfvo type="percent" val="0"/>
        <cfvo type="num" val="1"/>
        <cfvo type="num" val="2"/>
        <cfvo type="num" val="3"/>
      </iconSet>
    </cfRule>
  </conditionalFormatting>
  <conditionalFormatting sqref="H31">
    <cfRule type="iconSet" priority="3">
      <iconSet iconSet="4TrafficLights" showValue="0">
        <cfvo type="percent" val="0"/>
        <cfvo type="num" val="1"/>
        <cfvo type="num" val="2"/>
        <cfvo type="num" val="3"/>
      </iconSet>
    </cfRule>
  </conditionalFormatting>
  <conditionalFormatting sqref="G12">
    <cfRule type="iconSet" priority="2">
      <iconSet iconSet="4TrafficLights" showValue="0">
        <cfvo type="percent" val="0"/>
        <cfvo type="num" val="1"/>
        <cfvo type="num" val="2"/>
        <cfvo type="num" val="3"/>
      </iconSet>
    </cfRule>
  </conditionalFormatting>
  <conditionalFormatting sqref="H12">
    <cfRule type="iconSet" priority="1">
      <iconSet iconSet="4TrafficLights" showValue="0">
        <cfvo type="percent" val="0"/>
        <cfvo type="num" val="1"/>
        <cfvo type="num" val="2"/>
        <cfvo type="num" val="3"/>
      </iconSet>
    </cfRule>
  </conditionalFormatting>
  <hyperlinks>
    <hyperlink ref="B6" location="T3.1!A1" display="T3.1" xr:uid="{9C7C18EA-94A4-4A42-8FB0-DA5EBEBE57DE}"/>
    <hyperlink ref="B10" location="T3.5!A1" display="T3.5" xr:uid="{BDA3D22E-353B-4B03-BEC3-5D8AF2EBA194}"/>
    <hyperlink ref="B11" location="T3.6!A1" display="T3.6" xr:uid="{C740B312-8808-4BDE-BAF1-C0FCAF49A3C2}"/>
    <hyperlink ref="B12" location="T3.7!A1" display="T3.7" xr:uid="{24CBA68A-099D-4DCD-811C-846298884888}"/>
    <hyperlink ref="B25" location="T2.11!A1" display="T2.11" xr:uid="{F83AA0C4-512A-49F9-BBDC-AE641EEBBD34}"/>
    <hyperlink ref="B26" location="T2.12!A1" display="T2.12" xr:uid="{49AC1BE6-66B1-4962-BCB1-4F5D00AE9439}"/>
    <hyperlink ref="B27" location="T2.13!A1" display="T2.13" xr:uid="{DB157E46-7F83-4B9B-964A-5D5665E72AFF}"/>
    <hyperlink ref="B28" location="T2.14!A1" display="T2.14" xr:uid="{FA57E3CA-FF78-4817-9C18-1840BAB46D0A}"/>
    <hyperlink ref="B35" location="T1.5!A1" display="T1.5" xr:uid="{BCFC24CC-B1B5-4C7B-B391-4359541C746A}"/>
    <hyperlink ref="B56" r:id="rId1" xr:uid="{3A777FE2-28C3-4E7F-B3B3-CB05CCA826F3}"/>
    <hyperlink ref="B7" location="'undeveloped T3.2'!A1" display="T3.2" xr:uid="{74DDB122-0BCD-4BBB-8D28-215902A63A94}"/>
    <hyperlink ref="B8" location="'undeveloped T3.3'!A1" display="T3.3" xr:uid="{5F95A8F3-783D-4D81-9A57-911EAF1AAEA2}"/>
    <hyperlink ref="B9" location="T3.4!A1" display="T3.4" xr:uid="{2C83D112-A41C-4D3C-B523-EBB72D861DA8}"/>
    <hyperlink ref="B15" location="T2.1!A1" display="T2.1" xr:uid="{640B6B40-180A-483F-9468-43306795BE30}"/>
    <hyperlink ref="B16" location="T2.2!A1" display="T2.2" xr:uid="{D28A2865-F37E-4C3D-A5D3-2DC12E5ADBD3}"/>
    <hyperlink ref="B17" location="T2.3!A1" display="T2.3" xr:uid="{D52B0947-2E9B-4EC1-9D89-8A35362F0723}"/>
    <hyperlink ref="B18" location="T2.4!A1" display="T2.4" xr:uid="{82311F19-60C4-4F1B-8035-729DF21B72DD}"/>
    <hyperlink ref="B19" location="T2.5!A1" display="T2.5" xr:uid="{3AA75052-1ADE-4A68-A721-FE36D9009881}"/>
    <hyperlink ref="B20" location="T2.6!A1" display="T2.6" xr:uid="{2A85C7AF-E6E3-403A-9C65-2C9A42006179}"/>
    <hyperlink ref="B21" location="T2.7!A1" display="T2.7" xr:uid="{177703AF-FA91-4EA3-829B-00167F94D789}"/>
    <hyperlink ref="B22" location="T2.8!A1" display="T2.8" xr:uid="{431019B2-F4A3-442F-BEF9-5AFF71AC9AC1}"/>
    <hyperlink ref="B23" location="T2.8!A1" display="T2.9" xr:uid="{A668F293-8089-47D2-93A8-49F84B96A092}"/>
    <hyperlink ref="B24" location="T2.10!A1" display="T2.10" xr:uid="{C5A4BE03-C697-4D09-8C2D-D4CB57FF8C0E}"/>
    <hyperlink ref="B31" location="T1.1!A1" display="T1.1" xr:uid="{BF99C646-1784-40D7-AC3F-D34A635F4A17}"/>
    <hyperlink ref="B32" location="T1.2!A1" display="T1.2" xr:uid="{A969BCFA-2E9D-4D67-8087-39545857D626}"/>
    <hyperlink ref="B33" location="T1.3!A1" display="T1.3" xr:uid="{D6A65711-541C-473C-9C76-35EB6D4A189E}"/>
    <hyperlink ref="B34" location="T1.4!A1" display="T1.4" xr:uid="{15F9A711-F74E-4D10-8759-D9CE91D9163E}"/>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0B1AE-BB69-4E0E-9494-10E0C080A4CE}">
  <sheetPr codeName="Sheet32"/>
  <dimension ref="A1:L27"/>
  <sheetViews>
    <sheetView topLeftCell="A2" zoomScale="85" zoomScaleNormal="85" workbookViewId="0">
      <selection activeCell="A3" sqref="A3"/>
    </sheetView>
  </sheetViews>
  <sheetFormatPr defaultColWidth="0" defaultRowHeight="12.5" zeroHeight="1" x14ac:dyDescent="0.25"/>
  <cols>
    <col min="1" max="2" width="8.84375" style="45" customWidth="1"/>
    <col min="3" max="3" width="44.53515625" style="45" customWidth="1"/>
    <col min="4" max="4" width="5.4609375" style="45" customWidth="1"/>
    <col min="5" max="5" width="36.84375" style="45" customWidth="1"/>
    <col min="6" max="6" width="8.84375" style="45" customWidth="1"/>
    <col min="7" max="7" width="54.07421875" style="45" customWidth="1"/>
    <col min="8" max="8" width="8.84375" style="45" customWidth="1"/>
    <col min="9" max="9" width="2.23046875" style="45" customWidth="1"/>
    <col min="10" max="12" width="8.84375" style="45" customWidth="1"/>
    <col min="13" max="16384" width="8.84375" style="45" hidden="1"/>
  </cols>
  <sheetData>
    <row r="1" spans="1:12" ht="22.5" hidden="1" x14ac:dyDescent="0.45">
      <c r="A1" s="448" t="s">
        <v>197</v>
      </c>
      <c r="B1" s="448"/>
      <c r="C1" s="448"/>
      <c r="D1" s="448"/>
      <c r="E1" s="448"/>
      <c r="F1" s="448"/>
      <c r="G1" s="448"/>
      <c r="H1" s="448"/>
      <c r="I1" s="448"/>
      <c r="J1" s="448"/>
      <c r="K1" s="448"/>
      <c r="L1" s="448"/>
    </row>
    <row r="2" spans="1:12" ht="52.5" customHeight="1" x14ac:dyDescent="0.25">
      <c r="A2" s="449" t="s">
        <v>370</v>
      </c>
      <c r="B2" s="450"/>
      <c r="C2" s="450"/>
      <c r="D2" s="450"/>
      <c r="E2" s="450"/>
      <c r="F2" s="450"/>
      <c r="G2" s="450"/>
      <c r="H2" s="450"/>
      <c r="I2" s="450"/>
      <c r="J2" s="450"/>
      <c r="K2" s="450"/>
      <c r="L2" s="450"/>
    </row>
    <row r="3" spans="1:12" x14ac:dyDescent="0.25"/>
    <row r="4" spans="1:12" x14ac:dyDescent="0.25">
      <c r="B4" s="53"/>
      <c r="C4" s="54"/>
      <c r="D4" s="54"/>
      <c r="E4" s="54"/>
      <c r="F4" s="54"/>
      <c r="G4" s="54"/>
      <c r="H4" s="54"/>
      <c r="I4" s="55"/>
    </row>
    <row r="5" spans="1:12" ht="33.75" customHeight="1" x14ac:dyDescent="0.35">
      <c r="B5" s="18"/>
      <c r="C5" s="447" t="s">
        <v>111</v>
      </c>
      <c r="D5" s="56"/>
      <c r="E5" s="451" t="s">
        <v>112</v>
      </c>
      <c r="F5" s="56"/>
      <c r="G5" s="447" t="s">
        <v>113</v>
      </c>
      <c r="H5" s="56"/>
      <c r="I5" s="57"/>
    </row>
    <row r="6" spans="1:12" ht="33.75" customHeight="1" x14ac:dyDescent="0.35">
      <c r="B6" s="18"/>
      <c r="C6" s="447"/>
      <c r="D6" s="56"/>
      <c r="E6" s="452"/>
      <c r="F6" s="56"/>
      <c r="G6" s="447"/>
      <c r="H6" s="56"/>
      <c r="I6" s="57"/>
    </row>
    <row r="7" spans="1:12" ht="33.75" customHeight="1" x14ac:dyDescent="0.35">
      <c r="B7" s="18"/>
      <c r="C7" s="29" t="s">
        <v>198</v>
      </c>
      <c r="D7" s="56"/>
      <c r="E7" s="29" t="s">
        <v>199</v>
      </c>
      <c r="F7" s="56"/>
      <c r="G7" s="3"/>
      <c r="H7" s="56"/>
      <c r="I7" s="57"/>
    </row>
    <row r="8" spans="1:12" ht="33.75" customHeight="1" x14ac:dyDescent="0.35">
      <c r="B8" s="18"/>
      <c r="C8" s="29" t="s">
        <v>200</v>
      </c>
      <c r="D8" s="56"/>
      <c r="E8" s="29" t="s">
        <v>201</v>
      </c>
      <c r="F8" s="56"/>
      <c r="G8" s="3"/>
      <c r="H8" s="56"/>
      <c r="I8" s="57"/>
    </row>
    <row r="9" spans="1:12" ht="33.75" customHeight="1" x14ac:dyDescent="0.35">
      <c r="B9" s="18"/>
      <c r="C9" s="29" t="s">
        <v>202</v>
      </c>
      <c r="D9" s="56"/>
      <c r="E9" s="29" t="s">
        <v>203</v>
      </c>
      <c r="F9" s="56"/>
      <c r="G9" s="3"/>
      <c r="H9" s="56"/>
      <c r="I9" s="57"/>
    </row>
    <row r="10" spans="1:12" ht="33.75" customHeight="1" x14ac:dyDescent="0.35">
      <c r="B10" s="18"/>
      <c r="C10" s="3"/>
      <c r="D10" s="56"/>
      <c r="E10" s="28" t="s">
        <v>204</v>
      </c>
      <c r="F10" s="56"/>
      <c r="G10" s="3"/>
      <c r="H10" s="56"/>
      <c r="I10" s="57"/>
    </row>
    <row r="11" spans="1:12" ht="33.75" customHeight="1" x14ac:dyDescent="0.35">
      <c r="B11" s="18"/>
      <c r="C11" s="3"/>
      <c r="D11" s="56"/>
      <c r="E11" s="3"/>
      <c r="F11" s="56"/>
      <c r="G11" s="3"/>
      <c r="H11" s="56"/>
      <c r="I11" s="57"/>
    </row>
    <row r="12" spans="1:12" ht="33.75" customHeight="1" x14ac:dyDescent="0.35">
      <c r="B12" s="18"/>
      <c r="C12" s="374" t="s">
        <v>205</v>
      </c>
      <c r="D12" s="375"/>
      <c r="E12" s="28" t="s">
        <v>206</v>
      </c>
      <c r="F12" s="375"/>
      <c r="G12" s="29" t="s">
        <v>207</v>
      </c>
      <c r="H12" s="56"/>
      <c r="I12" s="57"/>
    </row>
    <row r="13" spans="1:12" ht="33.75" customHeight="1" x14ac:dyDescent="0.35">
      <c r="B13" s="18"/>
      <c r="C13" s="29" t="s">
        <v>208</v>
      </c>
      <c r="D13" s="375"/>
      <c r="E13" s="28" t="s">
        <v>209</v>
      </c>
      <c r="F13" s="375"/>
      <c r="G13" s="29" t="s">
        <v>210</v>
      </c>
      <c r="H13" s="56"/>
      <c r="I13" s="57"/>
    </row>
    <row r="14" spans="1:12" ht="33.75" customHeight="1" x14ac:dyDescent="0.35">
      <c r="B14" s="18"/>
      <c r="C14" s="374" t="s">
        <v>211</v>
      </c>
      <c r="D14" s="375"/>
      <c r="E14" s="375"/>
      <c r="F14" s="375"/>
      <c r="G14" s="28" t="s">
        <v>212</v>
      </c>
      <c r="H14" s="56"/>
      <c r="I14" s="57"/>
    </row>
    <row r="15" spans="1:12" ht="33.75" customHeight="1" x14ac:dyDescent="0.35">
      <c r="B15" s="18"/>
      <c r="C15" s="374" t="s">
        <v>213</v>
      </c>
      <c r="D15" s="375"/>
      <c r="E15" s="375"/>
      <c r="F15" s="375"/>
      <c r="G15" s="28" t="s">
        <v>214</v>
      </c>
      <c r="H15" s="56"/>
      <c r="I15" s="57"/>
    </row>
    <row r="16" spans="1:12" ht="33.75" customHeight="1" x14ac:dyDescent="0.35">
      <c r="B16" s="18"/>
      <c r="C16" s="29" t="s">
        <v>215</v>
      </c>
      <c r="D16" s="375"/>
      <c r="E16" s="375"/>
      <c r="F16" s="375"/>
      <c r="G16" s="28" t="s">
        <v>216</v>
      </c>
      <c r="H16" s="56"/>
      <c r="I16" s="57"/>
    </row>
    <row r="17" spans="2:9" ht="33.75" customHeight="1" x14ac:dyDescent="0.35">
      <c r="B17" s="18"/>
      <c r="C17" s="28" t="s">
        <v>217</v>
      </c>
      <c r="D17" s="376"/>
      <c r="E17" s="376"/>
      <c r="F17" s="376"/>
      <c r="G17" s="374" t="s">
        <v>218</v>
      </c>
      <c r="H17" s="3"/>
      <c r="I17" s="57"/>
    </row>
    <row r="18" spans="2:9" ht="18.75" customHeight="1" x14ac:dyDescent="0.25">
      <c r="B18" s="58"/>
      <c r="C18" s="375"/>
      <c r="D18" s="375"/>
      <c r="E18" s="375"/>
      <c r="F18" s="375"/>
      <c r="G18" s="375"/>
      <c r="H18" s="56"/>
      <c r="I18" s="57"/>
    </row>
    <row r="19" spans="2:9" ht="18.75" customHeight="1" x14ac:dyDescent="0.25">
      <c r="B19" s="58"/>
      <c r="C19" s="375"/>
      <c r="D19" s="375"/>
      <c r="E19" s="375"/>
      <c r="F19" s="375"/>
      <c r="G19" s="375"/>
      <c r="H19" s="56"/>
      <c r="I19" s="57"/>
    </row>
    <row r="20" spans="2:9" ht="18.75" customHeight="1" x14ac:dyDescent="0.25">
      <c r="B20" s="58"/>
      <c r="C20" s="441" t="s">
        <v>170</v>
      </c>
      <c r="D20" s="442"/>
      <c r="E20" s="442"/>
      <c r="F20" s="442"/>
      <c r="G20" s="443"/>
      <c r="H20" s="56"/>
      <c r="I20" s="57"/>
    </row>
    <row r="21" spans="2:9" ht="18.75" customHeight="1" x14ac:dyDescent="0.25">
      <c r="B21" s="58"/>
      <c r="C21" s="444"/>
      <c r="D21" s="445"/>
      <c r="E21" s="445"/>
      <c r="F21" s="445"/>
      <c r="G21" s="446"/>
      <c r="H21" s="56"/>
      <c r="I21" s="57"/>
    </row>
    <row r="22" spans="2:9" ht="18.75" customHeight="1" x14ac:dyDescent="0.25">
      <c r="B22" s="58"/>
      <c r="C22" s="377" t="s">
        <v>219</v>
      </c>
      <c r="D22" s="438" t="s">
        <v>220</v>
      </c>
      <c r="E22" s="439"/>
      <c r="F22" s="440"/>
      <c r="G22" s="377" t="s">
        <v>221</v>
      </c>
      <c r="H22" s="56"/>
      <c r="I22" s="57"/>
    </row>
    <row r="23" spans="2:9" ht="18.75" customHeight="1" x14ac:dyDescent="0.25">
      <c r="B23" s="58"/>
      <c r="C23" s="378"/>
      <c r="D23" s="438" t="s">
        <v>222</v>
      </c>
      <c r="E23" s="439"/>
      <c r="F23" s="440"/>
      <c r="G23" s="378"/>
      <c r="H23" s="56"/>
      <c r="I23" s="57"/>
    </row>
    <row r="24" spans="2:9" ht="18.75" customHeight="1" x14ac:dyDescent="0.25">
      <c r="B24" s="58"/>
      <c r="C24" s="56"/>
      <c r="D24" s="56"/>
      <c r="E24" s="56"/>
      <c r="F24" s="56"/>
      <c r="G24" s="56"/>
      <c r="H24" s="56"/>
      <c r="I24" s="57"/>
    </row>
    <row r="25" spans="2:9" ht="18.75" customHeight="1" x14ac:dyDescent="0.25">
      <c r="B25" s="58"/>
      <c r="C25" s="56"/>
      <c r="D25" s="56"/>
      <c r="E25" s="56"/>
      <c r="F25" s="56"/>
      <c r="G25" s="56"/>
      <c r="H25" s="56"/>
      <c r="I25" s="57"/>
    </row>
    <row r="26" spans="2:9" ht="18.75" customHeight="1" x14ac:dyDescent="0.25">
      <c r="B26" s="59"/>
      <c r="C26" s="60"/>
      <c r="D26" s="60"/>
      <c r="E26" s="60"/>
      <c r="F26" s="60"/>
      <c r="G26" s="60"/>
      <c r="H26" s="60"/>
      <c r="I26" s="61"/>
    </row>
    <row r="27" spans="2:9" ht="18.75" customHeight="1" x14ac:dyDescent="0.25"/>
  </sheetData>
  <mergeCells count="8">
    <mergeCell ref="D23:F23"/>
    <mergeCell ref="C20:G21"/>
    <mergeCell ref="C5:C6"/>
    <mergeCell ref="A1:L1"/>
    <mergeCell ref="A2:L2"/>
    <mergeCell ref="E5:E6"/>
    <mergeCell ref="G5:G6"/>
    <mergeCell ref="D22:F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89318521683403E-2"/>
  </sheetPr>
  <dimension ref="A1:Z38"/>
  <sheetViews>
    <sheetView showGridLines="0" topLeftCell="A10" workbookViewId="0">
      <selection activeCell="H7" sqref="H7"/>
    </sheetView>
  </sheetViews>
  <sheetFormatPr defaultColWidth="0" defaultRowHeight="15.5" zeroHeight="1" x14ac:dyDescent="0.35"/>
  <cols>
    <col min="1" max="1" width="4.23046875" customWidth="1"/>
    <col min="2" max="2" width="17.23046875" customWidth="1"/>
    <col min="3" max="3" width="16.23046875" customWidth="1"/>
    <col min="4" max="4" width="10" bestFit="1" customWidth="1"/>
    <col min="5" max="5" width="10.69140625" bestFit="1" customWidth="1"/>
    <col min="6" max="6" width="19.3046875" customWidth="1"/>
    <col min="7" max="7" width="21.07421875" customWidth="1"/>
    <col min="8" max="8" width="14.84375" customWidth="1"/>
    <col min="9" max="9" width="6.69140625" bestFit="1" customWidth="1"/>
    <col min="10" max="10" width="10.07421875" customWidth="1"/>
    <col min="11" max="11" width="5.07421875" hidden="1" customWidth="1"/>
    <col min="12" max="12" width="11" hidden="1" customWidth="1"/>
    <col min="13" max="13" width="12.23046875" hidden="1" customWidth="1"/>
    <col min="14" max="14" width="12.69140625" hidden="1" customWidth="1"/>
    <col min="15" max="26" width="5.07421875" hidden="1" customWidth="1"/>
    <col min="27" max="16384" width="9.23046875" hidden="1"/>
  </cols>
  <sheetData>
    <row r="1" spans="2:9" s="62" customFormat="1" x14ac:dyDescent="0.35"/>
    <row r="2" spans="2:9" s="62" customFormat="1" ht="26" x14ac:dyDescent="0.35">
      <c r="B2" s="453" t="s">
        <v>29</v>
      </c>
      <c r="C2" s="454" t="s">
        <v>1</v>
      </c>
      <c r="D2" s="454"/>
      <c r="E2" s="71" t="s">
        <v>2</v>
      </c>
      <c r="F2" s="71" t="s">
        <v>224</v>
      </c>
      <c r="G2" s="71" t="s">
        <v>238</v>
      </c>
      <c r="H2" s="71" t="s">
        <v>146</v>
      </c>
      <c r="I2" s="71" t="s">
        <v>3</v>
      </c>
    </row>
    <row r="3" spans="2:9" s="62" customFormat="1" ht="27.75" customHeight="1" x14ac:dyDescent="0.35">
      <c r="B3" s="453"/>
      <c r="C3" s="455" t="s">
        <v>166</v>
      </c>
      <c r="D3" s="455"/>
      <c r="E3" s="39">
        <v>3</v>
      </c>
      <c r="F3" s="19" t="s">
        <v>137</v>
      </c>
      <c r="G3" s="63">
        <f>H7</f>
        <v>23086604</v>
      </c>
      <c r="H3" s="63" t="str">
        <f>H8</f>
        <v>No data</v>
      </c>
      <c r="I3" s="39" t="s">
        <v>46</v>
      </c>
    </row>
    <row r="4" spans="2:9" s="62" customFormat="1" x14ac:dyDescent="0.35"/>
    <row r="5" spans="2:9" x14ac:dyDescent="0.35"/>
    <row r="6" spans="2:9" x14ac:dyDescent="0.35">
      <c r="G6" s="64"/>
      <c r="H6" s="64" t="s">
        <v>226</v>
      </c>
      <c r="I6" s="64" t="s">
        <v>227</v>
      </c>
    </row>
    <row r="7" spans="2:9" x14ac:dyDescent="0.35">
      <c r="G7" s="64" t="s">
        <v>193</v>
      </c>
      <c r="H7" s="63">
        <f>SUM(H13:H15)</f>
        <v>23086604</v>
      </c>
      <c r="I7" s="65" t="s">
        <v>137</v>
      </c>
    </row>
    <row r="8" spans="2:9" x14ac:dyDescent="0.35">
      <c r="G8" s="64" t="s">
        <v>146</v>
      </c>
      <c r="H8" s="63" t="s">
        <v>97</v>
      </c>
      <c r="I8" s="65" t="s">
        <v>137</v>
      </c>
    </row>
    <row r="9" spans="2:9" x14ac:dyDescent="0.35"/>
    <row r="10" spans="2:9" ht="26" x14ac:dyDescent="0.35">
      <c r="B10" s="3"/>
      <c r="C10" s="3"/>
      <c r="D10" s="3"/>
      <c r="E10" s="3"/>
      <c r="F10" s="3"/>
      <c r="G10" s="99" t="s">
        <v>72</v>
      </c>
      <c r="H10" s="99" t="s">
        <v>167</v>
      </c>
    </row>
    <row r="11" spans="2:9" x14ac:dyDescent="0.35">
      <c r="B11" s="3"/>
      <c r="C11" s="3"/>
      <c r="D11" s="3"/>
      <c r="E11" s="3"/>
      <c r="F11" s="3"/>
      <c r="G11" s="99">
        <v>2016</v>
      </c>
      <c r="H11" s="100" t="s">
        <v>71</v>
      </c>
    </row>
    <row r="12" spans="2:9" ht="15.65" customHeight="1" thickBot="1" x14ac:dyDescent="0.4">
      <c r="B12" s="3"/>
      <c r="C12" s="3"/>
      <c r="D12" s="3"/>
      <c r="E12" s="3"/>
      <c r="F12" s="3"/>
      <c r="G12" s="185">
        <v>2017</v>
      </c>
      <c r="H12" s="186" t="s">
        <v>71</v>
      </c>
    </row>
    <row r="13" spans="2:9" x14ac:dyDescent="0.35">
      <c r="B13" s="3"/>
      <c r="C13" s="3"/>
      <c r="D13" s="3"/>
      <c r="E13" s="3"/>
      <c r="F13" s="3"/>
      <c r="G13" s="187">
        <v>2018</v>
      </c>
      <c r="H13" s="188">
        <v>6773408</v>
      </c>
    </row>
    <row r="14" spans="2:9" x14ac:dyDescent="0.35">
      <c r="B14" s="3"/>
      <c r="C14" s="3"/>
      <c r="D14" s="3"/>
      <c r="E14" s="3"/>
      <c r="F14" s="3"/>
      <c r="G14" s="189">
        <v>2019</v>
      </c>
      <c r="H14" s="190">
        <v>2257803</v>
      </c>
    </row>
    <row r="15" spans="2:9" ht="16" thickBot="1" x14ac:dyDescent="0.4">
      <c r="B15" s="3"/>
      <c r="C15" s="3"/>
      <c r="D15" s="3"/>
      <c r="E15" s="3"/>
      <c r="F15" s="3"/>
      <c r="G15" s="191">
        <v>2020</v>
      </c>
      <c r="H15" s="192">
        <v>14055393</v>
      </c>
    </row>
    <row r="16" spans="2:9" x14ac:dyDescent="0.35">
      <c r="B16" s="3"/>
      <c r="C16" s="3"/>
      <c r="D16" s="3"/>
      <c r="E16" s="3"/>
      <c r="F16" s="3"/>
    </row>
    <row r="17" spans="2:9" x14ac:dyDescent="0.35">
      <c r="B17" s="3"/>
      <c r="C17" s="3"/>
      <c r="D17" s="3"/>
      <c r="E17" s="3"/>
      <c r="F17" s="3"/>
    </row>
    <row r="18" spans="2:9" x14ac:dyDescent="0.35">
      <c r="B18" s="3"/>
      <c r="C18" s="3"/>
      <c r="D18" s="3"/>
      <c r="E18" s="3"/>
      <c r="F18" s="3"/>
    </row>
    <row r="19" spans="2:9" x14ac:dyDescent="0.35">
      <c r="B19" s="3"/>
      <c r="C19" s="3"/>
      <c r="D19" s="3"/>
      <c r="E19" s="3"/>
      <c r="F19" s="3"/>
    </row>
    <row r="20" spans="2:9" x14ac:dyDescent="0.35">
      <c r="B20" s="3"/>
      <c r="C20" s="3"/>
      <c r="D20" s="3"/>
      <c r="E20" s="3"/>
      <c r="F20" s="3"/>
    </row>
    <row r="21" spans="2:9" x14ac:dyDescent="0.35">
      <c r="B21" s="3"/>
      <c r="C21" s="3"/>
      <c r="D21" s="3"/>
      <c r="E21" s="3"/>
      <c r="F21" s="3"/>
    </row>
    <row r="22" spans="2:9" x14ac:dyDescent="0.35">
      <c r="B22" s="457" t="s">
        <v>228</v>
      </c>
      <c r="C22" s="458"/>
      <c r="D22" s="458"/>
      <c r="E22" s="458"/>
      <c r="F22" s="458"/>
      <c r="G22" s="458"/>
      <c r="H22" s="458"/>
      <c r="I22" s="459"/>
    </row>
    <row r="23" spans="2:9" x14ac:dyDescent="0.35">
      <c r="B23" s="475" t="s">
        <v>263</v>
      </c>
      <c r="C23" s="476"/>
      <c r="D23" s="476"/>
      <c r="E23" s="476"/>
      <c r="F23" s="476"/>
      <c r="G23" s="476"/>
      <c r="H23" s="476"/>
      <c r="I23" s="477"/>
    </row>
    <row r="24" spans="2:9" x14ac:dyDescent="0.35">
      <c r="D24" s="66"/>
    </row>
    <row r="25" spans="2:9" x14ac:dyDescent="0.35">
      <c r="B25" s="457" t="s">
        <v>145</v>
      </c>
      <c r="C25" s="458"/>
      <c r="D25" s="458"/>
      <c r="E25" s="458"/>
      <c r="F25" s="458"/>
      <c r="G25" s="458"/>
      <c r="H25" s="458"/>
      <c r="I25" s="459"/>
    </row>
    <row r="26" spans="2:9" x14ac:dyDescent="0.35">
      <c r="B26" s="478" t="s">
        <v>333</v>
      </c>
      <c r="C26" s="479"/>
      <c r="D26" s="479"/>
      <c r="E26" s="479"/>
      <c r="F26" s="479"/>
      <c r="G26" s="479"/>
      <c r="H26" s="479"/>
      <c r="I26" s="480"/>
    </row>
    <row r="27" spans="2:9" ht="15" customHeight="1" x14ac:dyDescent="0.35">
      <c r="B27" s="481" t="s">
        <v>295</v>
      </c>
      <c r="C27" s="479"/>
      <c r="D27" s="479"/>
      <c r="E27" s="479"/>
      <c r="F27" s="479"/>
      <c r="G27" s="479"/>
      <c r="H27" s="479"/>
      <c r="I27" s="480"/>
    </row>
    <row r="28" spans="2:9" x14ac:dyDescent="0.35">
      <c r="D28" s="6"/>
    </row>
    <row r="29" spans="2:9" x14ac:dyDescent="0.35">
      <c r="B29" s="457" t="s">
        <v>237</v>
      </c>
      <c r="C29" s="458"/>
      <c r="D29" s="458"/>
      <c r="E29" s="458"/>
      <c r="F29" s="458"/>
      <c r="G29" s="458"/>
      <c r="H29" s="458"/>
      <c r="I29" s="459"/>
    </row>
    <row r="30" spans="2:9" ht="30" customHeight="1" x14ac:dyDescent="0.35">
      <c r="B30" s="460" t="s">
        <v>173</v>
      </c>
      <c r="C30" s="461"/>
      <c r="D30" s="461"/>
      <c r="E30" s="461"/>
      <c r="F30" s="461"/>
      <c r="G30" s="461"/>
      <c r="H30" s="461"/>
      <c r="I30" s="462"/>
    </row>
    <row r="31" spans="2:9" x14ac:dyDescent="0.35">
      <c r="B31" s="8"/>
      <c r="C31" s="6"/>
      <c r="D31" s="6"/>
      <c r="E31" s="6"/>
      <c r="F31" s="6"/>
    </row>
    <row r="32" spans="2:9" x14ac:dyDescent="0.35">
      <c r="B32" s="67" t="s">
        <v>229</v>
      </c>
      <c r="C32" s="68" t="s">
        <v>291</v>
      </c>
      <c r="D32" s="69"/>
      <c r="E32" s="69"/>
      <c r="F32" s="69"/>
      <c r="G32" s="30"/>
      <c r="H32" s="30"/>
      <c r="I32" s="31"/>
    </row>
    <row r="33" spans="2:9" x14ac:dyDescent="0.35">
      <c r="B33" s="67" t="s">
        <v>230</v>
      </c>
      <c r="C33" s="463" t="s">
        <v>137</v>
      </c>
      <c r="D33" s="464"/>
      <c r="E33" s="464"/>
      <c r="F33" s="464"/>
      <c r="G33" s="464"/>
      <c r="H33" s="464"/>
      <c r="I33" s="465"/>
    </row>
    <row r="34" spans="2:9" x14ac:dyDescent="0.35">
      <c r="B34" s="70" t="s">
        <v>231</v>
      </c>
      <c r="C34" s="466" t="s">
        <v>137</v>
      </c>
      <c r="D34" s="467"/>
      <c r="E34" s="467"/>
      <c r="F34" s="467"/>
      <c r="G34" s="467"/>
      <c r="H34" s="467"/>
      <c r="I34" s="468"/>
    </row>
    <row r="35" spans="2:9" x14ac:dyDescent="0.35">
      <c r="B35" s="456" t="s">
        <v>6</v>
      </c>
      <c r="C35" s="469"/>
      <c r="D35" s="470"/>
      <c r="E35" s="470"/>
      <c r="F35" s="470"/>
      <c r="G35" s="470"/>
      <c r="H35" s="470"/>
      <c r="I35" s="471"/>
    </row>
    <row r="36" spans="2:9" x14ac:dyDescent="0.35">
      <c r="B36" s="456"/>
      <c r="C36" s="469"/>
      <c r="D36" s="470"/>
      <c r="E36" s="470"/>
      <c r="F36" s="470"/>
      <c r="G36" s="470"/>
      <c r="H36" s="470"/>
      <c r="I36" s="471"/>
    </row>
    <row r="37" spans="2:9" x14ac:dyDescent="0.35">
      <c r="B37" s="456"/>
      <c r="C37" s="472"/>
      <c r="D37" s="473"/>
      <c r="E37" s="473"/>
      <c r="F37" s="473"/>
      <c r="G37" s="473"/>
      <c r="H37" s="473"/>
      <c r="I37" s="474"/>
    </row>
    <row r="38" spans="2:9" x14ac:dyDescent="0.35">
      <c r="B38" s="3"/>
      <c r="C38" s="3"/>
      <c r="D38" s="3"/>
      <c r="E38" s="3"/>
      <c r="F38" s="3"/>
    </row>
  </sheetData>
  <mergeCells count="16">
    <mergeCell ref="B2:B3"/>
    <mergeCell ref="C2:D2"/>
    <mergeCell ref="C3:D3"/>
    <mergeCell ref="B35:B37"/>
    <mergeCell ref="B29:I29"/>
    <mergeCell ref="B30:I30"/>
    <mergeCell ref="C33:I33"/>
    <mergeCell ref="C34:I34"/>
    <mergeCell ref="C35:I35"/>
    <mergeCell ref="C36:I36"/>
    <mergeCell ref="C37:I37"/>
    <mergeCell ref="B22:I22"/>
    <mergeCell ref="B23:I23"/>
    <mergeCell ref="B25:I25"/>
    <mergeCell ref="B26:I26"/>
    <mergeCell ref="B27:I27"/>
  </mergeCells>
  <hyperlinks>
    <hyperlink ref="C34" r:id="rId1" display="https://gov.wales/sites/default/files/publications/2021-07/energy-service-annual-report-2020-2021_2.pdf" xr:uid="{9798A906-F751-4C2C-A213-4363BCA3935D}"/>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89318521683403E-2"/>
  </sheetPr>
  <dimension ref="A1:Z45"/>
  <sheetViews>
    <sheetView showGridLines="0" workbookViewId="0">
      <selection activeCell="J10" sqref="J10"/>
    </sheetView>
  </sheetViews>
  <sheetFormatPr defaultColWidth="0" defaultRowHeight="15.5" zeroHeight="1" x14ac:dyDescent="0.35"/>
  <cols>
    <col min="1" max="1" width="4.23046875" customWidth="1"/>
    <col min="2" max="2" width="17.230468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x14ac:dyDescent="0.35"/>
    <row r="2" spans="2:9" s="62" customFormat="1" ht="26" x14ac:dyDescent="0.35">
      <c r="B2" s="453" t="s">
        <v>30</v>
      </c>
      <c r="C2" s="454" t="s">
        <v>1</v>
      </c>
      <c r="D2" s="454"/>
      <c r="E2" s="71" t="s">
        <v>2</v>
      </c>
      <c r="F2" s="71" t="s">
        <v>224</v>
      </c>
      <c r="G2" s="71" t="s">
        <v>238</v>
      </c>
      <c r="H2" s="71" t="s">
        <v>146</v>
      </c>
      <c r="I2" s="71" t="s">
        <v>3</v>
      </c>
    </row>
    <row r="3" spans="2:9" s="62" customFormat="1" ht="27.65" customHeight="1" x14ac:dyDescent="0.35">
      <c r="B3" s="453"/>
      <c r="C3" s="98" t="s">
        <v>23</v>
      </c>
      <c r="D3" s="97"/>
      <c r="E3" s="39">
        <v>3</v>
      </c>
      <c r="F3" s="19" t="s">
        <v>137</v>
      </c>
      <c r="G3" s="63" t="s">
        <v>97</v>
      </c>
      <c r="H3" s="63" t="s">
        <v>97</v>
      </c>
      <c r="I3" s="39" t="s">
        <v>46</v>
      </c>
    </row>
    <row r="4" spans="2:9" s="62" customFormat="1" x14ac:dyDescent="0.35"/>
    <row r="5" spans="2:9" x14ac:dyDescent="0.35"/>
    <row r="6" spans="2:9" x14ac:dyDescent="0.35">
      <c r="B6" s="3"/>
      <c r="C6" s="3"/>
      <c r="D6" s="3"/>
      <c r="E6" s="3"/>
      <c r="F6" s="3"/>
    </row>
    <row r="7" spans="2:9" ht="15.65" customHeight="1" x14ac:dyDescent="0.35">
      <c r="B7" s="3"/>
      <c r="C7" s="3"/>
      <c r="D7" s="3"/>
      <c r="E7" s="3"/>
      <c r="F7" s="3"/>
    </row>
    <row r="8" spans="2:9" x14ac:dyDescent="0.35">
      <c r="B8" s="3"/>
      <c r="C8" s="3"/>
      <c r="D8" s="3"/>
      <c r="E8" s="3"/>
      <c r="F8" s="3"/>
    </row>
    <row r="9" spans="2:9" x14ac:dyDescent="0.35">
      <c r="B9" s="3"/>
      <c r="C9" s="3"/>
      <c r="D9" s="3"/>
      <c r="E9" s="3"/>
      <c r="F9" s="3"/>
    </row>
    <row r="10" spans="2:9" x14ac:dyDescent="0.35">
      <c r="B10" s="3"/>
      <c r="C10" s="3"/>
      <c r="D10" s="3"/>
      <c r="E10" s="3"/>
      <c r="F10" s="3"/>
    </row>
    <row r="11" spans="2:9" x14ac:dyDescent="0.35">
      <c r="B11" s="3"/>
      <c r="C11" s="3"/>
      <c r="D11" s="3"/>
      <c r="E11" s="3"/>
      <c r="F11" s="3"/>
    </row>
    <row r="12" spans="2:9" x14ac:dyDescent="0.35">
      <c r="B12" s="3"/>
      <c r="C12" s="3"/>
      <c r="D12" s="3"/>
      <c r="E12" s="3"/>
      <c r="F12" s="3"/>
    </row>
    <row r="13" spans="2:9" x14ac:dyDescent="0.35">
      <c r="B13" s="3"/>
      <c r="C13" s="3"/>
      <c r="D13" s="3"/>
      <c r="E13" s="3"/>
      <c r="F13" s="3"/>
    </row>
    <row r="14" spans="2:9" x14ac:dyDescent="0.35">
      <c r="B14" s="3"/>
      <c r="C14" s="3"/>
      <c r="D14" s="3"/>
      <c r="E14" s="3"/>
      <c r="F14" s="3"/>
    </row>
    <row r="15" spans="2:9" x14ac:dyDescent="0.35">
      <c r="B15" s="3"/>
      <c r="C15" s="3"/>
      <c r="D15" s="3"/>
      <c r="E15" s="3"/>
      <c r="F15" s="3"/>
    </row>
    <row r="16" spans="2:9" x14ac:dyDescent="0.35">
      <c r="B16" s="3"/>
      <c r="C16" s="3"/>
      <c r="D16" s="3"/>
      <c r="E16" s="3"/>
      <c r="F16" s="3"/>
    </row>
    <row r="17" spans="1:10" x14ac:dyDescent="0.35">
      <c r="B17" s="3"/>
      <c r="C17" s="3"/>
      <c r="D17" s="3"/>
      <c r="E17" s="3"/>
      <c r="F17" s="3"/>
    </row>
    <row r="18" spans="1:10" x14ac:dyDescent="0.35">
      <c r="B18" s="3"/>
      <c r="C18" s="3"/>
      <c r="D18" s="3"/>
      <c r="E18" s="3"/>
      <c r="F18" s="3"/>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row r="23" spans="1:10" x14ac:dyDescent="0.35">
      <c r="B23" s="6"/>
      <c r="C23" s="7"/>
      <c r="D23" s="7"/>
      <c r="E23" s="7"/>
      <c r="F23" s="7"/>
    </row>
    <row r="24" spans="1:10" x14ac:dyDescent="0.35">
      <c r="D24" s="5"/>
    </row>
    <row r="25" spans="1:10" x14ac:dyDescent="0.35"/>
    <row r="26" spans="1:10" x14ac:dyDescent="0.35"/>
    <row r="27" spans="1:10" x14ac:dyDescent="0.35"/>
    <row r="28" spans="1:10" x14ac:dyDescent="0.35"/>
    <row r="29" spans="1:10" x14ac:dyDescent="0.35">
      <c r="A29" s="24"/>
      <c r="B29" s="484" t="s">
        <v>366</v>
      </c>
      <c r="C29" s="482"/>
      <c r="D29" s="482"/>
      <c r="E29" s="482"/>
      <c r="F29" s="482"/>
      <c r="G29" s="482"/>
      <c r="H29" s="482"/>
      <c r="I29" s="482"/>
      <c r="J29" s="72"/>
    </row>
    <row r="30" spans="1:10" x14ac:dyDescent="0.35">
      <c r="A30" s="24"/>
      <c r="B30" s="485" t="s">
        <v>368</v>
      </c>
      <c r="C30" s="455"/>
      <c r="D30" s="455"/>
      <c r="E30" s="455"/>
      <c r="F30" s="455"/>
      <c r="G30" s="455"/>
      <c r="H30" s="455"/>
      <c r="I30" s="455"/>
      <c r="J30" s="24"/>
    </row>
    <row r="31" spans="1:10" x14ac:dyDescent="0.35">
      <c r="A31" s="24"/>
      <c r="B31" s="24"/>
      <c r="C31" s="24"/>
      <c r="D31" s="24"/>
      <c r="E31" s="24"/>
      <c r="F31" s="24"/>
      <c r="G31" s="24"/>
      <c r="H31" s="24"/>
      <c r="I31" s="24"/>
      <c r="J31" s="24"/>
    </row>
    <row r="32" spans="1:10" x14ac:dyDescent="0.35">
      <c r="A32" s="24"/>
      <c r="B32" s="482" t="s">
        <v>145</v>
      </c>
      <c r="C32" s="482"/>
      <c r="D32" s="482"/>
      <c r="E32" s="482"/>
      <c r="F32" s="482"/>
      <c r="G32" s="482"/>
      <c r="H32" s="482"/>
      <c r="I32" s="482"/>
      <c r="J32" s="24"/>
    </row>
    <row r="33" spans="1:10" x14ac:dyDescent="0.35">
      <c r="A33" s="24"/>
      <c r="B33" s="483" t="s">
        <v>379</v>
      </c>
      <c r="C33" s="483"/>
      <c r="D33" s="483"/>
      <c r="E33" s="483"/>
      <c r="F33" s="483"/>
      <c r="G33" s="483"/>
      <c r="H33" s="483"/>
      <c r="I33" s="483"/>
      <c r="J33" s="24"/>
    </row>
    <row r="34" spans="1:10" x14ac:dyDescent="0.35">
      <c r="A34" s="24"/>
      <c r="B34" s="483"/>
      <c r="C34" s="483"/>
      <c r="D34" s="483"/>
      <c r="E34" s="483"/>
      <c r="F34" s="483"/>
      <c r="G34" s="483"/>
      <c r="H34" s="483"/>
      <c r="I34" s="483"/>
      <c r="J34" s="24"/>
    </row>
    <row r="35" spans="1:10" x14ac:dyDescent="0.35">
      <c r="A35" s="24"/>
      <c r="B35" s="24"/>
      <c r="C35" s="24"/>
      <c r="D35" s="24"/>
      <c r="E35" s="24"/>
      <c r="F35" s="24"/>
      <c r="G35" s="24"/>
      <c r="H35" s="24"/>
      <c r="I35" s="24"/>
      <c r="J35" s="24"/>
    </row>
    <row r="36" spans="1:10" x14ac:dyDescent="0.35">
      <c r="A36" s="24"/>
      <c r="B36" s="457" t="s">
        <v>237</v>
      </c>
      <c r="C36" s="458"/>
      <c r="D36" s="458"/>
      <c r="E36" s="458"/>
      <c r="F36" s="458"/>
      <c r="G36" s="458"/>
      <c r="H36" s="458"/>
      <c r="I36" s="459"/>
      <c r="J36" s="24"/>
    </row>
    <row r="37" spans="1:10" x14ac:dyDescent="0.35">
      <c r="A37" s="24"/>
      <c r="B37" s="491"/>
      <c r="C37" s="492"/>
      <c r="D37" s="492"/>
      <c r="E37" s="492"/>
      <c r="F37" s="492"/>
      <c r="G37" s="492"/>
      <c r="H37" s="492"/>
      <c r="I37" s="493"/>
      <c r="J37" s="24"/>
    </row>
    <row r="38" spans="1:10" x14ac:dyDescent="0.35">
      <c r="A38" s="24"/>
      <c r="B38" s="24"/>
      <c r="C38" s="24"/>
      <c r="D38" s="24"/>
      <c r="E38" s="24"/>
      <c r="F38" s="24"/>
      <c r="G38" s="24"/>
      <c r="H38" s="24"/>
      <c r="I38" s="24"/>
      <c r="J38" s="24"/>
    </row>
    <row r="39" spans="1:10" x14ac:dyDescent="0.35">
      <c r="A39" s="24"/>
      <c r="B39" s="73" t="s">
        <v>232</v>
      </c>
      <c r="C39" s="494"/>
      <c r="D39" s="488"/>
      <c r="E39" s="488"/>
      <c r="F39" s="488"/>
      <c r="G39" s="488"/>
      <c r="H39" s="488"/>
      <c r="I39" s="488"/>
      <c r="J39" s="24"/>
    </row>
    <row r="40" spans="1:10" x14ac:dyDescent="0.35">
      <c r="A40" s="24"/>
      <c r="B40" s="73" t="s">
        <v>233</v>
      </c>
      <c r="C40" s="494"/>
      <c r="D40" s="488"/>
      <c r="E40" s="488"/>
      <c r="F40" s="488"/>
      <c r="G40" s="488"/>
      <c r="H40" s="488"/>
      <c r="I40" s="488"/>
      <c r="J40" s="24"/>
    </row>
    <row r="41" spans="1:10" x14ac:dyDescent="0.35">
      <c r="A41" s="24"/>
      <c r="B41" s="74" t="s">
        <v>234</v>
      </c>
      <c r="C41" s="495"/>
      <c r="D41" s="488"/>
      <c r="E41" s="488"/>
      <c r="F41" s="488"/>
      <c r="G41" s="488"/>
      <c r="H41" s="488"/>
      <c r="I41" s="488"/>
      <c r="J41" s="24"/>
    </row>
    <row r="42" spans="1:10" x14ac:dyDescent="0.35">
      <c r="A42" s="24"/>
      <c r="B42" s="486" t="s">
        <v>235</v>
      </c>
      <c r="C42" s="487"/>
      <c r="D42" s="488"/>
      <c r="E42" s="488"/>
      <c r="F42" s="488"/>
      <c r="G42" s="488"/>
      <c r="H42" s="488"/>
      <c r="I42" s="488"/>
      <c r="J42" s="24"/>
    </row>
    <row r="43" spans="1:10" x14ac:dyDescent="0.35">
      <c r="A43" s="24"/>
      <c r="B43" s="486"/>
      <c r="C43" s="489"/>
      <c r="D43" s="488"/>
      <c r="E43" s="488"/>
      <c r="F43" s="488"/>
      <c r="G43" s="488"/>
      <c r="H43" s="488"/>
      <c r="I43" s="488"/>
      <c r="J43" s="24"/>
    </row>
    <row r="44" spans="1:10" x14ac:dyDescent="0.35">
      <c r="A44" s="24"/>
      <c r="B44" s="486"/>
      <c r="C44" s="490"/>
      <c r="D44" s="490"/>
      <c r="E44" s="490"/>
      <c r="F44" s="490"/>
      <c r="G44" s="490"/>
      <c r="H44" s="490"/>
      <c r="I44" s="490"/>
      <c r="J44" s="24"/>
    </row>
    <row r="45" spans="1:10" x14ac:dyDescent="0.35"/>
  </sheetData>
  <mergeCells count="16">
    <mergeCell ref="B42:B44"/>
    <mergeCell ref="C42:I42"/>
    <mergeCell ref="C43:I43"/>
    <mergeCell ref="C44:I44"/>
    <mergeCell ref="B36:I36"/>
    <mergeCell ref="B37:I37"/>
    <mergeCell ref="C39:I39"/>
    <mergeCell ref="C40:I40"/>
    <mergeCell ref="C41:I41"/>
    <mergeCell ref="B32:I32"/>
    <mergeCell ref="B33:I33"/>
    <mergeCell ref="B34:I34"/>
    <mergeCell ref="B2:B3"/>
    <mergeCell ref="C2:D2"/>
    <mergeCell ref="B29:I29"/>
    <mergeCell ref="B30:I3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9B4A-CFA3-4C35-88A6-C529D348F87B}">
  <sheetPr codeName="Sheet33">
    <tabColor theme="0" tint="-4.9989318521683403E-2"/>
  </sheetPr>
  <dimension ref="A1:Z45"/>
  <sheetViews>
    <sheetView showGridLines="0" workbookViewId="0">
      <selection activeCell="J11" sqref="J11"/>
    </sheetView>
  </sheetViews>
  <sheetFormatPr defaultColWidth="0" defaultRowHeight="15.5" zeroHeight="1" x14ac:dyDescent="0.35"/>
  <cols>
    <col min="1" max="1" width="4.23046875" customWidth="1"/>
    <col min="2" max="2" width="18.84375" customWidth="1"/>
    <col min="3" max="3" width="23.4609375" customWidth="1"/>
    <col min="4" max="4" width="7.84375" bestFit="1" customWidth="1"/>
    <col min="5" max="5" width="6.69140625" bestFit="1" customWidth="1"/>
    <col min="6" max="7" width="17.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62" customFormat="1" x14ac:dyDescent="0.35"/>
    <row r="2" spans="2:9" s="62" customFormat="1" ht="26" x14ac:dyDescent="0.35">
      <c r="B2" s="453" t="s">
        <v>31</v>
      </c>
      <c r="C2" s="454" t="s">
        <v>1</v>
      </c>
      <c r="D2" s="454"/>
      <c r="E2" s="71" t="s">
        <v>2</v>
      </c>
      <c r="F2" s="71" t="s">
        <v>224</v>
      </c>
      <c r="G2" s="71" t="s">
        <v>238</v>
      </c>
      <c r="H2" s="71" t="s">
        <v>146</v>
      </c>
      <c r="I2" s="71" t="s">
        <v>3</v>
      </c>
    </row>
    <row r="3" spans="2:9" s="62" customFormat="1" ht="27.65" customHeight="1" x14ac:dyDescent="0.35">
      <c r="B3" s="453"/>
      <c r="C3" s="455" t="s">
        <v>262</v>
      </c>
      <c r="D3" s="455"/>
      <c r="E3" s="39">
        <v>3</v>
      </c>
      <c r="F3" s="19" t="s">
        <v>137</v>
      </c>
      <c r="G3" s="63" t="s">
        <v>97</v>
      </c>
      <c r="H3" s="63" t="s">
        <v>97</v>
      </c>
      <c r="I3" s="39" t="s">
        <v>46</v>
      </c>
    </row>
    <row r="4" spans="2:9" s="62" customFormat="1" x14ac:dyDescent="0.35"/>
    <row r="5" spans="2:9" x14ac:dyDescent="0.35"/>
    <row r="6" spans="2:9" x14ac:dyDescent="0.35">
      <c r="B6" s="3"/>
      <c r="C6" s="3"/>
      <c r="D6" s="3"/>
      <c r="E6" s="3"/>
      <c r="F6" s="3"/>
    </row>
    <row r="7" spans="2:9" ht="15.65" customHeight="1" x14ac:dyDescent="0.35">
      <c r="B7" s="3"/>
      <c r="C7" s="3"/>
      <c r="D7" s="3"/>
      <c r="E7" s="3"/>
      <c r="F7" s="3"/>
    </row>
    <row r="8" spans="2:9" x14ac:dyDescent="0.35">
      <c r="B8" s="3"/>
      <c r="C8" s="3"/>
      <c r="D8" s="3"/>
      <c r="E8" s="3"/>
      <c r="F8" s="3"/>
    </row>
    <row r="9" spans="2:9" x14ac:dyDescent="0.35">
      <c r="B9" s="3"/>
      <c r="C9" s="3"/>
      <c r="D9" s="3"/>
      <c r="E9" s="3"/>
      <c r="F9" s="3"/>
    </row>
    <row r="10" spans="2:9" x14ac:dyDescent="0.35">
      <c r="B10" s="3"/>
      <c r="C10" s="3"/>
      <c r="D10" s="3"/>
      <c r="E10" s="3"/>
      <c r="F10" s="3"/>
    </row>
    <row r="11" spans="2:9" x14ac:dyDescent="0.35">
      <c r="B11" s="3"/>
      <c r="C11" s="3"/>
      <c r="D11" s="3"/>
      <c r="E11" s="3"/>
      <c r="F11" s="3"/>
    </row>
    <row r="12" spans="2:9" x14ac:dyDescent="0.35">
      <c r="B12" s="3"/>
      <c r="C12" s="3"/>
      <c r="D12" s="3"/>
      <c r="E12" s="3"/>
      <c r="F12" s="3"/>
    </row>
    <row r="13" spans="2:9" x14ac:dyDescent="0.35">
      <c r="B13" s="3"/>
      <c r="C13" s="3"/>
      <c r="D13" s="3"/>
      <c r="E13" s="3"/>
      <c r="F13" s="3"/>
    </row>
    <row r="14" spans="2:9" x14ac:dyDescent="0.35">
      <c r="B14" s="3"/>
      <c r="C14" s="3"/>
      <c r="D14" s="3"/>
      <c r="E14" s="3"/>
      <c r="F14" s="3"/>
    </row>
    <row r="15" spans="2:9" x14ac:dyDescent="0.35">
      <c r="B15" s="3"/>
      <c r="C15" s="3"/>
      <c r="D15" s="3"/>
      <c r="E15" s="3"/>
      <c r="F15" s="3"/>
    </row>
    <row r="16" spans="2:9" x14ac:dyDescent="0.35">
      <c r="B16" s="3"/>
      <c r="C16" s="3"/>
      <c r="D16" s="3"/>
      <c r="E16" s="3"/>
      <c r="F16" s="3"/>
    </row>
    <row r="17" spans="1:10" x14ac:dyDescent="0.35">
      <c r="B17" s="3"/>
      <c r="C17" s="3"/>
      <c r="D17" s="3"/>
      <c r="E17" s="3"/>
      <c r="F17" s="3"/>
    </row>
    <row r="18" spans="1:10" x14ac:dyDescent="0.35">
      <c r="B18" s="3"/>
      <c r="C18" s="3"/>
      <c r="D18" s="3"/>
      <c r="E18" s="3"/>
      <c r="F18" s="3"/>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row r="23" spans="1:10" x14ac:dyDescent="0.35">
      <c r="B23" s="6"/>
      <c r="C23" s="7"/>
      <c r="D23" s="7"/>
      <c r="E23" s="7"/>
      <c r="F23" s="7"/>
    </row>
    <row r="24" spans="1:10" x14ac:dyDescent="0.35">
      <c r="D24" s="5"/>
    </row>
    <row r="25" spans="1:10" x14ac:dyDescent="0.35"/>
    <row r="26" spans="1:10" x14ac:dyDescent="0.35"/>
    <row r="27" spans="1:10" x14ac:dyDescent="0.35"/>
    <row r="28" spans="1:10" x14ac:dyDescent="0.35"/>
    <row r="29" spans="1:10" x14ac:dyDescent="0.35">
      <c r="A29" s="24"/>
      <c r="B29" s="484" t="s">
        <v>366</v>
      </c>
      <c r="C29" s="482"/>
      <c r="D29" s="482"/>
      <c r="E29" s="482"/>
      <c r="F29" s="482"/>
      <c r="G29" s="482"/>
      <c r="H29" s="482"/>
      <c r="I29" s="482"/>
      <c r="J29" s="72"/>
    </row>
    <row r="30" spans="1:10" x14ac:dyDescent="0.35">
      <c r="A30" s="24"/>
      <c r="B30" s="485" t="s">
        <v>264</v>
      </c>
      <c r="C30" s="455"/>
      <c r="D30" s="455"/>
      <c r="E30" s="455"/>
      <c r="F30" s="455"/>
      <c r="G30" s="455"/>
      <c r="H30" s="455"/>
      <c r="I30" s="455"/>
      <c r="J30" s="24"/>
    </row>
    <row r="31" spans="1:10" x14ac:dyDescent="0.35">
      <c r="A31" s="24"/>
      <c r="B31" s="24"/>
      <c r="C31" s="24"/>
      <c r="D31" s="24"/>
      <c r="E31" s="24"/>
      <c r="F31" s="24"/>
      <c r="G31" s="24"/>
      <c r="H31" s="24"/>
      <c r="I31" s="24"/>
      <c r="J31" s="24"/>
    </row>
    <row r="32" spans="1:10" x14ac:dyDescent="0.35">
      <c r="A32" s="24"/>
      <c r="B32" s="482" t="s">
        <v>145</v>
      </c>
      <c r="C32" s="482"/>
      <c r="D32" s="482"/>
      <c r="E32" s="482"/>
      <c r="F32" s="482"/>
      <c r="G32" s="482"/>
      <c r="H32" s="482"/>
      <c r="I32" s="482"/>
      <c r="J32" s="24"/>
    </row>
    <row r="33" spans="1:10" x14ac:dyDescent="0.35">
      <c r="A33" s="24"/>
      <c r="B33" s="483" t="s">
        <v>379</v>
      </c>
      <c r="C33" s="483"/>
      <c r="D33" s="483"/>
      <c r="E33" s="483"/>
      <c r="F33" s="483"/>
      <c r="G33" s="483"/>
      <c r="H33" s="483"/>
      <c r="I33" s="483"/>
      <c r="J33" s="24"/>
    </row>
    <row r="34" spans="1:10" x14ac:dyDescent="0.35">
      <c r="A34" s="24"/>
      <c r="B34" s="483"/>
      <c r="C34" s="483"/>
      <c r="D34" s="483"/>
      <c r="E34" s="483"/>
      <c r="F34" s="483"/>
      <c r="G34" s="483"/>
      <c r="H34" s="483"/>
      <c r="I34" s="483"/>
      <c r="J34" s="24"/>
    </row>
    <row r="35" spans="1:10" x14ac:dyDescent="0.35">
      <c r="A35" s="24"/>
      <c r="B35" s="24"/>
      <c r="C35" s="24"/>
      <c r="D35" s="24"/>
      <c r="E35" s="24"/>
      <c r="F35" s="24"/>
      <c r="G35" s="24"/>
      <c r="H35" s="24"/>
      <c r="I35" s="24"/>
      <c r="J35" s="24"/>
    </row>
    <row r="36" spans="1:10" x14ac:dyDescent="0.35">
      <c r="A36" s="24"/>
      <c r="B36" s="457" t="s">
        <v>237</v>
      </c>
      <c r="C36" s="458"/>
      <c r="D36" s="458"/>
      <c r="E36" s="458"/>
      <c r="F36" s="458"/>
      <c r="G36" s="458"/>
      <c r="H36" s="458"/>
      <c r="I36" s="459"/>
      <c r="J36" s="24"/>
    </row>
    <row r="37" spans="1:10" x14ac:dyDescent="0.35">
      <c r="A37" s="24"/>
      <c r="B37" s="491"/>
      <c r="C37" s="492"/>
      <c r="D37" s="492"/>
      <c r="E37" s="492"/>
      <c r="F37" s="492"/>
      <c r="G37" s="492"/>
      <c r="H37" s="492"/>
      <c r="I37" s="493"/>
      <c r="J37" s="24"/>
    </row>
    <row r="38" spans="1:10" x14ac:dyDescent="0.35">
      <c r="A38" s="24"/>
      <c r="B38" s="24"/>
      <c r="C38" s="24"/>
      <c r="D38" s="24"/>
      <c r="E38" s="24"/>
      <c r="F38" s="24"/>
      <c r="G38" s="24"/>
      <c r="H38" s="24"/>
      <c r="I38" s="24"/>
      <c r="J38" s="24"/>
    </row>
    <row r="39" spans="1:10" x14ac:dyDescent="0.35">
      <c r="A39" s="24"/>
      <c r="B39" s="73" t="s">
        <v>232</v>
      </c>
      <c r="C39" s="494"/>
      <c r="D39" s="488"/>
      <c r="E39" s="488"/>
      <c r="F39" s="488"/>
      <c r="G39" s="488"/>
      <c r="H39" s="488"/>
      <c r="I39" s="488"/>
      <c r="J39" s="24"/>
    </row>
    <row r="40" spans="1:10" x14ac:dyDescent="0.35">
      <c r="A40" s="24"/>
      <c r="B40" s="73" t="s">
        <v>233</v>
      </c>
      <c r="C40" s="494"/>
      <c r="D40" s="488"/>
      <c r="E40" s="488"/>
      <c r="F40" s="488"/>
      <c r="G40" s="488"/>
      <c r="H40" s="488"/>
      <c r="I40" s="488"/>
      <c r="J40" s="24"/>
    </row>
    <row r="41" spans="1:10" x14ac:dyDescent="0.35">
      <c r="A41" s="24"/>
      <c r="B41" s="74" t="s">
        <v>234</v>
      </c>
      <c r="C41" s="495"/>
      <c r="D41" s="488"/>
      <c r="E41" s="488"/>
      <c r="F41" s="488"/>
      <c r="G41" s="488"/>
      <c r="H41" s="488"/>
      <c r="I41" s="488"/>
      <c r="J41" s="24"/>
    </row>
    <row r="42" spans="1:10" x14ac:dyDescent="0.35">
      <c r="A42" s="24"/>
      <c r="B42" s="486" t="s">
        <v>235</v>
      </c>
      <c r="C42" s="487"/>
      <c r="D42" s="488"/>
      <c r="E42" s="488"/>
      <c r="F42" s="488"/>
      <c r="G42" s="488"/>
      <c r="H42" s="488"/>
      <c r="I42" s="488"/>
      <c r="J42" s="24"/>
    </row>
    <row r="43" spans="1:10" x14ac:dyDescent="0.35">
      <c r="A43" s="24"/>
      <c r="B43" s="486"/>
      <c r="C43" s="489"/>
      <c r="D43" s="488"/>
      <c r="E43" s="488"/>
      <c r="F43" s="488"/>
      <c r="G43" s="488"/>
      <c r="H43" s="488"/>
      <c r="I43" s="488"/>
      <c r="J43" s="24"/>
    </row>
    <row r="44" spans="1:10" x14ac:dyDescent="0.35">
      <c r="A44" s="24"/>
      <c r="B44" s="486"/>
      <c r="C44" s="490"/>
      <c r="D44" s="490"/>
      <c r="E44" s="490"/>
      <c r="F44" s="490"/>
      <c r="G44" s="490"/>
      <c r="H44" s="490"/>
      <c r="I44" s="490"/>
      <c r="J44" s="24"/>
    </row>
    <row r="45" spans="1:10" x14ac:dyDescent="0.35"/>
  </sheetData>
  <mergeCells count="17">
    <mergeCell ref="C41:I41"/>
    <mergeCell ref="B42:B44"/>
    <mergeCell ref="C42:I42"/>
    <mergeCell ref="C43:I43"/>
    <mergeCell ref="C44:I44"/>
    <mergeCell ref="C40:I40"/>
    <mergeCell ref="B2:B3"/>
    <mergeCell ref="C2:D2"/>
    <mergeCell ref="C3:D3"/>
    <mergeCell ref="B29:I29"/>
    <mergeCell ref="B30:I30"/>
    <mergeCell ref="B32:I32"/>
    <mergeCell ref="B33:I33"/>
    <mergeCell ref="B34:I34"/>
    <mergeCell ref="B36:I36"/>
    <mergeCell ref="B37:I37"/>
    <mergeCell ref="C39:I3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43"/>
  <sheetViews>
    <sheetView showGridLines="0" workbookViewId="0">
      <selection activeCell="I18" sqref="I18"/>
    </sheetView>
  </sheetViews>
  <sheetFormatPr defaultColWidth="0" defaultRowHeight="15.5" zeroHeight="1" x14ac:dyDescent="0.35"/>
  <cols>
    <col min="1" max="1" width="4.23046875" customWidth="1"/>
    <col min="2" max="2" width="19.4609375" customWidth="1"/>
    <col min="3" max="3" width="15.23046875" customWidth="1"/>
    <col min="4" max="4" width="18" customWidth="1"/>
    <col min="5" max="5" width="13.23046875" customWidth="1"/>
    <col min="6" max="6" width="17.23046875" customWidth="1"/>
    <col min="7" max="7" width="13.4609375" customWidth="1"/>
    <col min="8" max="8" width="17" customWidth="1"/>
    <col min="9" max="9" width="15.53515625" bestFit="1" customWidth="1"/>
    <col min="10" max="10" width="12.69140625" customWidth="1"/>
    <col min="11" max="11" width="15.23046875" customWidth="1"/>
    <col min="12" max="12" width="12.07421875" hidden="1" customWidth="1"/>
    <col min="13" max="13" width="5.07421875" hidden="1" customWidth="1"/>
    <col min="14" max="14" width="12.23046875" hidden="1" customWidth="1"/>
    <col min="15" max="15" width="15.4609375" hidden="1" customWidth="1"/>
    <col min="16" max="16" width="12.69140625" hidden="1" customWidth="1"/>
    <col min="17" max="17" width="11.4609375" hidden="1" customWidth="1"/>
    <col min="18" max="18" width="3.84375" hidden="1" customWidth="1"/>
    <col min="19" max="19" width="11.53515625" hidden="1" customWidth="1"/>
    <col min="20" max="20" width="8.53515625" hidden="1" customWidth="1"/>
    <col min="21" max="21" width="9.4609375" hidden="1" customWidth="1"/>
    <col min="22" max="22" width="8.84375" hidden="1" customWidth="1"/>
    <col min="23" max="26" width="5.07421875" hidden="1" customWidth="1"/>
    <col min="27" max="16384" width="9.23046875" hidden="1"/>
  </cols>
  <sheetData>
    <row r="1" spans="2:10" s="62" customFormat="1" x14ac:dyDescent="0.35"/>
    <row r="2" spans="2:10" s="62" customFormat="1" ht="26" x14ac:dyDescent="0.35">
      <c r="B2" s="453" t="s">
        <v>32</v>
      </c>
      <c r="C2" s="454" t="s">
        <v>1</v>
      </c>
      <c r="D2" s="454"/>
      <c r="E2" s="71" t="s">
        <v>2</v>
      </c>
      <c r="F2" s="71" t="s">
        <v>224</v>
      </c>
      <c r="G2" s="71" t="s">
        <v>238</v>
      </c>
      <c r="H2" s="71" t="s">
        <v>146</v>
      </c>
      <c r="I2" s="71" t="s">
        <v>3</v>
      </c>
    </row>
    <row r="3" spans="2:10" s="62" customFormat="1" ht="27.65" customHeight="1" x14ac:dyDescent="0.35">
      <c r="B3" s="453"/>
      <c r="C3" s="455" t="s">
        <v>24</v>
      </c>
      <c r="D3" s="455"/>
      <c r="E3" s="39">
        <v>3</v>
      </c>
      <c r="F3" s="19" t="s">
        <v>137</v>
      </c>
      <c r="G3" s="63">
        <f>H7</f>
        <v>16619000</v>
      </c>
      <c r="H3" s="63" t="str">
        <f>H8</f>
        <v>No data</v>
      </c>
      <c r="I3" s="39" t="s">
        <v>46</v>
      </c>
    </row>
    <row r="4" spans="2:10" s="62" customFormat="1" x14ac:dyDescent="0.35"/>
    <row r="5" spans="2:10" x14ac:dyDescent="0.35"/>
    <row r="6" spans="2:10" x14ac:dyDescent="0.35">
      <c r="G6" s="64"/>
      <c r="H6" s="64" t="s">
        <v>226</v>
      </c>
      <c r="I6" s="64" t="s">
        <v>227</v>
      </c>
    </row>
    <row r="7" spans="2:10" x14ac:dyDescent="0.35">
      <c r="G7" s="64" t="s">
        <v>193</v>
      </c>
      <c r="H7" s="103">
        <f>SUM(J17:J21)</f>
        <v>16619000</v>
      </c>
      <c r="I7" s="79" t="s">
        <v>137</v>
      </c>
    </row>
    <row r="8" spans="2:10" ht="23" x14ac:dyDescent="0.35">
      <c r="G8" s="64" t="s">
        <v>146</v>
      </c>
      <c r="H8" s="63" t="s">
        <v>97</v>
      </c>
      <c r="I8" s="79" t="s">
        <v>137</v>
      </c>
    </row>
    <row r="9" spans="2:10" x14ac:dyDescent="0.35"/>
    <row r="10" spans="2:10" x14ac:dyDescent="0.35">
      <c r="B10" s="3"/>
      <c r="C10" s="3"/>
      <c r="D10" s="3"/>
      <c r="E10" s="3"/>
      <c r="F10" s="23"/>
      <c r="G10" s="78" t="s">
        <v>72</v>
      </c>
      <c r="H10" s="78" t="s">
        <v>135</v>
      </c>
      <c r="I10" s="78" t="s">
        <v>136</v>
      </c>
      <c r="J10" s="78" t="s">
        <v>73</v>
      </c>
    </row>
    <row r="11" spans="2:10" x14ac:dyDescent="0.35">
      <c r="B11" s="3"/>
      <c r="C11" s="3"/>
      <c r="D11" s="3"/>
      <c r="E11" s="3"/>
      <c r="F11" s="23"/>
      <c r="G11" s="101">
        <v>2010</v>
      </c>
      <c r="H11" s="102"/>
      <c r="I11" s="102"/>
      <c r="J11" s="102">
        <f t="shared" ref="J11:J21" si="0">SUM(H11:I11)</f>
        <v>0</v>
      </c>
    </row>
    <row r="12" spans="2:10" x14ac:dyDescent="0.35">
      <c r="B12" s="3"/>
      <c r="C12" s="3"/>
      <c r="D12" s="3"/>
      <c r="E12" s="3"/>
      <c r="F12" s="23"/>
      <c r="G12" s="101">
        <v>2011</v>
      </c>
      <c r="H12" s="103">
        <v>75000</v>
      </c>
      <c r="I12" s="103">
        <v>0</v>
      </c>
      <c r="J12" s="103">
        <f t="shared" si="0"/>
        <v>75000</v>
      </c>
    </row>
    <row r="13" spans="2:10" x14ac:dyDescent="0.35">
      <c r="B13" s="3"/>
      <c r="C13" s="3"/>
      <c r="D13" s="3"/>
      <c r="E13" s="3"/>
      <c r="F13" s="23"/>
      <c r="G13" s="101">
        <v>2012</v>
      </c>
      <c r="H13" s="103">
        <v>110000</v>
      </c>
      <c r="I13" s="103">
        <v>75000</v>
      </c>
      <c r="J13" s="103">
        <f t="shared" si="0"/>
        <v>185000</v>
      </c>
    </row>
    <row r="14" spans="2:10" x14ac:dyDescent="0.35">
      <c r="B14" s="3"/>
      <c r="C14" s="3"/>
      <c r="D14" s="3"/>
      <c r="E14" s="3"/>
      <c r="F14" s="23"/>
      <c r="G14" s="101">
        <v>2013</v>
      </c>
      <c r="H14" s="103">
        <v>260000</v>
      </c>
      <c r="I14" s="103">
        <v>65000</v>
      </c>
      <c r="J14" s="103">
        <f t="shared" si="0"/>
        <v>325000</v>
      </c>
    </row>
    <row r="15" spans="2:10" x14ac:dyDescent="0.35">
      <c r="B15" s="3"/>
      <c r="C15" s="3"/>
      <c r="D15" s="3"/>
      <c r="E15" s="3"/>
      <c r="F15" s="23"/>
      <c r="G15" s="101">
        <v>2014</v>
      </c>
      <c r="H15" s="103">
        <v>1035000</v>
      </c>
      <c r="I15" s="103">
        <v>755000</v>
      </c>
      <c r="J15" s="103">
        <f t="shared" si="0"/>
        <v>1790000</v>
      </c>
    </row>
    <row r="16" spans="2:10" ht="16" thickBot="1" x14ac:dyDescent="0.4">
      <c r="B16" s="3"/>
      <c r="C16" s="3"/>
      <c r="D16" s="3"/>
      <c r="E16" s="3"/>
      <c r="F16" s="23"/>
      <c r="G16" s="193">
        <v>2015</v>
      </c>
      <c r="H16" s="194">
        <v>1545000</v>
      </c>
      <c r="I16" s="194">
        <v>1355000</v>
      </c>
      <c r="J16" s="194">
        <f t="shared" si="0"/>
        <v>2900000</v>
      </c>
    </row>
    <row r="17" spans="1:10" x14ac:dyDescent="0.35">
      <c r="B17" s="3"/>
      <c r="C17" s="3"/>
      <c r="D17" s="3"/>
      <c r="E17" s="3"/>
      <c r="F17" s="23"/>
      <c r="G17" s="195">
        <v>2016</v>
      </c>
      <c r="H17" s="196">
        <v>1422000</v>
      </c>
      <c r="I17" s="197">
        <v>605000</v>
      </c>
      <c r="J17" s="198">
        <f t="shared" si="0"/>
        <v>2027000</v>
      </c>
    </row>
    <row r="18" spans="1:10" x14ac:dyDescent="0.35">
      <c r="B18" s="3"/>
      <c r="C18" s="3"/>
      <c r="D18" s="3"/>
      <c r="E18" s="3"/>
      <c r="F18" s="23"/>
      <c r="G18" s="199">
        <v>2017</v>
      </c>
      <c r="H18" s="103">
        <v>1822500</v>
      </c>
      <c r="I18" s="103">
        <v>867500</v>
      </c>
      <c r="J18" s="200">
        <f t="shared" si="0"/>
        <v>2690000</v>
      </c>
    </row>
    <row r="19" spans="1:10" x14ac:dyDescent="0.35">
      <c r="B19" s="3"/>
      <c r="C19" s="3"/>
      <c r="D19" s="3"/>
      <c r="E19" s="3"/>
      <c r="F19" s="23"/>
      <c r="G19" s="199">
        <v>2018</v>
      </c>
      <c r="H19" s="103">
        <v>1629000</v>
      </c>
      <c r="I19" s="103">
        <v>910000</v>
      </c>
      <c r="J19" s="200">
        <f t="shared" si="0"/>
        <v>2539000</v>
      </c>
    </row>
    <row r="20" spans="1:10" x14ac:dyDescent="0.35">
      <c r="B20" s="3"/>
      <c r="C20" s="3"/>
      <c r="D20" s="3"/>
      <c r="E20" s="3"/>
      <c r="F20" s="23"/>
      <c r="G20" s="199">
        <v>2019</v>
      </c>
      <c r="H20" s="103">
        <v>2695000</v>
      </c>
      <c r="I20" s="103">
        <v>0</v>
      </c>
      <c r="J20" s="200">
        <f t="shared" si="0"/>
        <v>2695000</v>
      </c>
    </row>
    <row r="21" spans="1:10" ht="16" thickBot="1" x14ac:dyDescent="0.4">
      <c r="B21" s="3"/>
      <c r="C21" s="3"/>
      <c r="D21" s="3"/>
      <c r="E21" s="3"/>
      <c r="F21" s="23"/>
      <c r="G21" s="201">
        <v>2020</v>
      </c>
      <c r="H21" s="202">
        <v>6667999.9999999991</v>
      </c>
      <c r="I21" s="202">
        <v>0</v>
      </c>
      <c r="J21" s="203">
        <f t="shared" si="0"/>
        <v>6667999.9999999991</v>
      </c>
    </row>
    <row r="22" spans="1:10" x14ac:dyDescent="0.35">
      <c r="B22" s="3"/>
      <c r="C22" s="3"/>
      <c r="D22" s="3"/>
      <c r="E22" s="3"/>
      <c r="F22" s="23"/>
    </row>
    <row r="23" spans="1:10" x14ac:dyDescent="0.35">
      <c r="B23" s="3"/>
      <c r="C23" s="3"/>
      <c r="D23" s="3"/>
      <c r="E23" s="3"/>
      <c r="F23" s="23"/>
    </row>
    <row r="24" spans="1:10" x14ac:dyDescent="0.35">
      <c r="B24" s="3"/>
      <c r="C24" s="3"/>
      <c r="D24" s="3"/>
      <c r="E24" s="3"/>
      <c r="F24" s="23"/>
    </row>
    <row r="25" spans="1:10" x14ac:dyDescent="0.35">
      <c r="B25" s="3"/>
      <c r="C25" s="3"/>
      <c r="D25" s="3"/>
      <c r="E25" s="3"/>
      <c r="F25" s="23"/>
    </row>
    <row r="26" spans="1:10" x14ac:dyDescent="0.35">
      <c r="A26" s="24"/>
      <c r="B26" s="484" t="s">
        <v>366</v>
      </c>
      <c r="C26" s="482"/>
      <c r="D26" s="482"/>
      <c r="E26" s="482"/>
      <c r="F26" s="482"/>
      <c r="G26" s="482"/>
      <c r="H26" s="482"/>
      <c r="I26" s="482"/>
    </row>
    <row r="27" spans="1:10" x14ac:dyDescent="0.35">
      <c r="A27" s="24"/>
      <c r="B27" s="485" t="s">
        <v>265</v>
      </c>
      <c r="C27" s="455"/>
      <c r="D27" s="455"/>
      <c r="E27" s="455"/>
      <c r="F27" s="455"/>
      <c r="G27" s="455"/>
      <c r="H27" s="455"/>
      <c r="I27" s="455"/>
    </row>
    <row r="28" spans="1:10" x14ac:dyDescent="0.35">
      <c r="A28" s="24"/>
      <c r="B28" s="24"/>
      <c r="C28" s="24"/>
      <c r="D28" s="24"/>
      <c r="E28" s="24"/>
      <c r="F28" s="24"/>
      <c r="G28" s="24"/>
      <c r="H28" s="24"/>
      <c r="I28" s="24"/>
    </row>
    <row r="29" spans="1:10" x14ac:dyDescent="0.35">
      <c r="A29" s="24"/>
      <c r="B29" s="482" t="s">
        <v>145</v>
      </c>
      <c r="C29" s="482"/>
      <c r="D29" s="482"/>
      <c r="E29" s="482"/>
      <c r="F29" s="482"/>
      <c r="G29" s="482"/>
      <c r="H29" s="482"/>
      <c r="I29" s="482"/>
    </row>
    <row r="30" spans="1:10" x14ac:dyDescent="0.35">
      <c r="A30" s="24"/>
      <c r="B30" s="485" t="s">
        <v>335</v>
      </c>
      <c r="C30" s="483"/>
      <c r="D30" s="483"/>
      <c r="E30" s="483"/>
      <c r="F30" s="483"/>
      <c r="G30" s="483"/>
      <c r="H30" s="483"/>
      <c r="I30" s="483"/>
    </row>
    <row r="31" spans="1:10" ht="26.15" customHeight="1" x14ac:dyDescent="0.35">
      <c r="A31" s="24"/>
      <c r="B31" s="483" t="s">
        <v>292</v>
      </c>
      <c r="C31" s="483"/>
      <c r="D31" s="483"/>
      <c r="E31" s="483"/>
      <c r="F31" s="483"/>
      <c r="G31" s="483"/>
      <c r="H31" s="483"/>
      <c r="I31" s="483"/>
    </row>
    <row r="32" spans="1:10" ht="28" customHeight="1" x14ac:dyDescent="0.35">
      <c r="A32" s="24"/>
      <c r="B32" s="483" t="s">
        <v>148</v>
      </c>
      <c r="C32" s="483"/>
      <c r="D32" s="483"/>
      <c r="E32" s="483"/>
      <c r="F32" s="483"/>
      <c r="G32" s="483"/>
      <c r="H32" s="483"/>
      <c r="I32" s="483"/>
    </row>
    <row r="33" spans="1:9" x14ac:dyDescent="0.35">
      <c r="A33" s="24"/>
      <c r="B33" s="24"/>
      <c r="C33" s="24"/>
      <c r="D33" s="24"/>
      <c r="E33" s="24"/>
      <c r="F33" s="24"/>
      <c r="G33" s="24"/>
      <c r="H33" s="24"/>
      <c r="I33" s="24"/>
    </row>
    <row r="34" spans="1:9" x14ac:dyDescent="0.35">
      <c r="A34" s="24"/>
      <c r="B34" s="457" t="s">
        <v>237</v>
      </c>
      <c r="C34" s="458"/>
      <c r="D34" s="458"/>
      <c r="E34" s="458"/>
      <c r="F34" s="458"/>
      <c r="G34" s="458"/>
      <c r="H34" s="458"/>
      <c r="I34" s="459"/>
    </row>
    <row r="35" spans="1:9" ht="27.65" customHeight="1" x14ac:dyDescent="0.35">
      <c r="A35" s="24"/>
      <c r="B35" s="491" t="s">
        <v>174</v>
      </c>
      <c r="C35" s="492"/>
      <c r="D35" s="492"/>
      <c r="E35" s="492"/>
      <c r="F35" s="492"/>
      <c r="G35" s="492"/>
      <c r="H35" s="492"/>
      <c r="I35" s="493"/>
    </row>
    <row r="36" spans="1:9" x14ac:dyDescent="0.35">
      <c r="A36" s="24"/>
      <c r="B36" s="24"/>
      <c r="C36" s="24"/>
      <c r="D36" s="24"/>
      <c r="E36" s="24"/>
      <c r="F36" s="24"/>
      <c r="G36" s="24"/>
      <c r="H36" s="24"/>
      <c r="I36" s="24"/>
    </row>
    <row r="37" spans="1:9" x14ac:dyDescent="0.35">
      <c r="A37" s="24"/>
      <c r="B37" s="73" t="s">
        <v>232</v>
      </c>
      <c r="C37" s="496" t="s">
        <v>152</v>
      </c>
      <c r="D37" s="497"/>
      <c r="E37" s="497"/>
      <c r="F37" s="497"/>
      <c r="G37" s="497"/>
      <c r="H37" s="497"/>
      <c r="I37" s="497"/>
    </row>
    <row r="38" spans="1:9" x14ac:dyDescent="0.35">
      <c r="A38" s="24"/>
      <c r="B38" s="73" t="s">
        <v>233</v>
      </c>
      <c r="C38" s="496">
        <v>44705</v>
      </c>
      <c r="D38" s="497"/>
      <c r="E38" s="497"/>
      <c r="F38" s="497"/>
      <c r="G38" s="497"/>
      <c r="H38" s="497"/>
      <c r="I38" s="497"/>
    </row>
    <row r="39" spans="1:9" x14ac:dyDescent="0.35">
      <c r="A39" s="24"/>
      <c r="B39" s="74" t="s">
        <v>234</v>
      </c>
      <c r="C39" s="495" t="s">
        <v>251</v>
      </c>
      <c r="D39" s="498"/>
      <c r="E39" s="498"/>
      <c r="F39" s="498"/>
      <c r="G39" s="498"/>
      <c r="H39" s="498"/>
      <c r="I39" s="498"/>
    </row>
    <row r="40" spans="1:9" x14ac:dyDescent="0.35">
      <c r="A40" s="24"/>
      <c r="B40" s="486" t="s">
        <v>235</v>
      </c>
      <c r="C40" s="499" t="s">
        <v>153</v>
      </c>
      <c r="D40" s="497"/>
      <c r="E40" s="497"/>
      <c r="F40" s="497"/>
      <c r="G40" s="497"/>
      <c r="H40" s="497"/>
      <c r="I40" s="497"/>
    </row>
    <row r="41" spans="1:9" x14ac:dyDescent="0.35">
      <c r="A41" s="24"/>
      <c r="B41" s="486"/>
      <c r="C41" s="500"/>
      <c r="D41" s="497"/>
      <c r="E41" s="497"/>
      <c r="F41" s="497"/>
      <c r="G41" s="497"/>
      <c r="H41" s="497"/>
      <c r="I41" s="497"/>
    </row>
    <row r="42" spans="1:9" x14ac:dyDescent="0.35">
      <c r="A42" s="24"/>
      <c r="B42" s="486"/>
      <c r="C42" s="501"/>
      <c r="D42" s="501"/>
      <c r="E42" s="501"/>
      <c r="F42" s="501"/>
      <c r="G42" s="501"/>
      <c r="H42" s="501"/>
      <c r="I42" s="501"/>
    </row>
    <row r="43" spans="1:9" x14ac:dyDescent="0.35"/>
  </sheetData>
  <mergeCells count="18">
    <mergeCell ref="C37:I37"/>
    <mergeCell ref="C38:I38"/>
    <mergeCell ref="C39:I39"/>
    <mergeCell ref="B40:B42"/>
    <mergeCell ref="C40:I40"/>
    <mergeCell ref="C41:I41"/>
    <mergeCell ref="C42:I42"/>
    <mergeCell ref="B2:B3"/>
    <mergeCell ref="C2:D2"/>
    <mergeCell ref="C3:D3"/>
    <mergeCell ref="B26:I26"/>
    <mergeCell ref="B32:I32"/>
    <mergeCell ref="B34:I34"/>
    <mergeCell ref="B35:I35"/>
    <mergeCell ref="B27:I27"/>
    <mergeCell ref="B29:I29"/>
    <mergeCell ref="B31:I31"/>
    <mergeCell ref="B30:I30"/>
  </mergeCells>
  <hyperlinks>
    <hyperlink ref="C39" r:id="rId1" xr:uid="{6C5FDDDF-56E9-4697-B183-0EE835D888B6}"/>
  </hyperlinks>
  <pageMargins left="0.7" right="0.7" top="0.75" bottom="0.75" header="0.3" footer="0.3"/>
  <pageSetup paperSize="9" orientation="portrait" r:id="rId2"/>
  <drawing r:id="rId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A43191022</value>
    </field>
    <field name="Objective-Title">
      <value order="0">Carbon Budget 1 (CB1): Final Statement of Progress: supporting dataset - Performance Indicators, Transport</value>
    </field>
    <field name="Objective-Description">
      <value order="0"/>
    </field>
    <field name="Objective-CreationStamp">
      <value order="0">2022-11-29T11:59:45Z</value>
    </field>
    <field name="Objective-IsApproved">
      <value order="0">false</value>
    </field>
    <field name="Objective-IsPublished">
      <value order="0">true</value>
    </field>
    <field name="Objective-DatePublished">
      <value order="0">2022-12-08T15:45:16Z</value>
    </field>
    <field name="Objective-ModificationStamp">
      <value order="0">2022-12-08T15:45:16Z</value>
    </field>
    <field name="Objective-Owner">
      <value order="0">Phillips, Rebecca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alue>
    </field>
    <field name="Objective-Parent">
      <value order="0">**001 - Oral Statement 6th December - Final documents for publication (Temp folder - to be moved once new file structure in place)</value>
    </field>
    <field name="Objective-State">
      <value order="0">Published</value>
    </field>
    <field name="Objective-VersionId">
      <value order="0">vA82544420</value>
    </field>
    <field name="Objective-Version">
      <value order="0">2.0</value>
    </field>
    <field name="Objective-VersionNumber">
      <value order="0">2</value>
    </field>
    <field name="Objective-VersionComment">
      <value order="0"/>
    </field>
    <field name="Objective-FileNumber">
      <value order="0">qA1409865</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Front page</vt:lpstr>
      <vt:lpstr>Introduction</vt:lpstr>
      <vt:lpstr>Notes</vt:lpstr>
      <vt:lpstr>Contents</vt:lpstr>
      <vt:lpstr>OverviewDiagram</vt:lpstr>
      <vt:lpstr>T3.1</vt:lpstr>
      <vt:lpstr>T3.2</vt:lpstr>
      <vt:lpstr>T3.3</vt:lpstr>
      <vt:lpstr>T3.4</vt:lpstr>
      <vt:lpstr>T3.5</vt:lpstr>
      <vt:lpstr>T3.6</vt:lpstr>
      <vt:lpstr>T3.7</vt:lpstr>
      <vt:lpstr>T2.1</vt:lpstr>
      <vt:lpstr>T2.2</vt:lpstr>
      <vt:lpstr>T2.3</vt:lpstr>
      <vt:lpstr>T2.4</vt:lpstr>
      <vt:lpstr>T2.5</vt:lpstr>
      <vt:lpstr>T2.6</vt:lpstr>
      <vt:lpstr>T2.7</vt:lpstr>
      <vt:lpstr>T2.8</vt:lpstr>
      <vt:lpstr>T2.9</vt:lpstr>
      <vt:lpstr>T2.10</vt:lpstr>
      <vt:lpstr>T2.11</vt:lpstr>
      <vt:lpstr>T2.12</vt:lpstr>
      <vt:lpstr>T2.13</vt:lpstr>
      <vt:lpstr>T2.14</vt:lpstr>
      <vt:lpstr>T1.1</vt:lpstr>
      <vt:lpstr>T1.2</vt:lpstr>
      <vt:lpstr>T1.3</vt:lpstr>
      <vt:lpstr>T1.4</vt:lpstr>
      <vt:lpstr>T1.5</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2019-11-12T15:18:25Z</dcterms:created>
  <dcterms:modified xsi:type="dcterms:W3CDTF">2022-12-08T15:45:09Z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A43191022</vt:lpwstr>
  </property>
  <property fmtid="{D5CDD505-2E9C-101B-9397-08002B2CF9AE}" pid="4" name="Objective-Title">
    <vt:lpwstr>Carbon Budget 1 (CB1): Final Statement of Progress: supporting dataset - Performance Indicators, Transport</vt:lpwstr>
  </property>
  <property fmtid="{D5CDD505-2E9C-101B-9397-08002B2CF9AE}" pid="5" name="Objective-Description">
    <vt:lpwstr/>
  </property>
  <property fmtid="{D5CDD505-2E9C-101B-9397-08002B2CF9AE}" pid="6" name="Objective-CreationStamp">
    <vt:filetime>2022-11-29T11:59:45Z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2022-12-08T15:45:16Z</vt:filetime>
  </property>
  <property fmtid="{D5CDD505-2E9C-101B-9397-08002B2CF9AE}" pid="10" name="Objective-ModificationStamp">
    <vt:filetime>2022-12-08T15:45:16Z</vt:filetime>
  </property>
  <property fmtid="{D5CDD505-2E9C-101B-9397-08002B2CF9AE}" pid="11" name="Objective-Owner">
    <vt:lpwstr>Phillips, Rebecca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t:lpwstr>
  </property>
  <property fmtid="{D5CDD505-2E9C-101B-9397-08002B2CF9AE}" pid="13" name="Objective-Parent">
    <vt:lpwstr>**001 - Oral Statement 6th December - Final documents for publication (Temp folder - to be moved once new file structure in place)</vt:lpwstr>
  </property>
  <property fmtid="{D5CDD505-2E9C-101B-9397-08002B2CF9AE}" pid="14" name="Objective-State">
    <vt:lpwstr>Published</vt:lpwstr>
  </property>
  <property fmtid="{D5CDD505-2E9C-101B-9397-08002B2CF9AE}" pid="15" name="Objective-VersionId">
    <vt:lpwstr>vA82544420</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qA1409865</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