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filterPrivacy="1" codeName="ThisWorkbook"/>
  <xr:revisionPtr revIDLastSave="0" documentId="8_{EF8DDEA1-E0A6-4B84-8B04-26B5036C2CBF}" xr6:coauthVersionLast="47" xr6:coauthVersionMax="47" xr10:uidLastSave="{00000000-0000-0000-0000-000000000000}"/>
  <workbookProtection workbookPassword="ABCC" lockStructure="1"/>
  <bookViews>
    <workbookView xWindow="-110" yWindow="-110" windowWidth="19420" windowHeight="10560" activeTab="1" xr2:uid="{00000000-000D-0000-FFFF-FFFF00000000}"/>
  </bookViews>
  <sheets>
    <sheet name="Registering _ Organisation" sheetId="1" r:id="rId1"/>
    <sheet name="HtBWales_Forecasts" sheetId="2" r:id="rId2"/>
    <sheet name="Lookups" sheetId="3" state="hidden" r:id="rId3"/>
  </sheets>
  <definedNames>
    <definedName name="homeText">Lookups!$G$3:$G$36</definedName>
    <definedName name="laEng">Lookups!$B$2:$B$23</definedName>
    <definedName name="LAs">Lookups!$D$2:$D$23</definedName>
    <definedName name="localAuthorities">Lookups!$A$2:$A$23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2" l="1"/>
  <c r="G9" i="2"/>
  <c r="C9" i="1"/>
  <c r="H20" i="1"/>
  <c r="G20" i="1"/>
  <c r="G21" i="1"/>
  <c r="C11" i="1"/>
  <c r="C16" i="1"/>
  <c r="D18" i="1"/>
  <c r="E13" i="1"/>
  <c r="C3" i="1"/>
  <c r="C5" i="1"/>
  <c r="C7" i="1"/>
  <c r="G8" i="1"/>
  <c r="C10" i="1"/>
  <c r="G12" i="1"/>
  <c r="H12" i="1"/>
  <c r="I12" i="1"/>
  <c r="J12" i="1"/>
  <c r="K12" i="1"/>
  <c r="C14" i="1"/>
  <c r="G15" i="1"/>
  <c r="H15" i="1"/>
  <c r="I15" i="1"/>
  <c r="J15" i="1"/>
  <c r="K15" i="1"/>
  <c r="G17" i="1"/>
  <c r="H17" i="1"/>
  <c r="I17" i="1"/>
  <c r="J17" i="1"/>
  <c r="K17" i="1"/>
  <c r="C20" i="1"/>
  <c r="I20" i="1"/>
  <c r="J20" i="1"/>
  <c r="C23" i="1"/>
  <c r="C24" i="1"/>
  <c r="C26" i="1"/>
  <c r="C27" i="1"/>
  <c r="C29" i="1"/>
  <c r="C31" i="1"/>
  <c r="C33" i="1"/>
  <c r="J16" i="3"/>
  <c r="O23" i="2"/>
  <c r="P23" i="2"/>
  <c r="Q23" i="2"/>
  <c r="R23" i="2"/>
  <c r="S23" i="2"/>
  <c r="T23" i="2"/>
  <c r="U23" i="2"/>
  <c r="V23" i="2"/>
  <c r="D2" i="3"/>
  <c r="D3" i="3"/>
  <c r="D4" i="3"/>
  <c r="D5" i="3"/>
  <c r="D6" i="3"/>
  <c r="D7" i="3"/>
  <c r="D8" i="3"/>
  <c r="D9" i="3"/>
  <c r="D10" i="3"/>
  <c r="D11" i="3"/>
  <c r="D12" i="3"/>
  <c r="D13" i="3"/>
  <c r="D14" i="3"/>
  <c r="D15" i="3"/>
  <c r="D16" i="3"/>
  <c r="I16" i="3"/>
  <c r="D17" i="3"/>
  <c r="D18" i="3"/>
  <c r="D19" i="3"/>
  <c r="D20" i="3"/>
  <c r="D21" i="3"/>
  <c r="D22" i="3"/>
  <c r="D23" i="3"/>
  <c r="D24" i="3"/>
  <c r="I10" i="2"/>
  <c r="G23" i="2"/>
  <c r="H9" i="2"/>
  <c r="U11" i="2"/>
  <c r="P11" i="2"/>
  <c r="S11" i="2"/>
  <c r="T11" i="2"/>
  <c r="N23" i="2"/>
  <c r="V11" i="2"/>
  <c r="O11" i="2"/>
  <c r="I9" i="2"/>
  <c r="R11" i="2"/>
  <c r="N9" i="2"/>
  <c r="K9" i="2"/>
  <c r="Q11" i="2"/>
  <c r="G25" i="2"/>
  <c r="J10" i="2"/>
  <c r="O9" i="2"/>
  <c r="S9" i="2"/>
  <c r="G3" i="2"/>
</calcChain>
</file>

<file path=xl/sharedStrings.xml><?xml version="1.0" encoding="utf-8"?>
<sst xmlns="http://schemas.openxmlformats.org/spreadsheetml/2006/main" count="215" uniqueCount="159">
  <si>
    <t>Manylion Cyswllt</t>
  </si>
  <si>
    <t>Contact Details</t>
  </si>
  <si>
    <t>Year</t>
  </si>
  <si>
    <t>Totals</t>
  </si>
  <si>
    <t>Contact Details of Solicitor:</t>
  </si>
  <si>
    <t>Contact details for each development site:</t>
  </si>
  <si>
    <t>Is your organisation (please select one):</t>
  </si>
  <si>
    <t>Parent Company Registration No. (if applicable):</t>
  </si>
  <si>
    <t>Company (or other) Registration Number:</t>
  </si>
  <si>
    <t>Date of CCA Registration (if known):</t>
  </si>
  <si>
    <t>Position of Contact:</t>
  </si>
  <si>
    <t>Address of Contact for all correspondence relating to Builder Registration:</t>
  </si>
  <si>
    <t>Registred Address if Different From Above:</t>
  </si>
  <si>
    <t>Parent Company (if applicable):</t>
  </si>
  <si>
    <t>First 4 digits</t>
  </si>
  <si>
    <t>Remaining digits</t>
  </si>
  <si>
    <t>X</t>
  </si>
  <si>
    <t>LA no</t>
  </si>
  <si>
    <t>AuthoritiesEnglish</t>
  </si>
  <si>
    <t>AuthoritiesWelsh</t>
  </si>
  <si>
    <t>Authorities required</t>
  </si>
  <si>
    <t>Ynys Môn</t>
  </si>
  <si>
    <t>Sir Ddinbych</t>
  </si>
  <si>
    <t>Sir y Fflint</t>
  </si>
  <si>
    <t>Wrecsam</t>
  </si>
  <si>
    <t>English</t>
  </si>
  <si>
    <t>Sir Ceredigion</t>
  </si>
  <si>
    <t>Sir Benfro</t>
  </si>
  <si>
    <t>Sir Gaerfyrddin</t>
  </si>
  <si>
    <t>Abertawe</t>
  </si>
  <si>
    <t>Castell-nedd Port Talbot</t>
  </si>
  <si>
    <t>Pen-y-bont ar Ogwr</t>
  </si>
  <si>
    <t>The Vale of Glamorgan</t>
  </si>
  <si>
    <t>Bro Morgannwg</t>
  </si>
  <si>
    <t>Caerdydd</t>
  </si>
  <si>
    <t>Merthyr Tudful</t>
  </si>
  <si>
    <t>Caerffili</t>
  </si>
  <si>
    <t>Sir Fynwy</t>
  </si>
  <si>
    <t>Casnewydd</t>
  </si>
  <si>
    <t>PLEASE SELECT</t>
  </si>
  <si>
    <t>DEWISWCH</t>
  </si>
  <si>
    <t>C1</t>
  </si>
  <si>
    <t>C2</t>
  </si>
  <si>
    <t>C3</t>
  </si>
  <si>
    <t>C4</t>
  </si>
  <si>
    <t>Registration Information</t>
  </si>
  <si>
    <t>Applicant Details</t>
  </si>
  <si>
    <t>Please complete all white cells</t>
  </si>
  <si>
    <t>First Name</t>
  </si>
  <si>
    <t>Surname</t>
  </si>
  <si>
    <t>Email Address</t>
  </si>
  <si>
    <t>Telephone Number</t>
  </si>
  <si>
    <t>Mobile Number</t>
  </si>
  <si>
    <t>Address 1</t>
  </si>
  <si>
    <t>Address 2</t>
  </si>
  <si>
    <t>Address 3</t>
  </si>
  <si>
    <t>Address 4</t>
  </si>
  <si>
    <t>Postcode</t>
  </si>
  <si>
    <t>Site Name</t>
  </si>
  <si>
    <t>Confirmation Statement</t>
  </si>
  <si>
    <t xml:space="preserve"> </t>
  </si>
  <si>
    <t>Isle of Anglesey</t>
  </si>
  <si>
    <t>Gwynedd</t>
  </si>
  <si>
    <t>Conwy</t>
  </si>
  <si>
    <t>Denbighshire</t>
  </si>
  <si>
    <t>Flintshire</t>
  </si>
  <si>
    <t>Wrexham</t>
  </si>
  <si>
    <t>Powys</t>
  </si>
  <si>
    <t>Ceredigion</t>
  </si>
  <si>
    <t>Pembrokeshire</t>
  </si>
  <si>
    <t>Carmarthenshire</t>
  </si>
  <si>
    <t>Swansea</t>
  </si>
  <si>
    <t>Neath Port Talbot</t>
  </si>
  <si>
    <t>Bridgend</t>
  </si>
  <si>
    <t>Rhondda Cynon Taf</t>
  </si>
  <si>
    <t>Merthyr Tydfil</t>
  </si>
  <si>
    <t>Caerphilly</t>
  </si>
  <si>
    <t>Blaenau Gwent</t>
  </si>
  <si>
    <t>Torfaen</t>
  </si>
  <si>
    <t>Monmouthshire</t>
  </si>
  <si>
    <t>Newport</t>
  </si>
  <si>
    <t>Cardiff</t>
  </si>
  <si>
    <t>Q4</t>
  </si>
  <si>
    <t>Q1</t>
  </si>
  <si>
    <t>Q2</t>
  </si>
  <si>
    <t>Q3</t>
  </si>
  <si>
    <t>Cymraeg</t>
  </si>
  <si>
    <t>Saesneg / English</t>
  </si>
  <si>
    <t>Cymraeg / Welsh</t>
  </si>
  <si>
    <t>Page 1 text</t>
  </si>
  <si>
    <t>Page 2 text</t>
  </si>
  <si>
    <t>Gwybodaeth am Gofrestru</t>
  </si>
  <si>
    <t>Manylion yr Ymgeisydd</t>
  </si>
  <si>
    <t>Rhif Cofrestru'r Cwmni (neu rif cofrestru arall):</t>
  </si>
  <si>
    <t>Dyddiad Cofrestru o dan Ddeddf Credyd Defnyddwyr (os yw'n hysbys):</t>
  </si>
  <si>
    <t>Swydd yr Enw Cyswllt:</t>
  </si>
  <si>
    <t>Cyfeiriad yr Enw Cyswllt ar gyer pob gohebiaeth sy'n ymwneud â Chofrestru Adeiladwr:</t>
  </si>
  <si>
    <t>Cyfeiriad Cofrestredig os yw'n wahanol i'r uchod:</t>
  </si>
  <si>
    <t>Beth yw eich sefydliad? (dewiswch un):</t>
  </si>
  <si>
    <t>Rhiant-gwmni (os yw'n gymwys):</t>
  </si>
  <si>
    <t xml:space="preserve">Rhif Cofrestru'r Rhiant-gwmni (os yw'n gymwys): </t>
  </si>
  <si>
    <t>Manylion Cyswllt y Cyfreithiwr:</t>
  </si>
  <si>
    <t>Manylion cyswllt ar gyfer pob safle datblygu:</t>
  </si>
  <si>
    <t>Datganiad o Gadarnhad</t>
  </si>
  <si>
    <t>Enw Cyntaf</t>
  </si>
  <si>
    <t>Cyfenw</t>
  </si>
  <si>
    <t>Cyfeiriad E-bost</t>
  </si>
  <si>
    <t>Rhif Ffôn</t>
  </si>
  <si>
    <t>Rhif Ffôn Symudol</t>
  </si>
  <si>
    <t>Cwblhewch bob cell wen</t>
  </si>
  <si>
    <t>Cyfeiriad 1</t>
  </si>
  <si>
    <t>Cyfeiriad 2</t>
  </si>
  <si>
    <t>Cyfeiriad 3</t>
  </si>
  <si>
    <t>Cyfeiriad 4</t>
  </si>
  <si>
    <t>Cod post</t>
  </si>
  <si>
    <t xml:space="preserve">      Cwmni cyfyngedig cyhoeddus</t>
  </si>
  <si>
    <t xml:space="preserve">      Cwmni cyfyngedig</t>
  </si>
  <si>
    <t xml:space="preserve">      Partneriaeth</t>
  </si>
  <si>
    <t xml:space="preserve">      Unig fasnachwr</t>
  </si>
  <si>
    <t xml:space="preserve">      Arall (nodwch)</t>
  </si>
  <si>
    <t xml:space="preserve">      A public limited company</t>
  </si>
  <si>
    <t xml:space="preserve">      A lmiited company</t>
  </si>
  <si>
    <t xml:space="preserve">      A partnership</t>
  </si>
  <si>
    <t xml:space="preserve">      A sole trader</t>
  </si>
  <si>
    <t xml:space="preserve">      Other (please specify)</t>
  </si>
  <si>
    <t>Site contact details</t>
  </si>
  <si>
    <t>.</t>
  </si>
  <si>
    <t>Enw'r Safle</t>
  </si>
  <si>
    <t>4 digid cyntaf</t>
  </si>
  <si>
    <t>Digidau sy'n weddill</t>
  </si>
  <si>
    <t>Manylion cyswllt y safle</t>
  </si>
  <si>
    <t>Blwyddyn</t>
  </si>
  <si>
    <t>Help to Buy (Wales) Ltd Shared Equity Scheme</t>
  </si>
  <si>
    <t>Name of Organisation Submitting Proposal with whom Help to Buy (Wales) Ltd will contract:</t>
  </si>
  <si>
    <t>Please confirm the registering organisations agreement to the standard form Help to Buy (Wales) Ltd Contract terms:</t>
  </si>
  <si>
    <t>Local authority for forecast HtB (Wales) Ltd sales</t>
  </si>
  <si>
    <t>Help to Buy (Wales) Ltd will review the applicant's sales forecasts (purchaser legal completions) in order to determine likely demand for the scheme.  Help to Buy (Wales) Ltd will use these estimates, in conjunction with the availability of funding, to manage uptake for the scheme.  Due to the demand-led nature of this initiative, these forecasts are indicative, and Help to Buy (Wales) Ltd reserve the right to deviate from these forecasts and manage uptake accordingly.</t>
  </si>
  <si>
    <t>Help to Buy (Wales) Ltd will not approve any forecasts for sales after March 2016. For the avoidance of doubt, all purchaser legal completions must be achieved by March 2016.</t>
  </si>
  <si>
    <t>Forecast HtB - Wales purchaser legal completions</t>
  </si>
  <si>
    <t>Forecast HtB - Wales total market sales value</t>
  </si>
  <si>
    <t>Cynllun Ecwiti a Rennir Help to Buy (Wales) Ltd</t>
  </si>
  <si>
    <t>Enw'r Sefydliad sy'n Cyflwyno Cynnig y bydd Help to Buy (Wales) Ltd yn cysylltu ag ef:</t>
  </si>
  <si>
    <t>Cadarnhewch fod y sefydliadau sy'n cofrestru yn cytuno â thelerau safonol Contract Help to Buy (Wales) Ltd:</t>
  </si>
  <si>
    <t>Awdurdod Lleol ar gyfer gwerthiannau Help to Buy (Wales) Ltd.</t>
  </si>
  <si>
    <t>Nifer yr achosion o brynwyr sy'n cwblhau prynu eiddo yn gyfreithiol o dan CiB - Cymru a ragwelir</t>
  </si>
  <si>
    <t>Gwerth cyfanswm y gwerthiannau ar y farchnad o dan CiB - Cymru a ragwelir</t>
  </si>
  <si>
    <t>Bydd Help to Buy (Wales) Ltd yn adolygu rhagolygon gwerthiannau'r ymgeisydd (achosion o brynwyr yn cwblhau'r broses brynu gyfreithiol) er mwyn cadarnhau'r galw tebygol am y cynllun.  Bydd Help to Buy (Wales) Ltd yn defnyddio'r amcangyfrifon hyn, ar y cyd â'r arian sydd ar gael, er mwyn rheoli'r niferoedd sy'n cymryd rhan yn y cynllun.  Am fod y fenter hon yn dibynnu ar y galw amdani, mae'r rhagolygon hyn yn rhai dangosol, a cheidw Help to Buy (Wales) Ltd yr hawl i wyro oddi wrth y rhagolygon hyn a rheoli'r niferoedd sy'n cymryd rhan yn y cynllun yn unol â hynny.</t>
  </si>
  <si>
    <t>Ni fydd Help to Buy (Wales) Ltd yn cymeradwyo unrhyw ragolygon o werthiannau ar ôl mis Mawrth 2016. Er mwyn osgoi amheuaeth, mae'n rhaid i bob prynwr gwblhau'r broses brynu gyfreithiol erbyn mis Mawrth 2016.</t>
  </si>
  <si>
    <t xml:space="preserve">Enw'r Cyfreithiwr sy'n gweithredu ar ran y Sefydliad sy'n Cyflwyno Cynnig y bydd Help to Buy (Wales) Ltd yn cysylltu ag ef: </t>
  </si>
  <si>
    <t xml:space="preserve">Name of Solicitor acting for Organisation Submitting Proposal with whom Help to Buy (Wales) Ltd will contract: </t>
  </si>
  <si>
    <t>Cyfansymiau</t>
  </si>
  <si>
    <t>FCA Permission Reference Number (state N/A if not FCA authorised  on interim or full basis)</t>
  </si>
  <si>
    <t>Cyfeirnod Caniatâd yr FCA (rhowch Ie/na os nad ydych wedi cael caniatâd dros dro neu lawn yr FCA)</t>
  </si>
  <si>
    <t>numbers of units</t>
  </si>
  <si>
    <t>£total sale price of units</t>
  </si>
  <si>
    <t>Total number
of units on site</t>
  </si>
  <si>
    <r>
      <t xml:space="preserve">Jobs created/
</t>
    </r>
    <r>
      <rPr>
        <b/>
        <sz val="10"/>
        <color indexed="9"/>
        <rFont val="Arial"/>
        <family val="2"/>
      </rPr>
      <t>safeguarded</t>
    </r>
  </si>
  <si>
    <t>2023-2024</t>
  </si>
  <si>
    <t>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</si>
</sst>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2"/>
      <name val="Arial"/>
      <family val="2"/>
    </font>
    <font>
      <sz val="8"/>
      <name val="Arial"/>
      <family val="2"/>
    </font>
    <font>
      <b/>
      <sz val="12"/>
      <name val="Arial"/>
      <family val="2"/>
    </font>
    <font>
      <sz val="10"/>
      <name val="Arial"/>
      <family val="2"/>
    </font>
    <font>
      <sz val="12"/>
      <name val="Arial"/>
      <family val="2"/>
    </font>
    <font>
      <b/>
      <sz val="12"/>
      <name val="Arial"/>
      <family val="2"/>
    </font>
    <font>
      <sz val="12"/>
      <name val="Arial"/>
      <family val="2"/>
    </font>
    <font>
      <b/>
      <sz val="10"/>
      <name val="Arial"/>
      <family val="2"/>
    </font>
    <font>
      <u/>
      <sz val="10.199999999999999"/>
      <color indexed="12"/>
      <name val="Arial"/>
      <family val="2"/>
    </font>
    <font>
      <sz val="12"/>
      <color indexed="43"/>
      <name val="Arial"/>
      <family val="2"/>
    </font>
    <font>
      <sz val="11"/>
      <name val="Arial"/>
      <family val="2"/>
    </font>
    <font>
      <b/>
      <sz val="11"/>
      <name val="Arial"/>
      <family val="2"/>
    </font>
    <font>
      <b/>
      <sz val="14"/>
      <name val="Arial"/>
      <family val="2"/>
    </font>
    <font>
      <sz val="11"/>
      <color indexed="43"/>
      <name val="Arial"/>
      <family val="2"/>
    </font>
    <font>
      <b/>
      <sz val="10.199999999999999"/>
      <color indexed="18"/>
      <name val="Arial"/>
      <family val="2"/>
    </font>
    <font>
      <sz val="11"/>
      <name val="Arial"/>
      <family val="2"/>
    </font>
    <font>
      <sz val="9"/>
      <name val="Lucida Sans"/>
      <family val="2"/>
    </font>
    <font>
      <sz val="10"/>
      <name val="Arial"/>
      <family val="2"/>
    </font>
    <font>
      <sz val="9"/>
      <name val="Arial"/>
      <family val="2"/>
    </font>
    <font>
      <sz val="12"/>
      <color indexed="9"/>
      <name val="Arial"/>
      <family val="2"/>
    </font>
    <font>
      <sz val="14"/>
      <name val="Arial"/>
      <family val="2"/>
    </font>
    <font>
      <b/>
      <sz val="10"/>
      <color indexed="9"/>
      <name val="Arial"/>
      <family val="2"/>
    </font>
    <font>
      <sz val="11"/>
      <color theme="0"/>
      <name val="Arial"/>
      <family val="2"/>
    </font>
    <font>
      <b/>
      <sz val="11"/>
      <color theme="0"/>
      <name val="Arial"/>
      <family val="2"/>
    </font>
  </fonts>
  <fills count="8">
    <fill>
      <patternFill patternType="none"/>
    </fill>
    <fill>
      <patternFill patternType="gray125"/>
    </fill>
    <fill>
      <patternFill patternType="solid">
        <fgColor indexed="9"/>
        <bgColor indexed="64"/>
      </patternFill>
    </fill>
    <fill>
      <patternFill patternType="solid">
        <fgColor indexed="18"/>
        <bgColor indexed="64"/>
      </patternFill>
    </fill>
    <fill>
      <patternFill patternType="solid">
        <fgColor indexed="43"/>
        <bgColor indexed="64"/>
      </patternFill>
    </fill>
    <fill>
      <patternFill patternType="solid">
        <fgColor rgb="FFB43624"/>
        <bgColor indexed="64"/>
      </patternFill>
    </fill>
    <fill>
      <patternFill patternType="solid">
        <fgColor rgb="FFB7482A"/>
        <bgColor indexed="64"/>
      </patternFill>
    </fill>
    <fill>
      <patternFill patternType="solid">
        <fgColor theme="0"/>
        <bgColor indexed="64"/>
      </patternFill>
    </fill>
  </fills>
  <borders count="29">
    <border>
      <left/>
      <right/>
      <top/>
      <bottom/>
      <diagonal/>
    </border>
    <border>
      <left style="thick">
        <color indexed="18"/>
      </left>
      <right style="thick">
        <color indexed="18"/>
      </right>
      <top style="thick">
        <color indexed="18"/>
      </top>
      <bottom style="thick">
        <color indexed="18"/>
      </bottom>
      <diagonal/>
    </border>
    <border>
      <left style="medium">
        <color rgb="FFB7482A"/>
      </left>
      <right style="medium">
        <color rgb="FFB7482A"/>
      </right>
      <top style="medium">
        <color rgb="FFB7482A"/>
      </top>
      <bottom style="medium">
        <color rgb="FFB7482A"/>
      </bottom>
      <diagonal/>
    </border>
    <border>
      <left style="medium">
        <color rgb="FF197F77"/>
      </left>
      <right style="medium">
        <color rgb="FF197F77"/>
      </right>
      <top style="medium">
        <color rgb="FFB7482A"/>
      </top>
      <bottom style="medium">
        <color rgb="FF197F77"/>
      </bottom>
      <diagonal/>
    </border>
    <border>
      <left style="medium">
        <color rgb="FFB7482A"/>
      </left>
      <right style="medium">
        <color rgb="FFB7482A"/>
      </right>
      <top/>
      <bottom style="medium">
        <color rgb="FFB7482A"/>
      </bottom>
      <diagonal/>
    </border>
    <border>
      <left style="medium">
        <color rgb="FF197F77"/>
      </left>
      <right style="medium">
        <color rgb="FF197F77"/>
      </right>
      <top style="medium">
        <color rgb="FFB7482A"/>
      </top>
      <bottom/>
      <diagonal/>
    </border>
    <border>
      <left style="medium">
        <color rgb="FF197F77"/>
      </left>
      <right style="medium">
        <color rgb="FF197F77"/>
      </right>
      <top style="medium">
        <color rgb="FF197F77"/>
      </top>
      <bottom style="medium">
        <color rgb="FF197F77"/>
      </bottom>
      <diagonal/>
    </border>
    <border>
      <left style="thick">
        <color rgb="FFB7482A"/>
      </left>
      <right style="thick">
        <color rgb="FFB7482A"/>
      </right>
      <top style="thick">
        <color rgb="FFB7482A"/>
      </top>
      <bottom style="thick">
        <color rgb="FFB7482A"/>
      </bottom>
      <diagonal/>
    </border>
    <border>
      <left style="thin">
        <color theme="0"/>
      </left>
      <right style="thin">
        <color theme="0"/>
      </right>
      <top style="thin">
        <color theme="0"/>
      </top>
      <bottom style="thin">
        <color theme="0"/>
      </bottom>
      <diagonal/>
    </border>
    <border>
      <left/>
      <right style="medium">
        <color rgb="FFB7482A"/>
      </right>
      <top style="thin">
        <color theme="0"/>
      </top>
      <bottom/>
      <diagonal/>
    </border>
    <border>
      <left style="medium">
        <color rgb="FF197F77"/>
      </left>
      <right style="thin">
        <color indexed="64"/>
      </right>
      <top style="medium">
        <color rgb="FF197F77"/>
      </top>
      <bottom style="medium">
        <color rgb="FF197F77"/>
      </bottom>
      <diagonal/>
    </border>
    <border>
      <left style="thin">
        <color indexed="64"/>
      </left>
      <right style="thin">
        <color indexed="64"/>
      </right>
      <top style="medium">
        <color rgb="FF197F77"/>
      </top>
      <bottom style="medium">
        <color rgb="FF197F77"/>
      </bottom>
      <diagonal/>
    </border>
    <border>
      <left style="thin">
        <color indexed="64"/>
      </left>
      <right style="medium">
        <color rgb="FF197F77"/>
      </right>
      <top style="medium">
        <color rgb="FF197F77"/>
      </top>
      <bottom style="medium">
        <color rgb="FF197F77"/>
      </bottom>
      <diagonal/>
    </border>
    <border>
      <left style="medium">
        <color rgb="FF197F77"/>
      </left>
      <right/>
      <top style="medium">
        <color rgb="FF197F77"/>
      </top>
      <bottom style="medium">
        <color rgb="FF197F77"/>
      </bottom>
      <diagonal/>
    </border>
    <border>
      <left/>
      <right/>
      <top style="medium">
        <color rgb="FF197F77"/>
      </top>
      <bottom style="medium">
        <color rgb="FF197F77"/>
      </bottom>
      <diagonal/>
    </border>
    <border>
      <left/>
      <right style="medium">
        <color rgb="FF197F77"/>
      </right>
      <top style="medium">
        <color rgb="FF197F77"/>
      </top>
      <bottom style="medium">
        <color rgb="FF197F77"/>
      </bottom>
      <diagonal/>
    </border>
    <border>
      <left style="medium">
        <color rgb="FF197F77"/>
      </left>
      <right style="thin">
        <color indexed="64"/>
      </right>
      <top style="medium">
        <color rgb="FF197F77"/>
      </top>
      <bottom/>
      <diagonal/>
    </border>
    <border>
      <left style="thin">
        <color indexed="64"/>
      </left>
      <right style="thin">
        <color indexed="64"/>
      </right>
      <top style="medium">
        <color rgb="FF197F77"/>
      </top>
      <bottom/>
      <diagonal/>
    </border>
    <border>
      <left style="thin">
        <color indexed="64"/>
      </left>
      <right style="medium">
        <color rgb="FF197F77"/>
      </right>
      <top style="medium">
        <color rgb="FF197F77"/>
      </top>
      <bottom/>
      <diagonal/>
    </border>
    <border>
      <left style="medium">
        <color rgb="FF197F77"/>
      </left>
      <right style="thin">
        <color indexed="64"/>
      </right>
      <top style="medium">
        <color rgb="FF197F77"/>
      </top>
      <bottom style="medium">
        <color rgb="FFB7482A"/>
      </bottom>
      <diagonal/>
    </border>
    <border>
      <left style="thin">
        <color indexed="64"/>
      </left>
      <right style="thin">
        <color indexed="64"/>
      </right>
      <top style="medium">
        <color rgb="FF197F77"/>
      </top>
      <bottom style="medium">
        <color rgb="FFB7482A"/>
      </bottom>
      <diagonal/>
    </border>
    <border>
      <left style="thin">
        <color indexed="64"/>
      </left>
      <right style="medium">
        <color rgb="FF197F77"/>
      </right>
      <top style="medium">
        <color rgb="FF197F77"/>
      </top>
      <bottom style="medium">
        <color rgb="FFB7482A"/>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medium">
        <color rgb="FFB7482A"/>
      </left>
      <right/>
      <top/>
      <bottom/>
      <diagonal/>
    </border>
    <border>
      <left style="thin">
        <color theme="0"/>
      </left>
      <right/>
      <top style="thin">
        <color theme="0"/>
      </top>
      <bottom/>
      <diagonal/>
    </border>
    <border>
      <left/>
      <right style="medium">
        <color rgb="FFB7482A"/>
      </right>
      <top/>
      <bottom/>
      <diagonal/>
    </border>
    <border>
      <left style="thin">
        <color theme="0"/>
      </left>
      <right/>
      <top/>
      <bottom/>
      <diagonal/>
    </border>
  </borders>
  <cellStyleXfs count="4">
    <xf numFmtId="0" fontId="0" fillId="0" borderId="0"/>
    <xf numFmtId="0" fontId="8" fillId="0" borderId="0" applyNumberFormat="0" applyFill="0" applyBorder="0" applyAlignment="0" applyProtection="0">
      <alignment vertical="top"/>
      <protection locked="0"/>
    </xf>
    <xf numFmtId="0" fontId="16" fillId="0" borderId="0"/>
    <xf numFmtId="0" fontId="3" fillId="0" borderId="0"/>
  </cellStyleXfs>
  <cellXfs count="86">
    <xf numFmtId="0" fontId="0" fillId="0" borderId="0" xfId="0"/>
    <xf numFmtId="0" fontId="14" fillId="2" borderId="1" xfId="1" applyFont="1" applyFill="1" applyBorder="1" applyAlignment="1" applyProtection="1">
      <alignment horizontal="center" vertical="center"/>
    </xf>
    <xf numFmtId="0" fontId="0" fillId="3" borderId="0" xfId="0" applyFill="1" applyAlignment="1">
      <alignment vertical="center"/>
    </xf>
    <xf numFmtId="0" fontId="0" fillId="0" borderId="0" xfId="0" applyAlignment="1">
      <alignment vertical="center"/>
    </xf>
    <xf numFmtId="0" fontId="0" fillId="4" borderId="0" xfId="0" applyFill="1" applyAlignment="1">
      <alignment vertical="center"/>
    </xf>
    <xf numFmtId="0" fontId="0" fillId="3" borderId="0" xfId="0" applyFill="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2" applyFont="1"/>
    <xf numFmtId="3" fontId="17" fillId="0" borderId="0" xfId="2" applyNumberFormat="1" applyFont="1"/>
    <xf numFmtId="0" fontId="17" fillId="0" borderId="0" xfId="2" applyFont="1"/>
    <xf numFmtId="0" fontId="17" fillId="0" borderId="0" xfId="0" applyFont="1"/>
    <xf numFmtId="0" fontId="7" fillId="0" borderId="0" xfId="0" applyFont="1"/>
    <xf numFmtId="0" fontId="17" fillId="0" borderId="0" xfId="0" quotePrefix="1" applyFont="1"/>
    <xf numFmtId="0" fontId="19" fillId="3" borderId="0" xfId="0" applyFont="1" applyFill="1" applyAlignment="1">
      <alignment horizontal="center" vertical="center"/>
    </xf>
    <xf numFmtId="0" fontId="3" fillId="3" borderId="0" xfId="0" applyFont="1" applyFill="1" applyAlignment="1">
      <alignment vertical="center"/>
    </xf>
    <xf numFmtId="0" fontId="3" fillId="0" borderId="0" xfId="0" applyFont="1" applyAlignment="1">
      <alignment vertical="center"/>
    </xf>
    <xf numFmtId="0" fontId="3" fillId="4" borderId="0" xfId="0" applyFont="1" applyFill="1" applyAlignment="1">
      <alignment vertical="center"/>
    </xf>
    <xf numFmtId="0" fontId="3" fillId="4" borderId="0" xfId="0" applyFont="1" applyFill="1" applyAlignment="1" applyProtection="1">
      <alignment vertical="center"/>
      <protection locked="0"/>
    </xf>
    <xf numFmtId="0" fontId="13" fillId="4" borderId="0" xfId="0" applyFont="1" applyFill="1" applyAlignment="1" applyProtection="1">
      <alignment vertical="center"/>
      <protection locked="0"/>
    </xf>
    <xf numFmtId="0" fontId="3" fillId="0" borderId="0" xfId="0" applyFont="1"/>
    <xf numFmtId="0" fontId="3" fillId="5" borderId="0" xfId="0" applyFont="1" applyFill="1" applyAlignment="1">
      <alignment vertical="center"/>
    </xf>
    <xf numFmtId="0" fontId="3" fillId="6" borderId="0" xfId="0" applyFont="1" applyFill="1" applyAlignment="1">
      <alignment vertical="center"/>
    </xf>
    <xf numFmtId="0" fontId="3" fillId="7" borderId="0" xfId="0" applyFont="1" applyFill="1" applyAlignment="1">
      <alignment vertical="center"/>
    </xf>
    <xf numFmtId="0" fontId="12" fillId="7" borderId="0" xfId="0" applyFont="1" applyFill="1" applyAlignment="1">
      <alignment vertical="center"/>
    </xf>
    <xf numFmtId="0" fontId="4" fillId="7" borderId="0" xfId="0" applyFont="1" applyFill="1" applyAlignment="1">
      <alignment vertical="center"/>
    </xf>
    <xf numFmtId="0" fontId="5" fillId="7" borderId="0" xfId="0" applyFont="1" applyFill="1" applyAlignment="1">
      <alignment vertical="center"/>
    </xf>
    <xf numFmtId="0" fontId="6" fillId="7" borderId="0" xfId="0" applyFont="1" applyFill="1" applyAlignment="1">
      <alignment vertical="center"/>
    </xf>
    <xf numFmtId="0" fontId="11" fillId="7" borderId="0" xfId="0" applyFont="1" applyFill="1" applyAlignment="1">
      <alignment vertical="center"/>
    </xf>
    <xf numFmtId="0" fontId="10" fillId="7" borderId="0" xfId="0" applyFont="1" applyFill="1" applyAlignment="1">
      <alignment vertical="center"/>
    </xf>
    <xf numFmtId="0" fontId="10" fillId="7" borderId="0" xfId="0" applyFont="1" applyFill="1" applyAlignment="1">
      <alignment vertical="center" wrapText="1"/>
    </xf>
    <xf numFmtId="0" fontId="10" fillId="7" borderId="0" xfId="0" applyFont="1" applyFill="1" applyAlignment="1">
      <alignment horizontal="right" vertical="center" wrapText="1"/>
    </xf>
    <xf numFmtId="0" fontId="10" fillId="7" borderId="0" xfId="3" applyFont="1" applyFill="1" applyAlignment="1">
      <alignment horizontal="right" vertical="center"/>
    </xf>
    <xf numFmtId="0" fontId="10" fillId="7" borderId="0" xfId="0" applyFont="1" applyFill="1" applyAlignment="1">
      <alignment horizontal="left" vertical="center"/>
    </xf>
    <xf numFmtId="0" fontId="22" fillId="6" borderId="2" xfId="0" applyFont="1" applyFill="1" applyBorder="1" applyAlignment="1">
      <alignment horizontal="center" vertical="center"/>
    </xf>
    <xf numFmtId="0" fontId="10" fillId="7" borderId="3" xfId="0" applyFont="1" applyFill="1" applyBorder="1" applyAlignment="1" applyProtection="1">
      <alignment vertical="center"/>
      <protection locked="0"/>
    </xf>
    <xf numFmtId="0" fontId="22" fillId="6" borderId="4" xfId="0" applyFont="1" applyFill="1" applyBorder="1" applyAlignment="1">
      <alignment horizontal="center" vertical="center"/>
    </xf>
    <xf numFmtId="0" fontId="10" fillId="7" borderId="5" xfId="0" applyFont="1" applyFill="1" applyBorder="1" applyAlignment="1" applyProtection="1">
      <alignment vertical="center"/>
      <protection locked="0"/>
    </xf>
    <xf numFmtId="0" fontId="18" fillId="7" borderId="6" xfId="0" applyFont="1" applyFill="1" applyBorder="1" applyAlignment="1">
      <alignment horizontal="left" vertical="center"/>
    </xf>
    <xf numFmtId="0" fontId="0" fillId="7" borderId="0" xfId="0" applyFill="1" applyAlignment="1">
      <alignment vertical="center"/>
    </xf>
    <xf numFmtId="0" fontId="2" fillId="7" borderId="0" xfId="0" applyFont="1" applyFill="1" applyAlignment="1">
      <alignment vertical="center"/>
    </xf>
    <xf numFmtId="0" fontId="0" fillId="7" borderId="0" xfId="0" applyFill="1" applyAlignment="1">
      <alignment horizontal="center" vertical="center"/>
    </xf>
    <xf numFmtId="0" fontId="7" fillId="7" borderId="0" xfId="0" applyFont="1" applyFill="1" applyAlignment="1">
      <alignment horizontal="center" vertical="center" wrapText="1"/>
    </xf>
    <xf numFmtId="0" fontId="14" fillId="7" borderId="0" xfId="1" applyFont="1" applyFill="1" applyBorder="1" applyAlignment="1" applyProtection="1">
      <alignment horizontal="center" vertical="center"/>
    </xf>
    <xf numFmtId="0" fontId="3" fillId="7" borderId="0" xfId="0" applyFont="1" applyFill="1" applyAlignment="1">
      <alignment horizontal="right" vertical="center"/>
    </xf>
    <xf numFmtId="0" fontId="0" fillId="6" borderId="0" xfId="0" applyFill="1" applyAlignment="1" applyProtection="1">
      <alignment vertical="center"/>
      <protection locked="0"/>
    </xf>
    <xf numFmtId="0" fontId="0" fillId="6" borderId="0" xfId="0" applyFill="1" applyAlignment="1">
      <alignment vertical="center"/>
    </xf>
    <xf numFmtId="0" fontId="0" fillId="6" borderId="0" xfId="0" applyFill="1" applyAlignment="1">
      <alignment horizontal="center" vertical="center"/>
    </xf>
    <xf numFmtId="0" fontId="11" fillId="7" borderId="6" xfId="0" applyFont="1" applyFill="1" applyBorder="1" applyAlignment="1">
      <alignment horizontal="right" vertical="center" wrapText="1"/>
    </xf>
    <xf numFmtId="0" fontId="15" fillId="7" borderId="6" xfId="0" applyFont="1" applyFill="1" applyBorder="1" applyAlignment="1">
      <alignment vertical="center"/>
    </xf>
    <xf numFmtId="0" fontId="15" fillId="7" borderId="6" xfId="0" applyFont="1" applyFill="1" applyBorder="1" applyAlignment="1" applyProtection="1">
      <alignment vertical="center"/>
      <protection locked="0"/>
    </xf>
    <xf numFmtId="0" fontId="2" fillId="7" borderId="7" xfId="1" quotePrefix="1" applyFont="1" applyFill="1" applyBorder="1" applyAlignment="1" applyProtection="1">
      <alignment horizontal="center" vertical="center"/>
    </xf>
    <xf numFmtId="0" fontId="14" fillId="7" borderId="7" xfId="1" applyFont="1" applyFill="1" applyBorder="1" applyAlignment="1" applyProtection="1">
      <alignment horizontal="center" vertical="center"/>
    </xf>
    <xf numFmtId="0" fontId="7" fillId="7" borderId="7" xfId="1" applyFont="1" applyFill="1" applyBorder="1" applyAlignment="1" applyProtection="1">
      <alignment horizontal="center" vertical="center"/>
    </xf>
    <xf numFmtId="0" fontId="23" fillId="6" borderId="8" xfId="0" applyFont="1" applyFill="1" applyBorder="1" applyAlignment="1">
      <alignment horizontal="center" vertical="center" wrapText="1"/>
    </xf>
    <xf numFmtId="0" fontId="23" fillId="6" borderId="9" xfId="0" applyFont="1" applyFill="1" applyBorder="1" applyAlignment="1">
      <alignment horizontal="center" vertical="center" wrapText="1"/>
    </xf>
    <xf numFmtId="0" fontId="10" fillId="7" borderId="0" xfId="0" applyFont="1" applyFill="1" applyAlignment="1">
      <alignment horizontal="right" vertical="center" wrapText="1"/>
    </xf>
    <xf numFmtId="0" fontId="0" fillId="7" borderId="0" xfId="0" applyFill="1" applyAlignment="1">
      <alignment horizontal="right" vertical="center" wrapText="1"/>
    </xf>
    <xf numFmtId="0" fontId="10" fillId="7" borderId="10" xfId="0" applyFont="1" applyFill="1" applyBorder="1" applyAlignment="1" applyProtection="1">
      <alignment horizontal="left" vertical="center"/>
      <protection locked="0"/>
    </xf>
    <xf numFmtId="0" fontId="10" fillId="7" borderId="11" xfId="0" applyFont="1" applyFill="1" applyBorder="1" applyAlignment="1" applyProtection="1">
      <alignment horizontal="left" vertical="center"/>
      <protection locked="0"/>
    </xf>
    <xf numFmtId="0" fontId="10" fillId="7" borderId="12" xfId="0" applyFont="1" applyFill="1" applyBorder="1" applyAlignment="1" applyProtection="1">
      <alignment horizontal="left" vertical="center"/>
      <protection locked="0"/>
    </xf>
    <xf numFmtId="0" fontId="10" fillId="7" borderId="13" xfId="0" applyFont="1" applyFill="1" applyBorder="1" applyAlignment="1" applyProtection="1">
      <alignment horizontal="left" vertical="center"/>
      <protection locked="0"/>
    </xf>
    <xf numFmtId="0" fontId="10" fillId="7" borderId="14" xfId="0" applyFont="1" applyFill="1" applyBorder="1" applyAlignment="1" applyProtection="1">
      <alignment horizontal="left" vertical="center"/>
      <protection locked="0"/>
    </xf>
    <xf numFmtId="0" fontId="10" fillId="7" borderId="15" xfId="0" applyFont="1" applyFill="1" applyBorder="1" applyAlignment="1" applyProtection="1">
      <alignment horizontal="left" vertical="center"/>
      <protection locked="0"/>
    </xf>
    <xf numFmtId="0" fontId="20" fillId="7" borderId="13" xfId="0" applyFont="1" applyFill="1" applyBorder="1" applyAlignment="1" applyProtection="1">
      <alignment horizontal="left" vertical="center"/>
      <protection locked="0"/>
    </xf>
    <xf numFmtId="0" fontId="20" fillId="7" borderId="14" xfId="0" applyFont="1" applyFill="1" applyBorder="1" applyAlignment="1" applyProtection="1">
      <alignment horizontal="left" vertical="center"/>
      <protection locked="0"/>
    </xf>
    <xf numFmtId="0" fontId="20" fillId="7" borderId="15" xfId="0" applyFont="1" applyFill="1" applyBorder="1" applyAlignment="1" applyProtection="1">
      <alignment horizontal="left" vertical="center"/>
      <protection locked="0"/>
    </xf>
    <xf numFmtId="0" fontId="10" fillId="7" borderId="16" xfId="0" applyFont="1" applyFill="1" applyBorder="1" applyAlignment="1" applyProtection="1">
      <alignment horizontal="left" vertical="center"/>
      <protection locked="0"/>
    </xf>
    <xf numFmtId="0" fontId="10" fillId="7" borderId="17" xfId="0" applyFont="1" applyFill="1" applyBorder="1" applyAlignment="1" applyProtection="1">
      <alignment horizontal="left" vertical="center"/>
      <protection locked="0"/>
    </xf>
    <xf numFmtId="0" fontId="10" fillId="7" borderId="18" xfId="0" applyFont="1" applyFill="1" applyBorder="1" applyAlignment="1" applyProtection="1">
      <alignment horizontal="left" vertical="center"/>
      <protection locked="0"/>
    </xf>
    <xf numFmtId="0" fontId="10" fillId="7" borderId="19" xfId="0" applyFont="1" applyFill="1" applyBorder="1" applyAlignment="1" applyProtection="1">
      <alignment horizontal="left" vertical="center"/>
      <protection locked="0"/>
    </xf>
    <xf numFmtId="0" fontId="10" fillId="7" borderId="20" xfId="0" applyFont="1" applyFill="1" applyBorder="1" applyAlignment="1" applyProtection="1">
      <alignment horizontal="left" vertical="center"/>
      <protection locked="0"/>
    </xf>
    <xf numFmtId="0" fontId="10" fillId="7" borderId="21" xfId="0" applyFont="1" applyFill="1" applyBorder="1" applyAlignment="1" applyProtection="1">
      <alignment horizontal="left" vertical="center"/>
      <protection locked="0"/>
    </xf>
    <xf numFmtId="0" fontId="15" fillId="7" borderId="6" xfId="0" applyFont="1" applyFill="1" applyBorder="1" applyAlignment="1" applyProtection="1">
      <alignment horizontal="left" vertical="center"/>
      <protection locked="0"/>
    </xf>
    <xf numFmtId="0" fontId="15" fillId="7" borderId="13" xfId="0" applyFont="1" applyFill="1" applyBorder="1" applyAlignment="1" applyProtection="1">
      <alignment horizontal="left" vertical="center"/>
      <protection locked="0"/>
    </xf>
    <xf numFmtId="0" fontId="23" fillId="6" borderId="22" xfId="0" applyFont="1" applyFill="1" applyBorder="1" applyAlignment="1">
      <alignment horizontal="center" vertical="center" wrapText="1"/>
    </xf>
    <xf numFmtId="0" fontId="23" fillId="6" borderId="23"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3" fillId="7" borderId="0" xfId="0" applyFont="1" applyFill="1" applyAlignment="1">
      <alignment horizontal="right" vertical="center"/>
    </xf>
    <xf numFmtId="0" fontId="15" fillId="7" borderId="6" xfId="0" applyFont="1" applyFill="1" applyBorder="1" applyAlignment="1" applyProtection="1">
      <alignment horizontal="left" vertical="center" wrapText="1"/>
      <protection locked="0"/>
    </xf>
    <xf numFmtId="0" fontId="10" fillId="7" borderId="0" xfId="0" applyFont="1" applyFill="1" applyAlignment="1">
      <alignment horizontal="left" vertical="center" wrapText="1"/>
    </xf>
    <xf numFmtId="0" fontId="23" fillId="6" borderId="25" xfId="0" applyFont="1" applyFill="1" applyBorder="1" applyAlignment="1">
      <alignment horizontal="center" vertical="center" wrapText="1"/>
    </xf>
    <xf numFmtId="0" fontId="23" fillId="6" borderId="26" xfId="0" applyFont="1" applyFill="1" applyBorder="1" applyAlignment="1">
      <alignment horizontal="center" vertical="center" wrapText="1"/>
    </xf>
    <xf numFmtId="0" fontId="23" fillId="6" borderId="27" xfId="0" applyFont="1" applyFill="1" applyBorder="1" applyAlignment="1">
      <alignment horizontal="center" vertical="center" wrapText="1"/>
    </xf>
    <xf numFmtId="0" fontId="23" fillId="6" borderId="28" xfId="0" applyFont="1" applyFill="1" applyBorder="1" applyAlignment="1">
      <alignment horizontal="center" vertical="center" wrapText="1"/>
    </xf>
    <xf numFmtId="0" fontId="9" fillId="7" borderId="0" xfId="0" applyFont="1" applyFill="1" applyAlignment="1">
      <alignment horizontal="center" vertical="center"/>
    </xf>
  </cellXfs>
  <cellStyles count="4">
    <cellStyle name="Hyperlink" xfId="1" builtinId="8"/>
    <cellStyle name="Normal" xfId="0" builtinId="0"/>
    <cellStyle name="Normal_lgp07011_road_maintenance_form_2004_05_v1_bi" xfId="2" xr:uid="{00000000-0005-0000-0000-000002000000}"/>
    <cellStyle name="Normal_STOCK_xxx_2009_10_001" xfId="3" xr:uid="{00000000-0005-0000-0000-00000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C40000"/>
      <rgbColor rgb="00008000"/>
      <rgbColor rgb="00000080"/>
      <rgbColor rgb="00808000"/>
      <rgbColor rgb="00800080"/>
      <rgbColor rgb="00008080"/>
      <rgbColor rgb="00C0C0D2"/>
      <rgbColor rgb="00808080"/>
      <rgbColor rgb="00002D6A"/>
      <rgbColor rgb="00539DFF"/>
      <rgbColor rgb="00A3CAFF"/>
      <rgbColor rgb="00EFF6FF"/>
      <rgbColor rgb="00004AAC"/>
      <rgbColor rgb="007DB5FF"/>
      <rgbColor rgb="00C5DEFF"/>
      <rgbColor rgb="003189FF"/>
      <rgbColor rgb="00002D6A"/>
      <rgbColor rgb="00004AAC"/>
      <rgbColor rgb="00539DFF"/>
      <rgbColor rgb="007DB5FF"/>
      <rgbColor rgb="00A3CAFF"/>
      <rgbColor rgb="00C5DEFF"/>
      <rgbColor rgb="00DDECFF"/>
      <rgbColor rgb="003189FF"/>
      <rgbColor rgb="0000CCFF"/>
      <rgbColor rgb="00CCFFFF"/>
      <rgbColor rgb="00CCFFCC"/>
      <rgbColor rgb="00FFFFE1"/>
      <rgbColor rgb="00CCE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Radio" checked="Checked" firstButton="1" fmlaLink="$M$20"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10</xdr:col>
      <xdr:colOff>304800</xdr:colOff>
      <xdr:row>34</xdr:row>
      <xdr:rowOff>38100</xdr:rowOff>
    </xdr:from>
    <xdr:to>
      <xdr:col>10</xdr:col>
      <xdr:colOff>1409700</xdr:colOff>
      <xdr:row>34</xdr:row>
      <xdr:rowOff>1168400</xdr:rowOff>
    </xdr:to>
    <xdr:pic>
      <xdr:nvPicPr>
        <xdr:cNvPr id="1270" name="Picture 13">
          <a:extLst>
            <a:ext uri="{FF2B5EF4-FFF2-40B4-BE49-F238E27FC236}">
              <a16:creationId xmlns:a16="http://schemas.microsoft.com/office/drawing/2014/main" id="{00000000-0008-0000-0000-0000F6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96550" y="9118600"/>
          <a:ext cx="1104900" cy="11303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1212850</xdr:colOff>
      <xdr:row>32</xdr:row>
      <xdr:rowOff>450850</xdr:rowOff>
    </xdr:from>
    <xdr:to>
      <xdr:col>10</xdr:col>
      <xdr:colOff>660400</xdr:colOff>
      <xdr:row>36</xdr:row>
      <xdr:rowOff>152400</xdr:rowOff>
    </xdr:to>
    <xdr:pic>
      <xdr:nvPicPr>
        <xdr:cNvPr id="1271" name="Picture 2">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83600" y="8813800"/>
          <a:ext cx="2368550" cy="181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0</xdr:colOff>
          <xdr:row>19</xdr:row>
          <xdr:rowOff>0</xdr:rowOff>
        </xdr:from>
        <xdr:to>
          <xdr:col>6</xdr:col>
          <xdr:colOff>1466850</xdr:colOff>
          <xdr:row>20</xdr:row>
          <xdr:rowOff>0</xdr:rowOff>
        </xdr:to>
        <xdr:sp macro="" textlink="">
          <xdr:nvSpPr>
            <xdr:cNvPr id="1026" name="Option Button 2" descr="A public limited compan"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8</xdr:col>
          <xdr:colOff>0</xdr:colOff>
          <xdr:row>20</xdr:row>
          <xdr:rowOff>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9</xdr:col>
          <xdr:colOff>0</xdr:colOff>
          <xdr:row>20</xdr:row>
          <xdr:rowOff>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xdr:row>
          <xdr:rowOff>0</xdr:rowOff>
        </xdr:from>
        <xdr:to>
          <xdr:col>10</xdr:col>
          <xdr:colOff>0</xdr:colOff>
          <xdr:row>20</xdr:row>
          <xdr:rowOff>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0</xdr:rowOff>
        </xdr:from>
        <xdr:to>
          <xdr:col>6</xdr:col>
          <xdr:colOff>1466850</xdr:colOff>
          <xdr:row>21</xdr:row>
          <xdr:rowOff>0</xdr:rowOff>
        </xdr:to>
        <xdr:sp macro="" textlink="">
          <xdr:nvSpPr>
            <xdr:cNvPr id="1036" name="Option Button 12" descr="A public limited compan"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3572</xdr:colOff>
      <xdr:row>34</xdr:row>
      <xdr:rowOff>9922</xdr:rowOff>
    </xdr:from>
    <xdr:to>
      <xdr:col>4</xdr:col>
      <xdr:colOff>1815305</xdr:colOff>
      <xdr:row>35</xdr:row>
      <xdr:rowOff>9922</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86953" y="9197578"/>
          <a:ext cx="3810000" cy="12402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Please confirm that no other</a:t>
          </a:r>
          <a:r>
            <a:rPr lang="en-GB" sz="1100" baseline="0">
              <a:latin typeface="Arial" panose="020B0604020202020204" pitchFamily="34" charset="0"/>
              <a:cs typeface="Arial" panose="020B0604020202020204" pitchFamily="34" charset="0"/>
            </a:rPr>
            <a:t> housing association scheme or S106 affordable homes are being provided on the properties eligible for Help to Buy - Wales Ltd</a:t>
          </a:r>
          <a:endParaRPr lang="en-GB" sz="1100">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34</xdr:row>
          <xdr:rowOff>0</xdr:rowOff>
        </xdr:from>
        <xdr:to>
          <xdr:col>8</xdr:col>
          <xdr:colOff>1358900</xdr:colOff>
          <xdr:row>35</xdr:row>
          <xdr:rowOff>44450</xdr:rowOff>
        </xdr:to>
        <xdr:pic>
          <xdr:nvPicPr>
            <xdr:cNvPr id="1273" name="Picture 10">
              <a:extLst>
                <a:ext uri="{FF2B5EF4-FFF2-40B4-BE49-F238E27FC236}">
                  <a16:creationId xmlns:a16="http://schemas.microsoft.com/office/drawing/2014/main" id="{00000000-0008-0000-0000-0000F9040000}"/>
                </a:ext>
              </a:extLst>
            </xdr:cNvPr>
            <xdr:cNvPicPr>
              <a:picLocks noChangeAspect="1" noChangeArrowheads="1"/>
              <a:extLst>
                <a:ext uri="{84589F7E-364E-4C9E-8A38-B11213B215E9}">
                  <a14:cameraTool cellRange="$G$33" spid="_x0000_s1279"/>
                </a:ext>
              </a:extLst>
            </xdr:cNvPicPr>
          </xdr:nvPicPr>
          <xdr:blipFill>
            <a:blip xmlns:r="http://schemas.openxmlformats.org/officeDocument/2006/relationships" r:embed="rId3"/>
            <a:srcRect/>
            <a:stretch>
              <a:fillRect/>
            </a:stretch>
          </xdr:blipFill>
          <xdr:spPr bwMode="auto">
            <a:xfrm>
              <a:off x="4121150" y="9080500"/>
              <a:ext cx="4508500" cy="12827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60326</xdr:colOff>
      <xdr:row>3</xdr:row>
      <xdr:rowOff>76200</xdr:rowOff>
    </xdr:from>
    <xdr:to>
      <xdr:col>16</xdr:col>
      <xdr:colOff>184151</xdr:colOff>
      <xdr:row>6</xdr:row>
      <xdr:rowOff>85725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62026" y="704850"/>
          <a:ext cx="8991600" cy="581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rial" panose="020B0604020202020204" pitchFamily="34" charset="0"/>
              <a:cs typeface="Arial" panose="020B0604020202020204" pitchFamily="34" charset="0"/>
            </a:rPr>
            <a:t>Please ensure you enter the information below into the correct financial quarter for the correct forecasted year of completion. </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The year corresponds to the year of legal completion, i.e. when the buyer(s)are forecast to legally compete on the property, NOT when the build has completed.</a:t>
          </a:r>
          <a:r>
            <a:rPr lang="en-GB" sz="1100" baseline="0">
              <a:latin typeface="Arial" panose="020B0604020202020204" pitchFamily="34" charset="0"/>
              <a:cs typeface="Arial" panose="020B0604020202020204" pitchFamily="34" charset="0"/>
            </a:rPr>
            <a:t>   </a:t>
          </a:r>
          <a:r>
            <a:rPr lang="en-GB" sz="1100">
              <a:latin typeface="Arial" panose="020B0604020202020204" pitchFamily="34" charset="0"/>
              <a:cs typeface="Arial" panose="020B0604020202020204" pitchFamily="34" charset="0"/>
            </a:rPr>
            <a:t>Please provide details from the relevant Local Authority confirming planning permission has been granted on each Site	</a:t>
          </a:r>
          <a:r>
            <a:rPr lang="en-GB" sz="1100"/>
            <a:t>					</a:t>
          </a:r>
        </a:p>
      </xdr:txBody>
    </xdr:sp>
    <xdr:clientData/>
  </xdr:twoCellAnchor>
  <xdr:twoCellAnchor>
    <xdr:from>
      <xdr:col>6</xdr:col>
      <xdr:colOff>57150</xdr:colOff>
      <xdr:row>10</xdr:row>
      <xdr:rowOff>38100</xdr:rowOff>
    </xdr:from>
    <xdr:to>
      <xdr:col>6</xdr:col>
      <xdr:colOff>1574800</xdr:colOff>
      <xdr:row>10</xdr:row>
      <xdr:rowOff>289002</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952500" y="2209800"/>
          <a:ext cx="1581150" cy="257175"/>
        </a:xfrm>
        <a:prstGeom prst="rect">
          <a:avLst/>
        </a:prstGeom>
        <a:solidFill>
          <a:srgbClr val="88410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solidFill>
                <a:schemeClr val="bg1"/>
              </a:solidFill>
            </a:rPr>
            <a:t>Address</a:t>
          </a:r>
          <a:r>
            <a:rPr lang="en-GB" sz="1100" b="1" baseline="0">
              <a:solidFill>
                <a:schemeClr val="bg1"/>
              </a:solidFill>
            </a:rPr>
            <a:t> not Required</a:t>
          </a:r>
          <a:endParaRPr lang="en-GB" sz="1100" b="1">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37"/>
  <sheetViews>
    <sheetView showGridLines="0" showRowColHeaders="0" topLeftCell="A10" zoomScale="96" zoomScaleNormal="96" workbookViewId="0">
      <selection activeCell="K4" sqref="K4"/>
    </sheetView>
  </sheetViews>
  <sheetFormatPr defaultColWidth="11.53515625" defaultRowHeight="12.5" x14ac:dyDescent="0.35"/>
  <cols>
    <col min="1" max="1" width="2.3046875" style="16" customWidth="1"/>
    <col min="2" max="2" width="2.07421875" style="16" customWidth="1"/>
    <col min="3" max="3" width="8.69140625" style="16" customWidth="1"/>
    <col min="4" max="4" width="13.84375" style="16" customWidth="1"/>
    <col min="5" max="5" width="22.3046875" style="16" customWidth="1"/>
    <col min="6" max="6" width="0.69140625" style="16" customWidth="1"/>
    <col min="7" max="7" width="20.4609375" style="16" customWidth="1"/>
    <col min="8" max="11" width="17.69140625" style="16" customWidth="1"/>
    <col min="12" max="12" width="2.4609375" style="16" customWidth="1"/>
    <col min="13" max="13" width="4.69140625" style="16" hidden="1" customWidth="1"/>
    <col min="14" max="14" width="2.3046875" style="16" customWidth="1"/>
    <col min="15" max="16384" width="11.53515625" style="16"/>
  </cols>
  <sheetData>
    <row r="1" spans="1:14" x14ac:dyDescent="0.35">
      <c r="A1" s="22"/>
      <c r="B1" s="22"/>
      <c r="C1" s="22"/>
      <c r="D1" s="22"/>
      <c r="E1" s="22"/>
      <c r="F1" s="22"/>
      <c r="G1" s="22"/>
      <c r="H1" s="22"/>
      <c r="I1" s="22"/>
      <c r="J1" s="22"/>
      <c r="K1" s="22"/>
      <c r="L1" s="22"/>
      <c r="M1" s="21"/>
      <c r="N1" s="22"/>
    </row>
    <row r="2" spans="1:14" x14ac:dyDescent="0.35">
      <c r="A2" s="22"/>
      <c r="B2" s="23"/>
      <c r="C2" s="23"/>
      <c r="D2" s="23"/>
      <c r="E2" s="23"/>
      <c r="F2" s="23"/>
      <c r="G2" s="23"/>
      <c r="H2" s="23"/>
      <c r="I2" s="23"/>
      <c r="J2" s="23"/>
      <c r="K2" s="23"/>
      <c r="L2" s="23"/>
      <c r="M2" s="17"/>
      <c r="N2" s="22"/>
    </row>
    <row r="3" spans="1:14" ht="18" x14ac:dyDescent="0.35">
      <c r="A3" s="22"/>
      <c r="B3" s="23"/>
      <c r="C3" s="24" t="str">
        <f>IF($M$5=1,Lookups!F3,Lookups!G3)</f>
        <v>Help to Buy (Wales) Ltd Shared Equity Scheme</v>
      </c>
      <c r="D3" s="25"/>
      <c r="E3" s="25"/>
      <c r="F3" s="25"/>
      <c r="G3" s="23"/>
      <c r="H3" s="23"/>
      <c r="I3" s="23"/>
      <c r="J3" s="23"/>
      <c r="K3" s="23"/>
      <c r="L3" s="23"/>
      <c r="M3" s="17"/>
      <c r="N3" s="22"/>
    </row>
    <row r="4" spans="1:14" x14ac:dyDescent="0.35">
      <c r="A4" s="22"/>
      <c r="B4" s="23"/>
      <c r="C4" s="23"/>
      <c r="D4" s="23"/>
      <c r="E4" s="23"/>
      <c r="F4" s="23"/>
      <c r="G4" s="23"/>
      <c r="H4" s="23"/>
      <c r="I4" s="23"/>
      <c r="J4" s="23"/>
      <c r="K4" s="23"/>
      <c r="L4" s="23"/>
      <c r="M4" s="17"/>
      <c r="N4" s="22"/>
    </row>
    <row r="5" spans="1:14" ht="15.5" x14ac:dyDescent="0.35">
      <c r="A5" s="22"/>
      <c r="B5" s="23"/>
      <c r="C5" s="26" t="str">
        <f>IF($M$5=1,Lookups!F4,Lookups!G4)</f>
        <v>Registration Information</v>
      </c>
      <c r="D5" s="27"/>
      <c r="E5" s="23"/>
      <c r="F5" s="23"/>
      <c r="G5" s="23"/>
      <c r="H5" s="23"/>
      <c r="I5" s="32"/>
      <c r="J5" s="23"/>
      <c r="K5" s="23"/>
      <c r="L5" s="23"/>
      <c r="M5" s="18">
        <v>2</v>
      </c>
      <c r="N5" s="22"/>
    </row>
    <row r="6" spans="1:14" x14ac:dyDescent="0.35">
      <c r="A6" s="22"/>
      <c r="B6" s="23"/>
      <c r="C6" s="23"/>
      <c r="D6" s="23"/>
      <c r="E6" s="23"/>
      <c r="F6" s="23"/>
      <c r="G6" s="23"/>
      <c r="H6" s="23"/>
      <c r="I6" s="23"/>
      <c r="J6" s="23"/>
      <c r="K6" s="23"/>
      <c r="L6" s="23"/>
      <c r="M6" s="17"/>
      <c r="N6" s="22"/>
    </row>
    <row r="7" spans="1:14" ht="14" x14ac:dyDescent="0.35">
      <c r="A7" s="22"/>
      <c r="B7" s="23"/>
      <c r="C7" s="28" t="str">
        <f>IF($M$5=1,Lookups!F5,Lookups!G5)</f>
        <v>Applicant Details</v>
      </c>
      <c r="D7" s="29"/>
      <c r="E7" s="23"/>
      <c r="F7" s="23"/>
      <c r="G7" s="29"/>
      <c r="H7" s="29"/>
      <c r="I7" s="29"/>
      <c r="J7" s="29"/>
      <c r="K7" s="29"/>
      <c r="L7" s="23"/>
      <c r="M7" s="17"/>
      <c r="N7" s="22"/>
    </row>
    <row r="8" spans="1:14" ht="14.5" thickBot="1" x14ac:dyDescent="0.4">
      <c r="A8" s="22"/>
      <c r="B8" s="23"/>
      <c r="C8" s="29"/>
      <c r="D8" s="29"/>
      <c r="E8" s="29"/>
      <c r="F8" s="29"/>
      <c r="G8" s="29" t="str">
        <f>IF($M$5=1,Lookups!F21,Lookups!G21)</f>
        <v>Please complete all white cells</v>
      </c>
      <c r="H8" s="29"/>
      <c r="I8" s="29"/>
      <c r="J8" s="29"/>
      <c r="K8" s="29"/>
      <c r="L8" s="23"/>
      <c r="M8" s="17"/>
      <c r="N8" s="22"/>
    </row>
    <row r="9" spans="1:14" ht="33.75" customHeight="1" thickBot="1" x14ac:dyDescent="0.4">
      <c r="A9" s="22"/>
      <c r="B9" s="23"/>
      <c r="C9" s="56" t="str">
        <f>IF($M$5=1,Lookups!F6,Lookups!G6)</f>
        <v>Name of Organisation Submitting Proposal with whom Help to Buy (Wales) Ltd will contract:</v>
      </c>
      <c r="D9" s="56"/>
      <c r="E9" s="56"/>
      <c r="F9" s="31"/>
      <c r="G9" s="64"/>
      <c r="H9" s="65"/>
      <c r="I9" s="65"/>
      <c r="J9" s="65"/>
      <c r="K9" s="66"/>
      <c r="L9" s="23"/>
      <c r="M9" s="17"/>
      <c r="N9" s="22"/>
    </row>
    <row r="10" spans="1:14" ht="22.5" customHeight="1" thickBot="1" x14ac:dyDescent="0.4">
      <c r="A10" s="22"/>
      <c r="B10" s="23"/>
      <c r="C10" s="56" t="str">
        <f>IF($M$5=1,Lookups!F7,Lookups!G7)</f>
        <v>Company (or other) Registration Number:</v>
      </c>
      <c r="D10" s="56"/>
      <c r="E10" s="56"/>
      <c r="F10" s="31"/>
      <c r="G10" s="58"/>
      <c r="H10" s="59"/>
      <c r="I10" s="59"/>
      <c r="J10" s="59"/>
      <c r="K10" s="60"/>
      <c r="L10" s="23"/>
      <c r="M10" s="17"/>
      <c r="N10" s="22"/>
    </row>
    <row r="11" spans="1:14" ht="42.75" customHeight="1" thickBot="1" x14ac:dyDescent="0.4">
      <c r="A11" s="22"/>
      <c r="B11" s="23"/>
      <c r="C11" s="56" t="str">
        <f>IF($M$5=1,Lookups!F8,Lookups!G8)</f>
        <v>FCA Permission Reference Number (state N/A if not FCA authorised  on interim or full basis)</v>
      </c>
      <c r="D11" s="56"/>
      <c r="E11" s="56"/>
      <c r="F11" s="31"/>
      <c r="G11" s="67"/>
      <c r="H11" s="68"/>
      <c r="I11" s="68"/>
      <c r="J11" s="68"/>
      <c r="K11" s="69"/>
      <c r="L11" s="23"/>
      <c r="M11" s="17"/>
      <c r="N11" s="22"/>
    </row>
    <row r="12" spans="1:14" ht="22.5" customHeight="1" thickBot="1" x14ac:dyDescent="0.4">
      <c r="A12" s="22"/>
      <c r="B12" s="23"/>
      <c r="C12" s="30"/>
      <c r="D12" s="30"/>
      <c r="E12" s="31"/>
      <c r="F12" s="31"/>
      <c r="G12" s="34" t="str">
        <f>IF($M$5=1,Lookups!F22,Lookups!G22)</f>
        <v>First Name</v>
      </c>
      <c r="H12" s="34" t="str">
        <f>IF($M$5=1,Lookups!F23,Lookups!G23)</f>
        <v>Surname</v>
      </c>
      <c r="I12" s="34" t="str">
        <f>IF($M$5=1,Lookups!F24,Lookups!G24)</f>
        <v>Email Address</v>
      </c>
      <c r="J12" s="34" t="str">
        <f>IF($M$5=1,Lookups!F25,Lookups!G25)</f>
        <v>Telephone Number</v>
      </c>
      <c r="K12" s="34" t="str">
        <f>IF($M$5=1,Lookups!F26,Lookups!G26)</f>
        <v>Mobile Number</v>
      </c>
      <c r="L12" s="23"/>
      <c r="M12" s="17"/>
      <c r="N12" s="22"/>
    </row>
    <row r="13" spans="1:14" ht="22.5" customHeight="1" thickBot="1" x14ac:dyDescent="0.4">
      <c r="A13" s="22"/>
      <c r="B13" s="23"/>
      <c r="C13" s="30"/>
      <c r="D13" s="30"/>
      <c r="E13" s="31" t="str">
        <f>IF($M$5=1,Lookups!F37,Lookups!G37)</f>
        <v>Contact Details</v>
      </c>
      <c r="F13" s="31"/>
      <c r="G13" s="35"/>
      <c r="H13" s="35"/>
      <c r="I13" s="35"/>
      <c r="J13" s="35"/>
      <c r="K13" s="35"/>
      <c r="L13" s="23"/>
      <c r="M13" s="17"/>
      <c r="N13" s="22"/>
    </row>
    <row r="14" spans="1:14" ht="22.5" customHeight="1" thickBot="1" x14ac:dyDescent="0.4">
      <c r="A14" s="22"/>
      <c r="B14" s="23"/>
      <c r="C14" s="56" t="str">
        <f>IF($M$5=1,Lookups!F10,Lookups!G10)</f>
        <v>Position of Contact:</v>
      </c>
      <c r="D14" s="56" t="s">
        <v>60</v>
      </c>
      <c r="E14" s="56"/>
      <c r="F14" s="31"/>
      <c r="G14" s="70"/>
      <c r="H14" s="71"/>
      <c r="I14" s="71"/>
      <c r="J14" s="71"/>
      <c r="K14" s="72"/>
      <c r="L14" s="23"/>
      <c r="M14" s="17"/>
      <c r="N14" s="22"/>
    </row>
    <row r="15" spans="1:14" ht="22.5" customHeight="1" thickBot="1" x14ac:dyDescent="0.4">
      <c r="A15" s="22"/>
      <c r="B15" s="23"/>
      <c r="C15" s="31"/>
      <c r="D15" s="31"/>
      <c r="E15" s="31"/>
      <c r="F15" s="31"/>
      <c r="G15" s="34" t="str">
        <f>IF($M$5=1,Lookups!F27,Lookups!G27)</f>
        <v>Address 1</v>
      </c>
      <c r="H15" s="34" t="str">
        <f>IF($M$5=1,Lookups!F28,Lookups!G28)</f>
        <v>Address 2</v>
      </c>
      <c r="I15" s="34" t="str">
        <f>IF($M$5=1,Lookups!F29,Lookups!G29)</f>
        <v>Address 3</v>
      </c>
      <c r="J15" s="34" t="str">
        <f>IF($M$5=1,Lookups!F30,Lookups!G30)</f>
        <v>Address 4</v>
      </c>
      <c r="K15" s="34" t="str">
        <f>IF($M$5=1,Lookups!F31,Lookups!G31)</f>
        <v>Postcode</v>
      </c>
      <c r="L15" s="23"/>
      <c r="M15" s="17"/>
      <c r="N15" s="22"/>
    </row>
    <row r="16" spans="1:14" ht="27.75" customHeight="1" x14ac:dyDescent="0.35">
      <c r="A16" s="22"/>
      <c r="B16" s="23"/>
      <c r="C16" s="56" t="str">
        <f>IF($M$5=1,Lookups!F11,Lookups!G11)</f>
        <v>Address of Contact for all correspondence relating to Builder Registration:</v>
      </c>
      <c r="D16" s="57"/>
      <c r="E16" s="57"/>
      <c r="F16" s="31"/>
      <c r="G16" s="37"/>
      <c r="H16" s="37"/>
      <c r="I16" s="37"/>
      <c r="J16" s="37"/>
      <c r="K16" s="37"/>
      <c r="L16" s="23"/>
      <c r="M16" s="17"/>
      <c r="N16" s="22"/>
    </row>
    <row r="17" spans="1:14" ht="22.5" customHeight="1" thickBot="1" x14ac:dyDescent="0.4">
      <c r="A17" s="22"/>
      <c r="B17" s="23"/>
      <c r="C17" s="31"/>
      <c r="D17" s="31"/>
      <c r="E17" s="31"/>
      <c r="F17" s="31"/>
      <c r="G17" s="36" t="str">
        <f>IF($M$5=1,Lookups!F27,Lookups!G27)</f>
        <v>Address 1</v>
      </c>
      <c r="H17" s="36" t="str">
        <f>IF($M$5=1,Lookups!F28,Lookups!G28)</f>
        <v>Address 2</v>
      </c>
      <c r="I17" s="36" t="str">
        <f>IF($M$5=1,Lookups!F29,Lookups!G29)</f>
        <v>Address 3</v>
      </c>
      <c r="J17" s="36" t="str">
        <f>IF($M$5=1,Lookups!F30,Lookups!G30)</f>
        <v>Address 4</v>
      </c>
      <c r="K17" s="36" t="str">
        <f>IF($M$5=1,Lookups!F31,Lookups!G31)</f>
        <v>Postcode</v>
      </c>
      <c r="L17" s="23"/>
      <c r="M17" s="17"/>
      <c r="N17" s="22"/>
    </row>
    <row r="18" spans="1:14" ht="23.25" customHeight="1" thickBot="1" x14ac:dyDescent="0.4">
      <c r="A18" s="22"/>
      <c r="B18" s="23"/>
      <c r="C18" s="31"/>
      <c r="D18" s="56" t="str">
        <f>IF($M$5=1,Lookups!F12,Lookups!G12)</f>
        <v>Registred Address if Different From Above:</v>
      </c>
      <c r="E18" s="57"/>
      <c r="F18" s="31"/>
      <c r="G18" s="35"/>
      <c r="H18" s="35"/>
      <c r="I18" s="35"/>
      <c r="J18" s="35"/>
      <c r="K18" s="35"/>
      <c r="L18" s="23"/>
      <c r="M18" s="17"/>
      <c r="N18" s="22"/>
    </row>
    <row r="19" spans="1:14" ht="14.5" thickBot="1" x14ac:dyDescent="0.4">
      <c r="A19" s="22"/>
      <c r="B19" s="23"/>
      <c r="C19" s="30"/>
      <c r="D19" s="30"/>
      <c r="E19" s="30"/>
      <c r="F19" s="30"/>
      <c r="G19" s="29"/>
      <c r="H19" s="29"/>
      <c r="I19" s="29"/>
      <c r="J19" s="29"/>
      <c r="K19" s="29"/>
      <c r="L19" s="23"/>
      <c r="M19" s="17"/>
      <c r="N19" s="22"/>
    </row>
    <row r="20" spans="1:14" ht="22.5" customHeight="1" thickBot="1" x14ac:dyDescent="0.4">
      <c r="A20" s="22"/>
      <c r="B20" s="23"/>
      <c r="C20" s="56" t="str">
        <f>IF($M$5=1,Lookups!F13,Lookups!G13)</f>
        <v>Is your organisation (please select one):</v>
      </c>
      <c r="D20" s="56"/>
      <c r="E20" s="56"/>
      <c r="F20" s="31"/>
      <c r="G20" s="38" t="str">
        <f>IF($M$5=1,Lookups!F32,Lookups!G32)</f>
        <v xml:space="preserve">      A public limited company</v>
      </c>
      <c r="H20" s="38" t="str">
        <f>IF($M$5=1,Lookups!F33,Lookups!G33)</f>
        <v xml:space="preserve">      A lmiited company</v>
      </c>
      <c r="I20" s="38" t="str">
        <f>IF($M$5=1,Lookups!F34,Lookups!G34)</f>
        <v xml:space="preserve">      A partnership</v>
      </c>
      <c r="J20" s="38" t="str">
        <f>IF($M$5=1,Lookups!F35,Lookups!G35)</f>
        <v xml:space="preserve">      A sole trader</v>
      </c>
      <c r="K20" s="33"/>
      <c r="L20" s="23"/>
      <c r="M20" s="19">
        <v>1</v>
      </c>
      <c r="N20" s="22"/>
    </row>
    <row r="21" spans="1:14" ht="22.5" customHeight="1" thickBot="1" x14ac:dyDescent="0.4">
      <c r="A21" s="22"/>
      <c r="B21" s="23"/>
      <c r="C21" s="30"/>
      <c r="D21" s="30"/>
      <c r="E21" s="30"/>
      <c r="F21" s="30"/>
      <c r="G21" s="38" t="str">
        <f>IF($M$5=1,Lookups!F36,Lookups!G36)</f>
        <v xml:space="preserve">      Other (please specify)</v>
      </c>
      <c r="H21" s="61"/>
      <c r="I21" s="62"/>
      <c r="J21" s="62"/>
      <c r="K21" s="63"/>
      <c r="L21" s="23"/>
      <c r="M21" s="17"/>
      <c r="N21" s="22"/>
    </row>
    <row r="22" spans="1:14" ht="14.5" thickBot="1" x14ac:dyDescent="0.4">
      <c r="A22" s="22"/>
      <c r="B22" s="23"/>
      <c r="C22" s="30"/>
      <c r="D22" s="30"/>
      <c r="E22" s="30"/>
      <c r="F22" s="30"/>
      <c r="G22" s="29"/>
      <c r="H22" s="29"/>
      <c r="I22" s="29"/>
      <c r="J22" s="29"/>
      <c r="K22" s="29"/>
      <c r="L22" s="23"/>
      <c r="M22" s="17"/>
      <c r="N22" s="22"/>
    </row>
    <row r="23" spans="1:14" ht="22.5" customHeight="1" thickBot="1" x14ac:dyDescent="0.4">
      <c r="A23" s="22"/>
      <c r="B23" s="23"/>
      <c r="C23" s="56" t="str">
        <f>IF($M$5=1,Lookups!F14,Lookups!G14)</f>
        <v>Parent Company (if applicable):</v>
      </c>
      <c r="D23" s="56"/>
      <c r="E23" s="56"/>
      <c r="F23" s="31"/>
      <c r="G23" s="58"/>
      <c r="H23" s="59"/>
      <c r="I23" s="59"/>
      <c r="J23" s="59"/>
      <c r="K23" s="60"/>
      <c r="L23" s="23"/>
      <c r="M23" s="17"/>
      <c r="N23" s="22"/>
    </row>
    <row r="24" spans="1:14" ht="22.5" customHeight="1" thickBot="1" x14ac:dyDescent="0.4">
      <c r="A24" s="22"/>
      <c r="B24" s="23"/>
      <c r="C24" s="56" t="str">
        <f>IF($M$5=1,Lookups!F15,Lookups!G15)</f>
        <v>Parent Company Registration No. (if applicable):</v>
      </c>
      <c r="D24" s="56"/>
      <c r="E24" s="56"/>
      <c r="F24" s="31"/>
      <c r="G24" s="58"/>
      <c r="H24" s="59"/>
      <c r="I24" s="59"/>
      <c r="J24" s="59"/>
      <c r="K24" s="60"/>
      <c r="L24" s="23"/>
      <c r="M24" s="17"/>
      <c r="N24" s="22"/>
    </row>
    <row r="25" spans="1:14" ht="14.5" thickBot="1" x14ac:dyDescent="0.4">
      <c r="A25" s="22"/>
      <c r="B25" s="23"/>
      <c r="C25" s="30"/>
      <c r="D25" s="30"/>
      <c r="E25" s="30"/>
      <c r="F25" s="30"/>
      <c r="G25" s="29"/>
      <c r="H25" s="29"/>
      <c r="I25" s="29"/>
      <c r="J25" s="29"/>
      <c r="K25" s="29"/>
      <c r="L25" s="23"/>
      <c r="M25" s="17"/>
      <c r="N25" s="22"/>
    </row>
    <row r="26" spans="1:14" ht="48.75" customHeight="1" thickBot="1" x14ac:dyDescent="0.4">
      <c r="A26" s="22"/>
      <c r="B26" s="23"/>
      <c r="C26" s="56" t="str">
        <f>IF($M$5=1,Lookups!F16,Lookups!G16)</f>
        <v xml:space="preserve">Name of Solicitor acting for Organisation Submitting Proposal with whom Help to Buy (Wales) Ltd will contract: </v>
      </c>
      <c r="D26" s="56"/>
      <c r="E26" s="56"/>
      <c r="F26" s="31"/>
      <c r="G26" s="58"/>
      <c r="H26" s="59"/>
      <c r="I26" s="59"/>
      <c r="J26" s="59"/>
      <c r="K26" s="60"/>
      <c r="L26" s="23"/>
      <c r="M26" s="17"/>
      <c r="N26" s="22"/>
    </row>
    <row r="27" spans="1:14" ht="23.25" customHeight="1" thickBot="1" x14ac:dyDescent="0.4">
      <c r="A27" s="22"/>
      <c r="B27" s="23"/>
      <c r="C27" s="56" t="str">
        <f>IF($M$5=1,Lookups!F17,Lookups!G17)</f>
        <v>Contact Details of Solicitor:</v>
      </c>
      <c r="D27" s="56"/>
      <c r="E27" s="56"/>
      <c r="F27" s="31"/>
      <c r="G27" s="58"/>
      <c r="H27" s="59"/>
      <c r="I27" s="59"/>
      <c r="J27" s="59"/>
      <c r="K27" s="60"/>
      <c r="L27" s="23"/>
      <c r="M27" s="17"/>
      <c r="N27" s="22"/>
    </row>
    <row r="28" spans="1:14" ht="14.5" thickBot="1" x14ac:dyDescent="0.4">
      <c r="A28" s="22"/>
      <c r="B28" s="23"/>
      <c r="C28" s="30"/>
      <c r="D28" s="30"/>
      <c r="E28" s="30"/>
      <c r="F28" s="30"/>
      <c r="G28" s="29"/>
      <c r="H28" s="29"/>
      <c r="I28" s="29"/>
      <c r="J28" s="29"/>
      <c r="K28" s="29"/>
      <c r="L28" s="23"/>
      <c r="M28" s="17"/>
      <c r="N28" s="22"/>
    </row>
    <row r="29" spans="1:14" ht="23.25" customHeight="1" thickBot="1" x14ac:dyDescent="0.4">
      <c r="A29" s="22"/>
      <c r="B29" s="23"/>
      <c r="C29" s="56" t="str">
        <f>IF($M$5=1,Lookups!F18,Lookups!G18)</f>
        <v>Contact details for each development site:</v>
      </c>
      <c r="D29" s="56"/>
      <c r="E29" s="56"/>
      <c r="F29" s="31"/>
      <c r="G29" s="58"/>
      <c r="H29" s="59"/>
      <c r="I29" s="59"/>
      <c r="J29" s="59"/>
      <c r="K29" s="60"/>
      <c r="L29" s="23"/>
      <c r="M29" s="17"/>
      <c r="N29" s="22"/>
    </row>
    <row r="30" spans="1:14" ht="14" x14ac:dyDescent="0.35">
      <c r="A30" s="22"/>
      <c r="B30" s="23"/>
      <c r="C30" s="29"/>
      <c r="D30" s="29"/>
      <c r="E30" s="29"/>
      <c r="F30" s="29"/>
      <c r="G30" s="29"/>
      <c r="H30" s="29"/>
      <c r="I30" s="29"/>
      <c r="J30" s="29"/>
      <c r="K30" s="29"/>
      <c r="L30" s="23"/>
      <c r="M30" s="17"/>
      <c r="N30" s="22"/>
    </row>
    <row r="31" spans="1:14" ht="14" x14ac:dyDescent="0.35">
      <c r="A31" s="22"/>
      <c r="B31" s="23"/>
      <c r="C31" s="28" t="str">
        <f>IF($M$5=1,Lookups!F19,Lookups!G19)</f>
        <v>Confirmation Statement</v>
      </c>
      <c r="D31" s="29"/>
      <c r="E31" s="29"/>
      <c r="F31" s="29"/>
      <c r="G31" s="29"/>
      <c r="H31" s="29"/>
      <c r="I31" s="29"/>
      <c r="J31" s="29"/>
      <c r="K31" s="29"/>
      <c r="L31" s="23"/>
      <c r="M31" s="17"/>
      <c r="N31" s="22"/>
    </row>
    <row r="32" spans="1:14" ht="14.5" thickBot="1" x14ac:dyDescent="0.4">
      <c r="A32" s="22"/>
      <c r="B32" s="23"/>
      <c r="C32" s="29"/>
      <c r="D32" s="29"/>
      <c r="E32" s="29"/>
      <c r="F32" s="29"/>
      <c r="G32" s="29"/>
      <c r="H32" s="29"/>
      <c r="I32" s="29"/>
      <c r="J32" s="29"/>
      <c r="K32" s="29"/>
      <c r="L32" s="23"/>
      <c r="M32" s="17"/>
      <c r="N32" s="22"/>
    </row>
    <row r="33" spans="1:14" ht="44.25" customHeight="1" thickBot="1" x14ac:dyDescent="0.4">
      <c r="A33" s="22"/>
      <c r="B33" s="23"/>
      <c r="C33" s="56" t="str">
        <f>IF($M$5=1,Lookups!F20,Lookups!G20)</f>
        <v>Please confirm the registering organisations agreement to the standard form Help to Buy (Wales) Ltd Contract terms:</v>
      </c>
      <c r="D33" s="56"/>
      <c r="E33" s="56"/>
      <c r="F33" s="31"/>
      <c r="G33" s="58"/>
      <c r="H33" s="59"/>
      <c r="I33" s="59"/>
      <c r="J33" s="59"/>
      <c r="K33" s="60"/>
      <c r="L33" s="23"/>
      <c r="M33" s="17"/>
      <c r="N33" s="22"/>
    </row>
    <row r="34" spans="1:14" x14ac:dyDescent="0.35">
      <c r="A34" s="22"/>
      <c r="B34" s="23"/>
      <c r="C34" s="23"/>
      <c r="D34" s="23"/>
      <c r="E34" s="23"/>
      <c r="F34" s="23"/>
      <c r="G34" s="23"/>
      <c r="H34" s="23"/>
      <c r="I34" s="23"/>
      <c r="J34" s="23"/>
      <c r="K34" s="23"/>
      <c r="L34" s="23"/>
      <c r="M34" s="17"/>
      <c r="N34" s="22"/>
    </row>
    <row r="35" spans="1:14" ht="97.5" customHeight="1" x14ac:dyDescent="0.35">
      <c r="A35" s="22"/>
      <c r="B35" s="23"/>
      <c r="C35" s="29"/>
      <c r="D35" s="23"/>
      <c r="E35" s="23"/>
      <c r="F35" s="23"/>
      <c r="G35" s="23"/>
      <c r="H35" s="23"/>
      <c r="I35" s="23"/>
      <c r="J35" s="23"/>
      <c r="K35" s="23"/>
      <c r="L35" s="23"/>
      <c r="M35" s="17"/>
      <c r="N35" s="22"/>
    </row>
    <row r="36" spans="1:14" x14ac:dyDescent="0.35">
      <c r="A36" s="22"/>
      <c r="B36" s="23"/>
      <c r="C36" s="23"/>
      <c r="D36" s="23"/>
      <c r="E36" s="23"/>
      <c r="F36" s="23"/>
      <c r="G36" s="23"/>
      <c r="H36" s="23"/>
      <c r="I36" s="23"/>
      <c r="J36" s="23"/>
      <c r="K36" s="23"/>
      <c r="L36" s="23"/>
      <c r="M36" s="17"/>
      <c r="N36" s="22"/>
    </row>
    <row r="37" spans="1:14" x14ac:dyDescent="0.35">
      <c r="A37" s="22"/>
      <c r="B37" s="22"/>
      <c r="C37" s="22"/>
      <c r="D37" s="22"/>
      <c r="E37" s="22"/>
      <c r="F37" s="22"/>
      <c r="G37" s="22"/>
      <c r="H37" s="22"/>
      <c r="I37" s="22"/>
      <c r="J37" s="22"/>
      <c r="K37" s="22"/>
      <c r="L37" s="22"/>
      <c r="M37" s="15"/>
      <c r="N37" s="22"/>
    </row>
  </sheetData>
  <sheetProtection insertHyperlinks="0"/>
  <mergeCells count="24">
    <mergeCell ref="C14:E14"/>
    <mergeCell ref="C9:E9"/>
    <mergeCell ref="C10:E10"/>
    <mergeCell ref="C11:E11"/>
    <mergeCell ref="G9:K9"/>
    <mergeCell ref="G10:K10"/>
    <mergeCell ref="G11:K11"/>
    <mergeCell ref="G14:K14"/>
    <mergeCell ref="D18:E18"/>
    <mergeCell ref="C16:E16"/>
    <mergeCell ref="G33:K33"/>
    <mergeCell ref="C33:E33"/>
    <mergeCell ref="C20:E20"/>
    <mergeCell ref="C27:E27"/>
    <mergeCell ref="C23:E23"/>
    <mergeCell ref="C24:E24"/>
    <mergeCell ref="C26:E26"/>
    <mergeCell ref="H21:K21"/>
    <mergeCell ref="G26:K26"/>
    <mergeCell ref="G27:K27"/>
    <mergeCell ref="G29:K29"/>
    <mergeCell ref="C29:E29"/>
    <mergeCell ref="G23:K23"/>
    <mergeCell ref="G24:K24"/>
  </mergeCells>
  <phoneticPr fontId="1" type="noConversion"/>
  <pageMargins left="0.75000000000000011" right="0.75000000000000011" top="1" bottom="1" header="0.5" footer="0.5"/>
  <pageSetup paperSize="8" scale="8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Option Button 2">
              <controlPr locked="0" defaultSize="0" autoFill="0" autoLine="0" autoPict="0" altText="A public limited compan">
                <anchor moveWithCells="1">
                  <from>
                    <xdr:col>6</xdr:col>
                    <xdr:colOff>0</xdr:colOff>
                    <xdr:row>19</xdr:row>
                    <xdr:rowOff>0</xdr:rowOff>
                  </from>
                  <to>
                    <xdr:col>6</xdr:col>
                    <xdr:colOff>1466850</xdr:colOff>
                    <xdr:row>20</xdr:row>
                    <xdr:rowOff>0</xdr:rowOff>
                  </to>
                </anchor>
              </controlPr>
            </control>
          </mc:Choice>
        </mc:AlternateContent>
        <mc:AlternateContent xmlns:mc="http://schemas.openxmlformats.org/markup-compatibility/2006">
          <mc:Choice Requires="x14">
            <control shapeId="1027" r:id="rId5" name="Option Button 3">
              <controlPr locked="0" defaultSize="0" autoFill="0" autoLine="0" autoPict="0">
                <anchor moveWithCells="1">
                  <from>
                    <xdr:col>7</xdr:col>
                    <xdr:colOff>0</xdr:colOff>
                    <xdr:row>19</xdr:row>
                    <xdr:rowOff>0</xdr:rowOff>
                  </from>
                  <to>
                    <xdr:col>8</xdr:col>
                    <xdr:colOff>0</xdr:colOff>
                    <xdr:row>20</xdr:row>
                    <xdr:rowOff>0</xdr:rowOff>
                  </to>
                </anchor>
              </controlPr>
            </control>
          </mc:Choice>
        </mc:AlternateContent>
        <mc:AlternateContent xmlns:mc="http://schemas.openxmlformats.org/markup-compatibility/2006">
          <mc:Choice Requires="x14">
            <control shapeId="1028" r:id="rId6" name="Option Button 4">
              <controlPr locked="0" defaultSize="0" autoFill="0" autoLine="0" autoPict="0">
                <anchor moveWithCells="1">
                  <from>
                    <xdr:col>8</xdr:col>
                    <xdr:colOff>0</xdr:colOff>
                    <xdr:row>19</xdr:row>
                    <xdr:rowOff>0</xdr:rowOff>
                  </from>
                  <to>
                    <xdr:col>9</xdr:col>
                    <xdr:colOff>0</xdr:colOff>
                    <xdr:row>20</xdr:row>
                    <xdr:rowOff>0</xdr:rowOff>
                  </to>
                </anchor>
              </controlPr>
            </control>
          </mc:Choice>
        </mc:AlternateContent>
        <mc:AlternateContent xmlns:mc="http://schemas.openxmlformats.org/markup-compatibility/2006">
          <mc:Choice Requires="x14">
            <control shapeId="1029" r:id="rId7" name="Option Button 5">
              <controlPr locked="0" defaultSize="0" autoFill="0" autoLine="0" autoPict="0">
                <anchor moveWithCells="1">
                  <from>
                    <xdr:col>9</xdr:col>
                    <xdr:colOff>0</xdr:colOff>
                    <xdr:row>19</xdr:row>
                    <xdr:rowOff>0</xdr:rowOff>
                  </from>
                  <to>
                    <xdr:col>10</xdr:col>
                    <xdr:colOff>0</xdr:colOff>
                    <xdr:row>20</xdr:row>
                    <xdr:rowOff>0</xdr:rowOff>
                  </to>
                </anchor>
              </controlPr>
            </control>
          </mc:Choice>
        </mc:AlternateContent>
        <mc:AlternateContent xmlns:mc="http://schemas.openxmlformats.org/markup-compatibility/2006">
          <mc:Choice Requires="x14">
            <control shapeId="1036" r:id="rId8" name="Option Button 12">
              <controlPr locked="0" defaultSize="0" autoFill="0" autoLine="0" autoPict="0" altText="A public limited compan">
                <anchor moveWithCells="1">
                  <from>
                    <xdr:col>6</xdr:col>
                    <xdr:colOff>0</xdr:colOff>
                    <xdr:row>20</xdr:row>
                    <xdr:rowOff>0</xdr:rowOff>
                  </from>
                  <to>
                    <xdr:col>6</xdr:col>
                    <xdr:colOff>1466850</xdr:colOff>
                    <xdr:row>21</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Y28"/>
  <sheetViews>
    <sheetView showGridLines="0" showRowColHeaders="0" tabSelected="1" topLeftCell="G1" zoomScaleNormal="85" workbookViewId="0">
      <selection activeCell="Q18" sqref="Q18"/>
    </sheetView>
  </sheetViews>
  <sheetFormatPr defaultColWidth="11.53515625" defaultRowHeight="15.5" x14ac:dyDescent="0.35"/>
  <cols>
    <col min="1" max="1" width="2.3046875" style="3" customWidth="1"/>
    <col min="2" max="2" width="3.3046875" style="3" hidden="1" customWidth="1"/>
    <col min="3" max="3" width="3.4609375" style="3" hidden="1" customWidth="1"/>
    <col min="4" max="4" width="1.53515625" style="3" customWidth="1"/>
    <col min="5" max="5" width="2.84375" style="3" customWidth="1"/>
    <col min="6" max="6" width="3.69140625" style="3" customWidth="1"/>
    <col min="7" max="7" width="21.07421875" style="3" customWidth="1"/>
    <col min="8" max="8" width="19.4609375" style="3" customWidth="1"/>
    <col min="9" max="10" width="9.3046875" style="3" customWidth="1"/>
    <col min="11" max="11" width="9.3046875" style="3" hidden="1" customWidth="1"/>
    <col min="12" max="13" width="9.3046875" style="3" customWidth="1"/>
    <col min="14" max="14" width="10.69140625" style="3" customWidth="1"/>
    <col min="15" max="22" width="7.4609375" style="3" customWidth="1"/>
    <col min="23" max="23" width="2.4609375" style="3" customWidth="1"/>
    <col min="24" max="24" width="2.3046875" style="3" customWidth="1"/>
    <col min="25" max="16384" width="11.53515625" style="3"/>
  </cols>
  <sheetData>
    <row r="1" spans="1:25" ht="16" thickBot="1" x14ac:dyDescent="0.4">
      <c r="A1" s="45"/>
      <c r="B1" s="45"/>
      <c r="C1" s="45"/>
      <c r="D1" s="45"/>
      <c r="E1" s="45"/>
      <c r="F1" s="46"/>
      <c r="G1" s="46"/>
      <c r="H1" s="46"/>
      <c r="I1" s="46"/>
      <c r="J1" s="46"/>
      <c r="K1" s="46"/>
      <c r="L1" s="46"/>
      <c r="M1" s="46"/>
      <c r="N1" s="46"/>
      <c r="O1" s="46"/>
      <c r="P1" s="46"/>
      <c r="Q1" s="46"/>
      <c r="R1" s="46"/>
      <c r="S1" s="46"/>
      <c r="T1" s="46"/>
      <c r="U1" s="46"/>
      <c r="V1" s="46"/>
      <c r="W1" s="46"/>
      <c r="X1" s="46"/>
    </row>
    <row r="2" spans="1:25" ht="16.5" thickTop="1" thickBot="1" x14ac:dyDescent="0.4">
      <c r="A2" s="46"/>
      <c r="B2" s="1" t="s">
        <v>16</v>
      </c>
      <c r="C2" s="4"/>
      <c r="D2" s="39"/>
      <c r="E2" s="39"/>
      <c r="F2" s="39"/>
      <c r="G2" s="40"/>
      <c r="H2" s="39"/>
      <c r="I2" s="39"/>
      <c r="J2" s="39"/>
      <c r="K2" s="39"/>
      <c r="L2" s="39"/>
      <c r="M2" s="39"/>
      <c r="N2" s="39"/>
      <c r="O2" s="39"/>
      <c r="P2" s="39"/>
      <c r="Q2" s="39"/>
      <c r="R2" s="39"/>
      <c r="S2" s="39"/>
      <c r="T2" s="39"/>
      <c r="U2" s="39"/>
      <c r="V2" s="39"/>
      <c r="W2" s="39"/>
      <c r="X2" s="46"/>
    </row>
    <row r="3" spans="1:25" ht="16" thickTop="1" x14ac:dyDescent="0.35">
      <c r="A3" s="46"/>
      <c r="B3" s="2"/>
      <c r="C3" s="4"/>
      <c r="D3" s="39"/>
      <c r="E3" s="39"/>
      <c r="F3" s="39"/>
      <c r="G3" s="40" t="str">
        <f>IF($B$9=1,Lookups!F21,Lookups!G21)</f>
        <v>Please complete all white cells</v>
      </c>
      <c r="H3" s="39"/>
      <c r="I3" s="39"/>
      <c r="J3" s="39"/>
      <c r="K3" s="39"/>
      <c r="L3" s="39"/>
      <c r="M3" s="39"/>
      <c r="N3" s="39"/>
      <c r="O3" s="39"/>
      <c r="P3" s="39"/>
      <c r="Q3" s="39"/>
      <c r="R3" s="39"/>
      <c r="S3" s="39"/>
      <c r="T3" s="39"/>
      <c r="U3" s="39"/>
      <c r="V3" s="39"/>
      <c r="W3" s="39"/>
      <c r="X3" s="46"/>
    </row>
    <row r="4" spans="1:25" x14ac:dyDescent="0.35">
      <c r="A4" s="46"/>
      <c r="B4" s="2"/>
      <c r="C4" s="4"/>
      <c r="D4" s="39"/>
      <c r="E4" s="39"/>
      <c r="F4" s="39"/>
      <c r="G4" s="39"/>
      <c r="H4" s="39"/>
      <c r="I4" s="39"/>
      <c r="J4" s="39"/>
      <c r="K4" s="39"/>
      <c r="L4" s="39"/>
      <c r="M4" s="39"/>
      <c r="N4" s="39"/>
      <c r="O4" s="39"/>
      <c r="P4" s="39"/>
      <c r="Q4" s="39"/>
      <c r="R4" s="39"/>
      <c r="S4" s="39"/>
      <c r="T4" s="39"/>
      <c r="U4" s="39"/>
      <c r="V4" s="39"/>
      <c r="W4" s="39"/>
      <c r="X4" s="46"/>
    </row>
    <row r="5" spans="1:25" x14ac:dyDescent="0.35">
      <c r="A5" s="46"/>
      <c r="B5" s="2"/>
      <c r="C5" s="4"/>
      <c r="D5" s="39"/>
      <c r="E5" s="39"/>
      <c r="F5" s="39"/>
      <c r="G5" s="39"/>
      <c r="H5" s="39"/>
      <c r="I5" s="39"/>
      <c r="J5" s="39"/>
      <c r="K5" s="39"/>
      <c r="L5" s="39"/>
      <c r="M5" s="39"/>
      <c r="N5" s="39"/>
      <c r="O5" s="39"/>
      <c r="P5" s="39"/>
      <c r="Q5" s="39"/>
      <c r="R5" s="39"/>
      <c r="S5" s="39"/>
      <c r="T5" s="39"/>
      <c r="U5" s="39"/>
      <c r="V5" s="39"/>
      <c r="W5" s="39"/>
      <c r="X5" s="46"/>
    </row>
    <row r="6" spans="1:25" x14ac:dyDescent="0.35">
      <c r="A6" s="46"/>
      <c r="B6" s="2"/>
      <c r="C6" s="4"/>
      <c r="D6" s="39"/>
      <c r="E6" s="39"/>
      <c r="F6" s="39"/>
      <c r="G6" s="39"/>
      <c r="H6" s="39"/>
      <c r="I6" s="39"/>
      <c r="J6" s="39"/>
      <c r="K6" s="39"/>
      <c r="L6" s="39"/>
      <c r="M6" s="39"/>
      <c r="N6" s="39"/>
      <c r="O6" s="39"/>
      <c r="P6" s="39"/>
      <c r="Q6" s="39"/>
      <c r="R6" s="39"/>
      <c r="S6" s="39"/>
      <c r="T6" s="39"/>
      <c r="U6" s="39"/>
      <c r="V6" s="39"/>
      <c r="W6" s="39"/>
      <c r="X6" s="46"/>
    </row>
    <row r="7" spans="1:25" x14ac:dyDescent="0.35">
      <c r="A7" s="46"/>
      <c r="B7" s="2"/>
      <c r="C7" s="4"/>
      <c r="D7" s="39"/>
      <c r="E7" s="39"/>
      <c r="F7" s="39"/>
      <c r="G7" s="39"/>
      <c r="H7" s="39"/>
      <c r="I7" s="39"/>
      <c r="J7" s="39"/>
      <c r="K7" s="39"/>
      <c r="L7" s="39"/>
      <c r="M7" s="39"/>
      <c r="N7" s="39"/>
      <c r="O7" s="39"/>
      <c r="P7" s="39"/>
      <c r="Q7" s="39"/>
      <c r="R7" s="39"/>
      <c r="S7" s="39"/>
      <c r="T7" s="39"/>
      <c r="U7" s="39"/>
      <c r="V7" s="39"/>
      <c r="W7" s="39"/>
      <c r="X7" s="46"/>
    </row>
    <row r="8" spans="1:25" x14ac:dyDescent="0.35">
      <c r="A8" s="46"/>
      <c r="B8" s="2"/>
      <c r="C8" s="4"/>
      <c r="D8" s="39"/>
      <c r="E8" s="39"/>
      <c r="F8" s="39"/>
      <c r="G8" s="39"/>
      <c r="H8" s="39"/>
      <c r="I8" s="39"/>
      <c r="J8" s="39"/>
      <c r="K8" s="39"/>
      <c r="L8" s="39"/>
      <c r="M8" s="39"/>
      <c r="N8" s="39"/>
      <c r="O8" s="39"/>
      <c r="P8" s="39"/>
      <c r="Q8" s="40" t="s">
        <v>153</v>
      </c>
      <c r="R8" s="40"/>
      <c r="S8" s="40"/>
      <c r="T8" s="40" t="s">
        <v>154</v>
      </c>
      <c r="U8" s="40"/>
      <c r="V8" s="40"/>
      <c r="W8" s="39"/>
      <c r="X8" s="46"/>
    </row>
    <row r="9" spans="1:25" s="6" customFormat="1" ht="28.5" customHeight="1" x14ac:dyDescent="0.35">
      <c r="A9" s="47"/>
      <c r="B9" s="14">
        <f>'Registering _ Organisation'!$M$5</f>
        <v>2</v>
      </c>
      <c r="C9" s="4"/>
      <c r="D9" s="39"/>
      <c r="E9" s="39"/>
      <c r="F9" s="85">
        <v>0</v>
      </c>
      <c r="G9" s="81" t="str">
        <f>IF($B$9=1,Lookups!I3,Lookups!J3)</f>
        <v>Site Name</v>
      </c>
      <c r="H9" s="75" t="str">
        <f>IF($B$9=1,Lookups!I4,Lookups!J4)</f>
        <v>Local authority for forecast HtB (Wales) Ltd sales</v>
      </c>
      <c r="I9" s="75" t="str">
        <f>IF($B$9=1,Lookups!I5,Lookups!J5)</f>
        <v>Postcode</v>
      </c>
      <c r="J9" s="75"/>
      <c r="K9" s="75" t="str">
        <f>IF($B$9=1,Lookups!I8,Lookups!J8)</f>
        <v>Site contact details</v>
      </c>
      <c r="L9" s="75" t="s">
        <v>155</v>
      </c>
      <c r="M9" s="75" t="s">
        <v>156</v>
      </c>
      <c r="N9" s="75" t="str">
        <f>IF($B$9=1,Lookups!I9,Lookups!J9)</f>
        <v>Year</v>
      </c>
      <c r="O9" s="75" t="str">
        <f>IF($B$9=1,Lookups!I10,Lookups!J10)</f>
        <v>Forecast HtB - Wales purchaser legal completions</v>
      </c>
      <c r="P9" s="75"/>
      <c r="Q9" s="75"/>
      <c r="R9" s="75"/>
      <c r="S9" s="75" t="str">
        <f>IF($B$9=1,Lookups!I11,Lookups!J11)</f>
        <v>Forecast HtB - Wales total market sales value</v>
      </c>
      <c r="T9" s="75"/>
      <c r="U9" s="82"/>
      <c r="V9" s="83"/>
      <c r="W9" s="41"/>
      <c r="X9" s="47"/>
    </row>
    <row r="10" spans="1:25" s="6" customFormat="1" ht="17.25" customHeight="1" x14ac:dyDescent="0.35">
      <c r="A10" s="47"/>
      <c r="B10" s="5"/>
      <c r="C10" s="4"/>
      <c r="D10" s="39"/>
      <c r="E10" s="39"/>
      <c r="F10" s="85"/>
      <c r="G10" s="81"/>
      <c r="H10" s="76"/>
      <c r="I10" s="75" t="str">
        <f>IF($B$9=1,Lookups!I6,Lookups!J6)</f>
        <v>First 4 digits</v>
      </c>
      <c r="J10" s="75" t="str">
        <f>IF($B$9=1,Lookups!I7,Lookups!J7)</f>
        <v>Remaining digits</v>
      </c>
      <c r="K10" s="76"/>
      <c r="L10" s="76"/>
      <c r="M10" s="76"/>
      <c r="N10" s="76"/>
      <c r="O10" s="76"/>
      <c r="P10" s="76"/>
      <c r="Q10" s="76"/>
      <c r="R10" s="76"/>
      <c r="S10" s="76"/>
      <c r="T10" s="76"/>
      <c r="U10" s="84"/>
      <c r="V10" s="83"/>
      <c r="W10" s="41"/>
      <c r="X10" s="47"/>
    </row>
    <row r="11" spans="1:25" s="6" customFormat="1" ht="25.5" customHeight="1" thickBot="1" x14ac:dyDescent="0.4">
      <c r="A11" s="47"/>
      <c r="B11" s="5"/>
      <c r="C11" s="4"/>
      <c r="D11" s="39"/>
      <c r="E11" s="39"/>
      <c r="F11" s="85"/>
      <c r="G11" s="81"/>
      <c r="H11" s="77"/>
      <c r="I11" s="77"/>
      <c r="J11" s="77"/>
      <c r="K11" s="77"/>
      <c r="L11" s="77"/>
      <c r="M11" s="77"/>
      <c r="N11" s="77"/>
      <c r="O11" s="54" t="str">
        <f>IF($B$9=1,Lookups!I12,Lookups!J12)</f>
        <v>Q1</v>
      </c>
      <c r="P11" s="54" t="str">
        <f>IF($B$9=1,Lookups!I13,Lookups!J13)</f>
        <v>Q2</v>
      </c>
      <c r="Q11" s="54" t="str">
        <f>IF($B$9=1,Lookups!I14,Lookups!J14)</f>
        <v>Q3</v>
      </c>
      <c r="R11" s="54" t="str">
        <f>IF($B$9=1,Lookups!I15,Lookups!J15)</f>
        <v>Q4</v>
      </c>
      <c r="S11" s="54" t="str">
        <f>IF($B$9=1,Lookups!I12,Lookups!J12)</f>
        <v>Q1</v>
      </c>
      <c r="T11" s="54" t="str">
        <f>IF($B$9=1,Lookups!I13,Lookups!J13)</f>
        <v>Q2</v>
      </c>
      <c r="U11" s="54" t="str">
        <f>IF($B$9=1,Lookups!I14,Lookups!J14)</f>
        <v>Q3</v>
      </c>
      <c r="V11" s="55" t="str">
        <f>IF($B$9=1,Lookups!I15,Lookups!J15)</f>
        <v>Q4</v>
      </c>
      <c r="W11" s="42"/>
      <c r="X11" s="47"/>
      <c r="Y11" s="7"/>
    </row>
    <row r="12" spans="1:25" ht="18" customHeight="1" thickBot="1" x14ac:dyDescent="0.4">
      <c r="A12" s="46"/>
      <c r="B12" s="2"/>
      <c r="C12" s="4"/>
      <c r="D12" s="39"/>
      <c r="E12" s="39"/>
      <c r="F12" s="78"/>
      <c r="G12" s="79"/>
      <c r="H12" s="73"/>
      <c r="I12" s="73"/>
      <c r="J12" s="73"/>
      <c r="K12" s="73"/>
      <c r="L12" s="73"/>
      <c r="M12" s="74"/>
      <c r="N12" s="48" t="s">
        <v>157</v>
      </c>
      <c r="O12" s="50"/>
      <c r="P12" s="50"/>
      <c r="Q12" s="50"/>
      <c r="R12" s="50"/>
      <c r="S12" s="50"/>
      <c r="T12" s="50"/>
      <c r="U12" s="50"/>
      <c r="V12" s="50"/>
      <c r="W12" s="39"/>
      <c r="X12" s="46"/>
    </row>
    <row r="13" spans="1:25" ht="18" customHeight="1" thickBot="1" x14ac:dyDescent="0.4">
      <c r="A13" s="46"/>
      <c r="B13" s="2"/>
      <c r="C13" s="4"/>
      <c r="D13" s="39"/>
      <c r="E13" s="39"/>
      <c r="F13" s="78"/>
      <c r="G13" s="79"/>
      <c r="H13" s="73"/>
      <c r="I13" s="73"/>
      <c r="J13" s="73"/>
      <c r="K13" s="73"/>
      <c r="L13" s="73"/>
      <c r="M13" s="74"/>
      <c r="N13" s="48" t="s">
        <v>158</v>
      </c>
      <c r="O13" s="50"/>
      <c r="P13" s="50"/>
      <c r="Q13" s="50"/>
      <c r="R13" s="50"/>
      <c r="S13" s="50"/>
      <c r="T13" s="50"/>
      <c r="U13" s="50"/>
      <c r="V13" s="50"/>
      <c r="W13" s="39"/>
      <c r="X13" s="46"/>
    </row>
    <row r="14" spans="1:25" ht="18" customHeight="1" thickTop="1" thickBot="1" x14ac:dyDescent="0.4">
      <c r="A14" s="46"/>
      <c r="B14" s="2"/>
      <c r="C14" s="4"/>
      <c r="D14" s="39"/>
      <c r="E14" s="53" t="s">
        <v>16</v>
      </c>
      <c r="F14" s="78"/>
      <c r="G14" s="79"/>
      <c r="H14" s="73"/>
      <c r="I14" s="73"/>
      <c r="J14" s="73"/>
      <c r="K14" s="73"/>
      <c r="L14" s="73"/>
      <c r="M14" s="74"/>
      <c r="N14" s="48" t="s">
        <v>157</v>
      </c>
      <c r="O14" s="50"/>
      <c r="P14" s="50"/>
      <c r="Q14" s="50"/>
      <c r="R14" s="50"/>
      <c r="S14" s="50"/>
      <c r="T14" s="50"/>
      <c r="U14" s="50"/>
      <c r="V14" s="50"/>
      <c r="W14" s="39"/>
      <c r="X14" s="46"/>
    </row>
    <row r="15" spans="1:25" ht="18" customHeight="1" thickTop="1" thickBot="1" x14ac:dyDescent="0.4">
      <c r="A15" s="46"/>
      <c r="B15" s="2"/>
      <c r="C15" s="4"/>
      <c r="D15" s="39"/>
      <c r="E15" s="43"/>
      <c r="F15" s="78"/>
      <c r="G15" s="79"/>
      <c r="H15" s="73"/>
      <c r="I15" s="73"/>
      <c r="J15" s="73"/>
      <c r="K15" s="73"/>
      <c r="L15" s="73"/>
      <c r="M15" s="74"/>
      <c r="N15" s="48" t="s">
        <v>158</v>
      </c>
      <c r="O15" s="50"/>
      <c r="P15" s="50"/>
      <c r="Q15" s="50"/>
      <c r="R15" s="50"/>
      <c r="S15" s="50"/>
      <c r="T15" s="50"/>
      <c r="U15" s="50"/>
      <c r="V15" s="50"/>
      <c r="W15" s="39"/>
      <c r="X15" s="46"/>
    </row>
    <row r="16" spans="1:25" ht="18" customHeight="1" thickTop="1" thickBot="1" x14ac:dyDescent="0.4">
      <c r="A16" s="46"/>
      <c r="B16" s="2"/>
      <c r="C16" s="4"/>
      <c r="D16" s="39"/>
      <c r="E16" s="53" t="s">
        <v>16</v>
      </c>
      <c r="F16" s="78"/>
      <c r="G16" s="79"/>
      <c r="H16" s="73"/>
      <c r="I16" s="73"/>
      <c r="J16" s="73"/>
      <c r="K16" s="73"/>
      <c r="L16" s="73"/>
      <c r="M16" s="74"/>
      <c r="N16" s="48" t="s">
        <v>157</v>
      </c>
      <c r="O16" s="50"/>
      <c r="P16" s="50"/>
      <c r="Q16" s="50"/>
      <c r="R16" s="50"/>
      <c r="S16" s="50"/>
      <c r="T16" s="50"/>
      <c r="U16" s="50"/>
      <c r="V16" s="50"/>
      <c r="W16" s="39"/>
      <c r="X16" s="46"/>
    </row>
    <row r="17" spans="1:24" ht="18" customHeight="1" thickTop="1" thickBot="1" x14ac:dyDescent="0.4">
      <c r="A17" s="46"/>
      <c r="B17" s="2"/>
      <c r="C17" s="4"/>
      <c r="D17" s="39"/>
      <c r="E17" s="43"/>
      <c r="F17" s="78"/>
      <c r="G17" s="79"/>
      <c r="H17" s="73"/>
      <c r="I17" s="73"/>
      <c r="J17" s="73"/>
      <c r="K17" s="73"/>
      <c r="L17" s="73"/>
      <c r="M17" s="74"/>
      <c r="N17" s="48" t="s">
        <v>158</v>
      </c>
      <c r="O17" s="50"/>
      <c r="P17" s="50"/>
      <c r="Q17" s="50"/>
      <c r="R17" s="50"/>
      <c r="S17" s="50"/>
      <c r="T17" s="50"/>
      <c r="U17" s="50"/>
      <c r="V17" s="50"/>
      <c r="W17" s="39"/>
      <c r="X17" s="46"/>
    </row>
    <row r="18" spans="1:24" ht="18" customHeight="1" thickTop="1" thickBot="1" x14ac:dyDescent="0.4">
      <c r="A18" s="46"/>
      <c r="B18" s="2"/>
      <c r="C18" s="4"/>
      <c r="D18" s="39"/>
      <c r="E18" s="53" t="s">
        <v>16</v>
      </c>
      <c r="F18" s="78"/>
      <c r="G18" s="79"/>
      <c r="H18" s="73"/>
      <c r="I18" s="73"/>
      <c r="J18" s="73"/>
      <c r="K18" s="73"/>
      <c r="L18" s="73"/>
      <c r="M18" s="74"/>
      <c r="N18" s="48" t="s">
        <v>157</v>
      </c>
      <c r="O18" s="50"/>
      <c r="P18" s="50"/>
      <c r="Q18" s="50"/>
      <c r="R18" s="50"/>
      <c r="S18" s="50"/>
      <c r="T18" s="50"/>
      <c r="U18" s="50"/>
      <c r="V18" s="50"/>
      <c r="W18" s="39"/>
      <c r="X18" s="46"/>
    </row>
    <row r="19" spans="1:24" ht="18" customHeight="1" thickTop="1" thickBot="1" x14ac:dyDescent="0.4">
      <c r="A19" s="46"/>
      <c r="B19" s="2"/>
      <c r="C19" s="4"/>
      <c r="D19" s="39"/>
      <c r="E19" s="43"/>
      <c r="F19" s="78"/>
      <c r="G19" s="79"/>
      <c r="H19" s="73"/>
      <c r="I19" s="73"/>
      <c r="J19" s="73"/>
      <c r="K19" s="73"/>
      <c r="L19" s="73"/>
      <c r="M19" s="74"/>
      <c r="N19" s="48" t="s">
        <v>158</v>
      </c>
      <c r="O19" s="50"/>
      <c r="P19" s="50"/>
      <c r="Q19" s="50"/>
      <c r="R19" s="50"/>
      <c r="S19" s="50"/>
      <c r="T19" s="50"/>
      <c r="U19" s="50"/>
      <c r="V19" s="50"/>
      <c r="W19" s="39"/>
      <c r="X19" s="46"/>
    </row>
    <row r="20" spans="1:24" ht="18" customHeight="1" thickTop="1" thickBot="1" x14ac:dyDescent="0.4">
      <c r="A20" s="46"/>
      <c r="B20" s="2"/>
      <c r="C20" s="4"/>
      <c r="D20" s="39"/>
      <c r="E20" s="52" t="s">
        <v>16</v>
      </c>
      <c r="F20" s="78"/>
      <c r="G20" s="79"/>
      <c r="H20" s="73"/>
      <c r="I20" s="73"/>
      <c r="J20" s="73"/>
      <c r="K20" s="73"/>
      <c r="L20" s="73"/>
      <c r="M20" s="74"/>
      <c r="N20" s="48" t="s">
        <v>157</v>
      </c>
      <c r="O20" s="50"/>
      <c r="P20" s="50"/>
      <c r="Q20" s="50"/>
      <c r="R20" s="50"/>
      <c r="S20" s="50"/>
      <c r="T20" s="50"/>
      <c r="U20" s="50"/>
      <c r="V20" s="50"/>
      <c r="W20" s="39"/>
      <c r="X20" s="46"/>
    </row>
    <row r="21" spans="1:24" ht="18" customHeight="1" thickTop="1" thickBot="1" x14ac:dyDescent="0.4">
      <c r="A21" s="46"/>
      <c r="B21" s="2"/>
      <c r="C21" s="4"/>
      <c r="D21" s="39"/>
      <c r="E21" s="43"/>
      <c r="F21" s="78"/>
      <c r="G21" s="79"/>
      <c r="H21" s="73"/>
      <c r="I21" s="73"/>
      <c r="J21" s="73"/>
      <c r="K21" s="73"/>
      <c r="L21" s="73"/>
      <c r="M21" s="74"/>
      <c r="N21" s="48" t="s">
        <v>158</v>
      </c>
      <c r="O21" s="50"/>
      <c r="P21" s="50"/>
      <c r="Q21" s="50"/>
      <c r="R21" s="50"/>
      <c r="S21" s="50"/>
      <c r="T21" s="50"/>
      <c r="U21" s="50"/>
      <c r="V21" s="50"/>
      <c r="W21" s="39"/>
      <c r="X21" s="46"/>
    </row>
    <row r="22" spans="1:24" ht="16" thickBot="1" x14ac:dyDescent="0.4">
      <c r="A22" s="46"/>
      <c r="B22" s="2"/>
      <c r="C22" s="4"/>
      <c r="D22" s="39"/>
      <c r="E22" s="39"/>
      <c r="F22" s="44"/>
      <c r="G22" s="39"/>
      <c r="H22" s="39"/>
      <c r="I22" s="39"/>
      <c r="J22" s="39"/>
      <c r="K22" s="39"/>
      <c r="L22" s="39"/>
      <c r="M22" s="39"/>
      <c r="N22" s="39"/>
      <c r="O22" s="39"/>
      <c r="P22" s="39"/>
      <c r="Q22" s="39"/>
      <c r="R22" s="39"/>
      <c r="S22" s="39"/>
      <c r="T22" s="39"/>
      <c r="U22" s="39"/>
      <c r="V22" s="39"/>
      <c r="W22" s="39"/>
      <c r="X22" s="46"/>
    </row>
    <row r="23" spans="1:24" ht="16.5" thickTop="1" thickBot="1" x14ac:dyDescent="0.4">
      <c r="A23" s="46"/>
      <c r="B23" s="2"/>
      <c r="C23" s="4"/>
      <c r="D23" s="39"/>
      <c r="E23" s="39"/>
      <c r="F23" s="44"/>
      <c r="G23" s="51" t="str">
        <f>IF($B$9=1,Lookups!I16,Lookups!J16)</f>
        <v>+ Add new site</v>
      </c>
      <c r="H23" s="39"/>
      <c r="I23" s="39"/>
      <c r="J23" s="39"/>
      <c r="K23" s="39"/>
      <c r="L23" s="39"/>
      <c r="M23" s="39"/>
      <c r="N23" s="39" t="str">
        <f>IF($B$9=1,Lookups!I20,Lookups!J20)</f>
        <v>Totals</v>
      </c>
      <c r="O23" s="49">
        <f t="shared" ref="O23:V23" si="0">SUM(O12:O22)</f>
        <v>0</v>
      </c>
      <c r="P23" s="49">
        <f t="shared" si="0"/>
        <v>0</v>
      </c>
      <c r="Q23" s="49">
        <f t="shared" si="0"/>
        <v>0</v>
      </c>
      <c r="R23" s="49">
        <f t="shared" si="0"/>
        <v>0</v>
      </c>
      <c r="S23" s="49">
        <f t="shared" si="0"/>
        <v>0</v>
      </c>
      <c r="T23" s="49">
        <f t="shared" si="0"/>
        <v>0</v>
      </c>
      <c r="U23" s="49">
        <f t="shared" si="0"/>
        <v>0</v>
      </c>
      <c r="V23" s="49">
        <f t="shared" si="0"/>
        <v>0</v>
      </c>
      <c r="W23" s="39"/>
      <c r="X23" s="46"/>
    </row>
    <row r="24" spans="1:24" ht="16" thickTop="1" x14ac:dyDescent="0.35">
      <c r="A24" s="46"/>
      <c r="B24" s="2"/>
      <c r="C24" s="4"/>
      <c r="D24" s="39"/>
      <c r="E24" s="39"/>
      <c r="F24" s="44"/>
      <c r="G24" s="39"/>
      <c r="H24" s="39"/>
      <c r="I24" s="39"/>
      <c r="J24" s="39"/>
      <c r="K24" s="39"/>
      <c r="L24" s="39"/>
      <c r="M24" s="39"/>
      <c r="N24" s="39"/>
      <c r="O24" s="39"/>
      <c r="P24" s="39"/>
      <c r="Q24" s="39"/>
      <c r="R24" s="39"/>
      <c r="S24" s="39"/>
      <c r="T24" s="39"/>
      <c r="U24" s="39"/>
      <c r="V24" s="39"/>
      <c r="W24" s="39"/>
      <c r="X24" s="46"/>
    </row>
    <row r="25" spans="1:24" ht="79.5" customHeight="1" x14ac:dyDescent="0.35">
      <c r="A25" s="46"/>
      <c r="B25" s="2"/>
      <c r="C25" s="4"/>
      <c r="D25" s="39"/>
      <c r="E25" s="39"/>
      <c r="F25" s="39"/>
      <c r="G25" s="80" t="str">
        <f>IF($B$9=1,Lookups!I17,Lookups!J17)</f>
        <v>Help to Buy (Wales) Ltd will review the applicant's sales forecasts (purchaser legal completions) in order to determine likely demand for the scheme.  Help to Buy (Wales) Ltd will use these estimates, in conjunction with the availability of funding, to manage uptake for the scheme.  Due to the demand-led nature of this initiative, these forecasts are indicative, and Help to Buy (Wales) Ltd reserve the right to deviate from these forecasts and manage uptake accordingly.</v>
      </c>
      <c r="H25" s="80"/>
      <c r="I25" s="80"/>
      <c r="J25" s="80"/>
      <c r="K25" s="80"/>
      <c r="L25" s="80"/>
      <c r="M25" s="80"/>
      <c r="N25" s="80"/>
      <c r="O25" s="80"/>
      <c r="P25" s="80"/>
      <c r="Q25" s="80"/>
      <c r="R25" s="80"/>
      <c r="S25" s="80"/>
      <c r="T25" s="39"/>
      <c r="U25" s="39"/>
      <c r="V25" s="39"/>
      <c r="W25" s="39"/>
      <c r="X25" s="46"/>
    </row>
    <row r="26" spans="1:24" ht="54" customHeight="1" x14ac:dyDescent="0.35">
      <c r="A26" s="46"/>
      <c r="B26" s="2"/>
      <c r="C26" s="4"/>
      <c r="D26" s="39"/>
      <c r="E26" s="39"/>
      <c r="F26" s="39"/>
      <c r="G26" s="80"/>
      <c r="H26" s="80"/>
      <c r="I26" s="80"/>
      <c r="J26" s="80"/>
      <c r="K26" s="80"/>
      <c r="L26" s="80"/>
      <c r="M26" s="80"/>
      <c r="N26" s="80"/>
      <c r="O26" s="80"/>
      <c r="P26" s="80"/>
      <c r="Q26" s="80"/>
      <c r="R26" s="80"/>
      <c r="S26" s="80"/>
      <c r="T26" s="39"/>
      <c r="U26" s="39"/>
      <c r="V26" s="39"/>
      <c r="W26" s="39"/>
      <c r="X26" s="46"/>
    </row>
    <row r="27" spans="1:24" x14ac:dyDescent="0.35">
      <c r="A27" s="46"/>
      <c r="B27" s="2"/>
      <c r="C27" s="4"/>
      <c r="D27" s="39"/>
      <c r="E27" s="39"/>
      <c r="F27" s="39"/>
      <c r="G27" s="39"/>
      <c r="H27" s="39"/>
      <c r="I27" s="39"/>
      <c r="J27" s="39"/>
      <c r="K27" s="39"/>
      <c r="L27" s="39"/>
      <c r="M27" s="39"/>
      <c r="N27" s="39"/>
      <c r="O27" s="39"/>
      <c r="P27" s="39"/>
      <c r="Q27" s="39"/>
      <c r="R27" s="39"/>
      <c r="S27" s="39"/>
      <c r="T27" s="39"/>
      <c r="U27" s="39"/>
      <c r="V27" s="39"/>
      <c r="W27" s="39"/>
      <c r="X27" s="46"/>
    </row>
    <row r="28" spans="1:24" x14ac:dyDescent="0.35">
      <c r="A28" s="46"/>
      <c r="B28" s="46"/>
      <c r="C28" s="46"/>
      <c r="D28" s="46"/>
      <c r="E28" s="46"/>
      <c r="F28" s="46"/>
      <c r="G28" s="46"/>
      <c r="H28" s="46"/>
      <c r="I28" s="46"/>
      <c r="J28" s="46"/>
      <c r="K28" s="46"/>
      <c r="L28" s="46"/>
      <c r="M28" s="46"/>
      <c r="N28" s="46"/>
      <c r="O28" s="46"/>
      <c r="P28" s="46"/>
      <c r="Q28" s="46"/>
      <c r="R28" s="46"/>
      <c r="S28" s="46"/>
      <c r="T28" s="46"/>
      <c r="U28" s="46"/>
      <c r="V28" s="46"/>
      <c r="W28" s="46"/>
      <c r="X28" s="46"/>
    </row>
  </sheetData>
  <sheetProtection insertHyperlinks="0"/>
  <mergeCells count="54">
    <mergeCell ref="F16:F17"/>
    <mergeCell ref="J14:J15"/>
    <mergeCell ref="K14:K15"/>
    <mergeCell ref="I9:J9"/>
    <mergeCell ref="F9:F11"/>
    <mergeCell ref="F14:F15"/>
    <mergeCell ref="G14:G15"/>
    <mergeCell ref="H14:H15"/>
    <mergeCell ref="I14:I15"/>
    <mergeCell ref="F12:F13"/>
    <mergeCell ref="G16:G17"/>
    <mergeCell ref="H16:H17"/>
    <mergeCell ref="I16:I17"/>
    <mergeCell ref="G25:S25"/>
    <mergeCell ref="G26:S26"/>
    <mergeCell ref="N9:N11"/>
    <mergeCell ref="G9:G11"/>
    <mergeCell ref="H9:H11"/>
    <mergeCell ref="J12:J13"/>
    <mergeCell ref="I12:I13"/>
    <mergeCell ref="K9:K11"/>
    <mergeCell ref="K12:K13"/>
    <mergeCell ref="K16:K17"/>
    <mergeCell ref="H12:H13"/>
    <mergeCell ref="O9:R10"/>
    <mergeCell ref="S9:V10"/>
    <mergeCell ref="I10:I11"/>
    <mergeCell ref="J10:J11"/>
    <mergeCell ref="G12:G13"/>
    <mergeCell ref="F18:F19"/>
    <mergeCell ref="G18:G19"/>
    <mergeCell ref="H18:H19"/>
    <mergeCell ref="I18:I19"/>
    <mergeCell ref="F20:F21"/>
    <mergeCell ref="G20:G21"/>
    <mergeCell ref="H20:H21"/>
    <mergeCell ref="I20:I21"/>
    <mergeCell ref="J20:J21"/>
    <mergeCell ref="K20:K21"/>
    <mergeCell ref="J18:J19"/>
    <mergeCell ref="K18:K19"/>
    <mergeCell ref="J16:J17"/>
    <mergeCell ref="L20:L21"/>
    <mergeCell ref="M20:M21"/>
    <mergeCell ref="L9:L11"/>
    <mergeCell ref="M9:M11"/>
    <mergeCell ref="L14:L15"/>
    <mergeCell ref="M14:M15"/>
    <mergeCell ref="L16:L17"/>
    <mergeCell ref="M16:M17"/>
    <mergeCell ref="L18:L19"/>
    <mergeCell ref="M18:M19"/>
    <mergeCell ref="L12:L13"/>
    <mergeCell ref="M12:M13"/>
  </mergeCells>
  <phoneticPr fontId="1" type="noConversion"/>
  <hyperlinks>
    <hyperlink ref="G23" location="HtBWales_Forecasts!A1" tooltip="+ Add new site" display="+ Add new site" xr:uid="{00000000-0004-0000-0100-000000000000}"/>
    <hyperlink ref="B2" location="HtBWales_Forecasts!A1" tooltip="Remove site" display="X" xr:uid="{00000000-0004-0000-0100-000001000000}"/>
    <hyperlink ref="E14" location="HtBWales_Forecasts!A1" tooltip="Remove site" display="X" xr:uid="{00000000-0004-0000-0100-000002000000}"/>
    <hyperlink ref="E16" location="HtBWales_Forecasts!A1" tooltip="Remove site" display="X" xr:uid="{00000000-0004-0000-0100-000003000000}"/>
    <hyperlink ref="E18" location="HtBWales_Forecasts!A1" tooltip="Remove site" display="X" xr:uid="{00000000-0004-0000-0100-000004000000}"/>
    <hyperlink ref="E20" location="HtBWales_Forecasts!A1" tooltip="Remove site" display="X" xr:uid="{00000000-0004-0000-0100-000005000000}"/>
  </hyperlinks>
  <pageMargins left="0.75000000000000011" right="0.75000000000000011" top="1" bottom="1" header="0.5" footer="0.5"/>
  <pageSetup paperSize="8" scale="90" orientation="landscape" horizontalDpi="300" verticalDpi="0"/>
  <headerFooter alignWithMargins="0"/>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31"/>
  </sheetPr>
  <dimension ref="A1:J37"/>
  <sheetViews>
    <sheetView showRowColHeaders="0" topLeftCell="E1" workbookViewId="0">
      <selection activeCell="F9" sqref="F9"/>
    </sheetView>
  </sheetViews>
  <sheetFormatPr defaultColWidth="11.53515625" defaultRowHeight="12.5" x14ac:dyDescent="0.25"/>
  <cols>
    <col min="1" max="1" width="4.84375" style="11" bestFit="1" customWidth="1"/>
    <col min="2" max="2" width="15.53515625" style="11" bestFit="1" customWidth="1"/>
    <col min="3" max="3" width="16.3046875" style="11" bestFit="1" customWidth="1"/>
    <col min="4" max="4" width="15.53515625" style="11" bestFit="1" customWidth="1"/>
    <col min="5" max="5" width="2.3046875" style="11" customWidth="1"/>
    <col min="6" max="6" width="39" style="11" customWidth="1"/>
    <col min="7" max="7" width="37" style="11" customWidth="1"/>
    <col min="8" max="8" width="11.53515625" style="11" customWidth="1"/>
    <col min="9" max="9" width="47.69140625" style="11" customWidth="1"/>
    <col min="10" max="10" width="16.69140625" style="11" customWidth="1"/>
    <col min="11" max="16384" width="11.53515625" style="11"/>
  </cols>
  <sheetData>
    <row r="1" spans="1:10" ht="13" x14ac:dyDescent="0.3">
      <c r="A1" s="8" t="s">
        <v>17</v>
      </c>
      <c r="B1" s="8" t="s">
        <v>18</v>
      </c>
      <c r="C1" s="8" t="s">
        <v>19</v>
      </c>
      <c r="D1" s="8" t="s">
        <v>20</v>
      </c>
      <c r="F1" s="12" t="s">
        <v>89</v>
      </c>
      <c r="G1" s="12"/>
      <c r="I1" s="12" t="s">
        <v>90</v>
      </c>
      <c r="J1" s="12"/>
    </row>
    <row r="2" spans="1:10" ht="13" x14ac:dyDescent="0.3">
      <c r="A2" s="9">
        <v>512</v>
      </c>
      <c r="B2" s="10" t="s">
        <v>61</v>
      </c>
      <c r="C2" s="10" t="s">
        <v>21</v>
      </c>
      <c r="D2" s="10" t="str">
        <f>IF('Registering _ Organisation'!$M$5=2,B2,C2)</f>
        <v>Isle of Anglesey</v>
      </c>
      <c r="F2" s="12" t="s">
        <v>86</v>
      </c>
      <c r="G2" s="12" t="s">
        <v>25</v>
      </c>
      <c r="H2" s="11" t="s">
        <v>126</v>
      </c>
      <c r="I2" s="12" t="s">
        <v>86</v>
      </c>
      <c r="J2" s="12" t="s">
        <v>25</v>
      </c>
    </row>
    <row r="3" spans="1:10" x14ac:dyDescent="0.25">
      <c r="A3" s="9">
        <v>514</v>
      </c>
      <c r="B3" s="10" t="s">
        <v>62</v>
      </c>
      <c r="C3" s="10" t="s">
        <v>62</v>
      </c>
      <c r="D3" s="10" t="str">
        <f>IF('Registering _ Organisation'!$M$5=2,B3,C3)</f>
        <v>Gwynedd</v>
      </c>
      <c r="F3" s="20" t="s">
        <v>140</v>
      </c>
      <c r="G3" s="20" t="s">
        <v>132</v>
      </c>
      <c r="H3" s="11" t="s">
        <v>126</v>
      </c>
      <c r="I3" s="11" t="s">
        <v>127</v>
      </c>
      <c r="J3" s="11" t="s">
        <v>58</v>
      </c>
    </row>
    <row r="4" spans="1:10" x14ac:dyDescent="0.25">
      <c r="A4" s="9">
        <v>516</v>
      </c>
      <c r="B4" s="10" t="s">
        <v>63</v>
      </c>
      <c r="C4" s="10" t="s">
        <v>63</v>
      </c>
      <c r="D4" s="10" t="str">
        <f>IF('Registering _ Organisation'!$M$5=2,B4,C4)</f>
        <v>Conwy</v>
      </c>
      <c r="F4" s="11" t="s">
        <v>91</v>
      </c>
      <c r="G4" s="11" t="s">
        <v>45</v>
      </c>
      <c r="H4" s="11" t="s">
        <v>126</v>
      </c>
      <c r="I4" s="20" t="s">
        <v>143</v>
      </c>
      <c r="J4" s="20" t="s">
        <v>135</v>
      </c>
    </row>
    <row r="5" spans="1:10" x14ac:dyDescent="0.25">
      <c r="A5" s="9">
        <v>518</v>
      </c>
      <c r="B5" s="10" t="s">
        <v>64</v>
      </c>
      <c r="C5" s="10" t="s">
        <v>22</v>
      </c>
      <c r="D5" s="10" t="str">
        <f>IF('Registering _ Organisation'!$M$5=2,B5,C5)</f>
        <v>Denbighshire</v>
      </c>
      <c r="F5" s="11" t="s">
        <v>92</v>
      </c>
      <c r="G5" s="11" t="s">
        <v>46</v>
      </c>
      <c r="H5" s="11" t="s">
        <v>126</v>
      </c>
      <c r="I5" s="11" t="s">
        <v>114</v>
      </c>
      <c r="J5" s="11" t="s">
        <v>57</v>
      </c>
    </row>
    <row r="6" spans="1:10" x14ac:dyDescent="0.25">
      <c r="A6" s="9">
        <v>520</v>
      </c>
      <c r="B6" s="10" t="s">
        <v>65</v>
      </c>
      <c r="C6" s="10" t="s">
        <v>23</v>
      </c>
      <c r="D6" s="10" t="str">
        <f>IF('Registering _ Organisation'!$M$5=2,B6,C6)</f>
        <v>Flintshire</v>
      </c>
      <c r="F6" s="20" t="s">
        <v>141</v>
      </c>
      <c r="G6" s="20" t="s">
        <v>133</v>
      </c>
      <c r="H6" s="11" t="s">
        <v>126</v>
      </c>
      <c r="I6" s="11" t="s">
        <v>128</v>
      </c>
      <c r="J6" s="11" t="s">
        <v>14</v>
      </c>
    </row>
    <row r="7" spans="1:10" x14ac:dyDescent="0.25">
      <c r="A7" s="9">
        <v>522</v>
      </c>
      <c r="B7" s="10" t="s">
        <v>66</v>
      </c>
      <c r="C7" s="10" t="s">
        <v>24</v>
      </c>
      <c r="D7" s="10" t="str">
        <f>IF('Registering _ Organisation'!$M$5=2,B7,C7)</f>
        <v>Wrexham</v>
      </c>
      <c r="F7" s="11" t="s">
        <v>93</v>
      </c>
      <c r="G7" s="11" t="s">
        <v>8</v>
      </c>
      <c r="H7" s="11" t="s">
        <v>126</v>
      </c>
      <c r="I7" s="11" t="s">
        <v>129</v>
      </c>
      <c r="J7" s="11" t="s">
        <v>15</v>
      </c>
    </row>
    <row r="8" spans="1:10" x14ac:dyDescent="0.25">
      <c r="A8" s="9">
        <v>524</v>
      </c>
      <c r="B8" s="10" t="s">
        <v>67</v>
      </c>
      <c r="C8" s="10" t="s">
        <v>67</v>
      </c>
      <c r="D8" s="10" t="str">
        <f>IF('Registering _ Organisation'!$M$5=2,B8,C8)</f>
        <v>Powys</v>
      </c>
      <c r="F8" s="20" t="s">
        <v>152</v>
      </c>
      <c r="G8" s="20" t="s">
        <v>151</v>
      </c>
      <c r="H8" s="11" t="s">
        <v>126</v>
      </c>
      <c r="I8" s="20" t="s">
        <v>130</v>
      </c>
      <c r="J8" s="11" t="s">
        <v>125</v>
      </c>
    </row>
    <row r="9" spans="1:10" x14ac:dyDescent="0.25">
      <c r="A9" s="9">
        <v>526</v>
      </c>
      <c r="B9" s="10" t="s">
        <v>68</v>
      </c>
      <c r="C9" s="10" t="s">
        <v>26</v>
      </c>
      <c r="D9" s="10" t="str">
        <f>IF('Registering _ Organisation'!$M$5=2,B9,C9)</f>
        <v>Ceredigion</v>
      </c>
      <c r="F9" s="11" t="s">
        <v>94</v>
      </c>
      <c r="G9" s="11" t="s">
        <v>9</v>
      </c>
      <c r="H9" s="11" t="s">
        <v>126</v>
      </c>
      <c r="I9" s="11" t="s">
        <v>131</v>
      </c>
      <c r="J9" s="11" t="s">
        <v>2</v>
      </c>
    </row>
    <row r="10" spans="1:10" x14ac:dyDescent="0.25">
      <c r="A10" s="9">
        <v>528</v>
      </c>
      <c r="B10" s="10" t="s">
        <v>69</v>
      </c>
      <c r="C10" s="10" t="s">
        <v>27</v>
      </c>
      <c r="D10" s="10" t="str">
        <f>IF('Registering _ Organisation'!$M$5=2,B10,C10)</f>
        <v>Pembrokeshire</v>
      </c>
      <c r="F10" s="11" t="s">
        <v>95</v>
      </c>
      <c r="G10" s="11" t="s">
        <v>10</v>
      </c>
      <c r="H10" s="11" t="s">
        <v>126</v>
      </c>
      <c r="I10" s="20" t="s">
        <v>144</v>
      </c>
      <c r="J10" s="20" t="s">
        <v>138</v>
      </c>
    </row>
    <row r="11" spans="1:10" x14ac:dyDescent="0.25">
      <c r="A11" s="9">
        <v>530</v>
      </c>
      <c r="B11" s="10" t="s">
        <v>70</v>
      </c>
      <c r="C11" s="10" t="s">
        <v>28</v>
      </c>
      <c r="D11" s="10" t="str">
        <f>IF('Registering _ Organisation'!$M$5=2,B11,C11)</f>
        <v>Carmarthenshire</v>
      </c>
      <c r="F11" s="11" t="s">
        <v>96</v>
      </c>
      <c r="G11" s="11" t="s">
        <v>11</v>
      </c>
      <c r="H11" s="11" t="s">
        <v>126</v>
      </c>
      <c r="I11" s="20" t="s">
        <v>145</v>
      </c>
      <c r="J11" s="20" t="s">
        <v>139</v>
      </c>
    </row>
    <row r="12" spans="1:10" x14ac:dyDescent="0.25">
      <c r="A12" s="9">
        <v>532</v>
      </c>
      <c r="B12" s="10" t="s">
        <v>71</v>
      </c>
      <c r="C12" s="10" t="s">
        <v>29</v>
      </c>
      <c r="D12" s="10" t="str">
        <f>IF('Registering _ Organisation'!$M$5=2,B12,C12)</f>
        <v>Swansea</v>
      </c>
      <c r="F12" s="11" t="s">
        <v>97</v>
      </c>
      <c r="G12" s="11" t="s">
        <v>12</v>
      </c>
      <c r="H12" s="11" t="s">
        <v>126</v>
      </c>
      <c r="I12" s="11" t="s">
        <v>41</v>
      </c>
      <c r="J12" s="11" t="s">
        <v>83</v>
      </c>
    </row>
    <row r="13" spans="1:10" x14ac:dyDescent="0.25">
      <c r="A13" s="9">
        <v>534</v>
      </c>
      <c r="B13" s="10" t="s">
        <v>72</v>
      </c>
      <c r="C13" s="10" t="s">
        <v>30</v>
      </c>
      <c r="D13" s="10" t="str">
        <f>IF('Registering _ Organisation'!$M$5=2,B13,C13)</f>
        <v>Neath Port Talbot</v>
      </c>
      <c r="F13" s="11" t="s">
        <v>98</v>
      </c>
      <c r="G13" s="11" t="s">
        <v>6</v>
      </c>
      <c r="H13" s="11" t="s">
        <v>126</v>
      </c>
      <c r="I13" s="11" t="s">
        <v>42</v>
      </c>
      <c r="J13" s="11" t="s">
        <v>84</v>
      </c>
    </row>
    <row r="14" spans="1:10" x14ac:dyDescent="0.25">
      <c r="A14" s="9">
        <v>536</v>
      </c>
      <c r="B14" s="10" t="s">
        <v>73</v>
      </c>
      <c r="C14" s="10" t="s">
        <v>31</v>
      </c>
      <c r="D14" s="10" t="str">
        <f>IF('Registering _ Organisation'!$M$5=2,B14,C14)</f>
        <v>Bridgend</v>
      </c>
      <c r="F14" s="11" t="s">
        <v>99</v>
      </c>
      <c r="G14" s="11" t="s">
        <v>13</v>
      </c>
      <c r="H14" s="11" t="s">
        <v>126</v>
      </c>
      <c r="I14" s="11" t="s">
        <v>43</v>
      </c>
      <c r="J14" s="11" t="s">
        <v>85</v>
      </c>
    </row>
    <row r="15" spans="1:10" x14ac:dyDescent="0.25">
      <c r="A15" s="9">
        <v>538</v>
      </c>
      <c r="B15" s="10" t="s">
        <v>32</v>
      </c>
      <c r="C15" s="10" t="s">
        <v>33</v>
      </c>
      <c r="D15" s="10" t="str">
        <f>IF('Registering _ Organisation'!$M$5=2,B15,C15)</f>
        <v>The Vale of Glamorgan</v>
      </c>
      <c r="F15" s="11" t="s">
        <v>100</v>
      </c>
      <c r="G15" s="11" t="s">
        <v>7</v>
      </c>
      <c r="H15" s="11" t="s">
        <v>126</v>
      </c>
      <c r="I15" s="11" t="s">
        <v>44</v>
      </c>
      <c r="J15" s="11" t="s">
        <v>82</v>
      </c>
    </row>
    <row r="16" spans="1:10" x14ac:dyDescent="0.25">
      <c r="A16" s="9">
        <v>552</v>
      </c>
      <c r="B16" s="10" t="s">
        <v>81</v>
      </c>
      <c r="C16" s="10" t="s">
        <v>34</v>
      </c>
      <c r="D16" s="10" t="str">
        <f>IF('Registering _ Organisation'!$M$5=2,B16,C16)</f>
        <v>Cardiff</v>
      </c>
      <c r="F16" s="20" t="s">
        <v>148</v>
      </c>
      <c r="G16" s="20" t="s">
        <v>149</v>
      </c>
      <c r="H16" s="11" t="s">
        <v>126</v>
      </c>
      <c r="I16" s="13" t="str">
        <f>"+ Ychwanegu safle"</f>
        <v>+ Ychwanegu safle</v>
      </c>
      <c r="J16" s="11" t="str">
        <f>"+ Add new site"</f>
        <v>+ Add new site</v>
      </c>
    </row>
    <row r="17" spans="1:10" x14ac:dyDescent="0.25">
      <c r="A17" s="9">
        <v>540</v>
      </c>
      <c r="B17" s="10" t="s">
        <v>74</v>
      </c>
      <c r="C17" s="10" t="s">
        <v>74</v>
      </c>
      <c r="D17" s="10" t="str">
        <f>IF('Registering _ Organisation'!$M$5=2,B17,C17)</f>
        <v>Rhondda Cynon Taf</v>
      </c>
      <c r="F17" s="11" t="s">
        <v>101</v>
      </c>
      <c r="G17" s="11" t="s">
        <v>4</v>
      </c>
      <c r="H17" s="11" t="s">
        <v>126</v>
      </c>
      <c r="I17" s="20" t="s">
        <v>146</v>
      </c>
      <c r="J17" s="20" t="s">
        <v>136</v>
      </c>
    </row>
    <row r="18" spans="1:10" x14ac:dyDescent="0.25">
      <c r="A18" s="9">
        <v>542</v>
      </c>
      <c r="B18" s="10" t="s">
        <v>75</v>
      </c>
      <c r="C18" s="10" t="s">
        <v>35</v>
      </c>
      <c r="D18" s="10" t="str">
        <f>IF('Registering _ Organisation'!$M$5=2,B18,C18)</f>
        <v>Merthyr Tydfil</v>
      </c>
      <c r="F18" s="11" t="s">
        <v>102</v>
      </c>
      <c r="G18" s="11" t="s">
        <v>5</v>
      </c>
      <c r="H18" s="11" t="s">
        <v>126</v>
      </c>
      <c r="I18" s="20" t="s">
        <v>147</v>
      </c>
      <c r="J18" s="20" t="s">
        <v>137</v>
      </c>
    </row>
    <row r="19" spans="1:10" x14ac:dyDescent="0.25">
      <c r="A19" s="9">
        <v>544</v>
      </c>
      <c r="B19" s="10" t="s">
        <v>76</v>
      </c>
      <c r="C19" s="10" t="s">
        <v>36</v>
      </c>
      <c r="D19" s="10" t="str">
        <f>IF('Registering _ Organisation'!$M$5=2,B19,C19)</f>
        <v>Caerphilly</v>
      </c>
      <c r="F19" s="11" t="s">
        <v>103</v>
      </c>
      <c r="G19" s="11" t="s">
        <v>59</v>
      </c>
      <c r="H19" s="11" t="s">
        <v>126</v>
      </c>
    </row>
    <row r="20" spans="1:10" x14ac:dyDescent="0.25">
      <c r="A20" s="9">
        <v>545</v>
      </c>
      <c r="B20" s="10" t="s">
        <v>77</v>
      </c>
      <c r="C20" s="10" t="s">
        <v>77</v>
      </c>
      <c r="D20" s="10" t="str">
        <f>IF('Registering _ Organisation'!$M$5=2,B20,C20)</f>
        <v>Blaenau Gwent</v>
      </c>
      <c r="F20" s="20" t="s">
        <v>142</v>
      </c>
      <c r="G20" s="20" t="s">
        <v>134</v>
      </c>
      <c r="H20" s="11" t="s">
        <v>126</v>
      </c>
      <c r="I20" s="20" t="s">
        <v>150</v>
      </c>
      <c r="J20" s="20" t="s">
        <v>3</v>
      </c>
    </row>
    <row r="21" spans="1:10" x14ac:dyDescent="0.25">
      <c r="A21" s="9">
        <v>546</v>
      </c>
      <c r="B21" s="10" t="s">
        <v>78</v>
      </c>
      <c r="C21" s="10" t="s">
        <v>78</v>
      </c>
      <c r="D21" s="10" t="str">
        <f>IF('Registering _ Organisation'!$M$5=2,B21,C21)</f>
        <v>Torfaen</v>
      </c>
      <c r="F21" s="11" t="s">
        <v>109</v>
      </c>
      <c r="G21" s="11" t="s">
        <v>47</v>
      </c>
      <c r="H21" s="11" t="s">
        <v>126</v>
      </c>
    </row>
    <row r="22" spans="1:10" x14ac:dyDescent="0.25">
      <c r="A22" s="9">
        <v>548</v>
      </c>
      <c r="B22" s="10" t="s">
        <v>79</v>
      </c>
      <c r="C22" s="10" t="s">
        <v>37</v>
      </c>
      <c r="D22" s="10" t="str">
        <f>IF('Registering _ Organisation'!$M$5=2,B22,C22)</f>
        <v>Monmouthshire</v>
      </c>
      <c r="F22" s="11" t="s">
        <v>104</v>
      </c>
      <c r="G22" s="11" t="s">
        <v>48</v>
      </c>
      <c r="H22" s="11" t="s">
        <v>126</v>
      </c>
    </row>
    <row r="23" spans="1:10" x14ac:dyDescent="0.25">
      <c r="A23" s="9">
        <v>550</v>
      </c>
      <c r="B23" s="10" t="s">
        <v>80</v>
      </c>
      <c r="C23" s="10" t="s">
        <v>38</v>
      </c>
      <c r="D23" s="10" t="str">
        <f>IF('Registering _ Organisation'!$M$5=2,B23,C23)</f>
        <v>Newport</v>
      </c>
      <c r="F23" s="11" t="s">
        <v>105</v>
      </c>
      <c r="G23" s="11" t="s">
        <v>49</v>
      </c>
      <c r="H23" s="11" t="s">
        <v>126</v>
      </c>
    </row>
    <row r="24" spans="1:10" x14ac:dyDescent="0.25">
      <c r="A24" s="10">
        <v>0</v>
      </c>
      <c r="B24" s="10" t="s">
        <v>39</v>
      </c>
      <c r="C24" s="10" t="s">
        <v>40</v>
      </c>
      <c r="D24" s="10" t="str">
        <f>IF('Registering _ Organisation'!$L$5=2,B24,C24)</f>
        <v>DEWISWCH</v>
      </c>
      <c r="F24" s="11" t="s">
        <v>106</v>
      </c>
      <c r="G24" s="11" t="s">
        <v>50</v>
      </c>
      <c r="H24" s="11" t="s">
        <v>126</v>
      </c>
    </row>
    <row r="25" spans="1:10" x14ac:dyDescent="0.25">
      <c r="F25" s="11" t="s">
        <v>107</v>
      </c>
      <c r="G25" s="11" t="s">
        <v>51</v>
      </c>
      <c r="H25" s="11" t="s">
        <v>126</v>
      </c>
    </row>
    <row r="26" spans="1:10" x14ac:dyDescent="0.25">
      <c r="F26" s="11" t="s">
        <v>108</v>
      </c>
      <c r="G26" s="11" t="s">
        <v>52</v>
      </c>
      <c r="H26" s="11" t="s">
        <v>126</v>
      </c>
    </row>
    <row r="27" spans="1:10" ht="13" x14ac:dyDescent="0.3">
      <c r="B27" s="10" t="s">
        <v>88</v>
      </c>
      <c r="F27" s="11" t="s">
        <v>110</v>
      </c>
      <c r="G27" s="11" t="s">
        <v>53</v>
      </c>
      <c r="H27" s="11" t="s">
        <v>126</v>
      </c>
      <c r="J27" s="12"/>
    </row>
    <row r="28" spans="1:10" x14ac:dyDescent="0.25">
      <c r="B28" s="10" t="s">
        <v>87</v>
      </c>
      <c r="F28" s="11" t="s">
        <v>111</v>
      </c>
      <c r="G28" s="11" t="s">
        <v>54</v>
      </c>
      <c r="H28" s="11" t="s">
        <v>126</v>
      </c>
    </row>
    <row r="29" spans="1:10" x14ac:dyDescent="0.25">
      <c r="F29" s="11" t="s">
        <v>112</v>
      </c>
      <c r="G29" s="11" t="s">
        <v>55</v>
      </c>
      <c r="H29" s="11" t="s">
        <v>126</v>
      </c>
    </row>
    <row r="30" spans="1:10" x14ac:dyDescent="0.25">
      <c r="F30" s="11" t="s">
        <v>113</v>
      </c>
      <c r="G30" s="11" t="s">
        <v>56</v>
      </c>
      <c r="H30" s="11" t="s">
        <v>126</v>
      </c>
    </row>
    <row r="31" spans="1:10" x14ac:dyDescent="0.25">
      <c r="F31" s="11" t="s">
        <v>114</v>
      </c>
      <c r="G31" s="11" t="s">
        <v>57</v>
      </c>
      <c r="H31" s="11" t="s">
        <v>126</v>
      </c>
    </row>
    <row r="32" spans="1:10" x14ac:dyDescent="0.25">
      <c r="F32" s="11" t="s">
        <v>115</v>
      </c>
      <c r="G32" s="11" t="s">
        <v>120</v>
      </c>
      <c r="H32" s="11" t="s">
        <v>126</v>
      </c>
    </row>
    <row r="33" spans="6:8" x14ac:dyDescent="0.25">
      <c r="F33" s="11" t="s">
        <v>116</v>
      </c>
      <c r="G33" s="11" t="s">
        <v>121</v>
      </c>
      <c r="H33" s="11" t="s">
        <v>126</v>
      </c>
    </row>
    <row r="34" spans="6:8" x14ac:dyDescent="0.25">
      <c r="F34" s="11" t="s">
        <v>117</v>
      </c>
      <c r="G34" s="11" t="s">
        <v>122</v>
      </c>
      <c r="H34" s="11" t="s">
        <v>126</v>
      </c>
    </row>
    <row r="35" spans="6:8" x14ac:dyDescent="0.25">
      <c r="F35" s="11" t="s">
        <v>118</v>
      </c>
      <c r="G35" s="11" t="s">
        <v>123</v>
      </c>
      <c r="H35" s="11" t="s">
        <v>126</v>
      </c>
    </row>
    <row r="36" spans="6:8" x14ac:dyDescent="0.25">
      <c r="F36" s="11" t="s">
        <v>119</v>
      </c>
      <c r="G36" s="11" t="s">
        <v>124</v>
      </c>
      <c r="H36" s="11" t="s">
        <v>126</v>
      </c>
    </row>
    <row r="37" spans="6:8" x14ac:dyDescent="0.25">
      <c r="F37" s="11" t="s">
        <v>0</v>
      </c>
      <c r="G37" s="11" t="s">
        <v>1</v>
      </c>
    </row>
  </sheetData>
  <sheetProtection insertHyperlinks="0"/>
  <phoneticPr fontId="1" type="noConversion"/>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LongProperties xmlns="http://schemas.microsoft.com/office/2006/metadata/longProperties"/>
</file>

<file path=customXml/item2.xml><?xml version="1.0" encoding="utf-8"?>
<metadata xmlns="http://www.objective.com/ecm/document/metadata/FF3C5B18883D4E21973B57C2EEED7FD1" version="1.0.0">
  <systemFields>
    <field name="Objective-Id">
      <value order="0">A44666977</value>
    </field>
    <field name="Objective-Title">
      <value order="0">help-to-buy-wales-builder-registration-form - English</value>
    </field>
    <field name="Objective-Description">
      <value order="0"/>
    </field>
    <field name="Objective-CreationStamp">
      <value order="0">2023-03-27T10:51:08Z</value>
    </field>
    <field name="Objective-IsApproved">
      <value order="0">false</value>
    </field>
    <field name="Objective-IsPublished">
      <value order="0">false</value>
    </field>
    <field name="Objective-DatePublished">
      <value order="0"/>
    </field>
    <field name="Objective-ModificationStamp">
      <value order="0">2023-03-27T10:56:16Z</value>
    </field>
    <field name="Objective-Owner">
      <value order="0">Brown, Laura (CCRA - Housing and Regeneration - Housing Supply)</value>
    </field>
    <field name="Objective-Path">
      <value order="0">Objective Global Folder:#Business File Plan:WG Organisational Groups:NEW - Post April 2022 - Climate Change &amp; Rural Affairs:Climate Change &amp; Rural Affairs (CCRA) - Housing &amp; Regeneration - Homes, Places &amp; Regeneration:1 - Save:Housing Supply Team:Market Housing - Help to Buy:Shared Equity Scheme - Phase 4 - 2022-2027:3. Final Versions of Documents</value>
    </field>
    <field name="Objective-Parent">
      <value order="0">3. Final Versions of Documents</value>
    </field>
    <field name="Objective-State">
      <value order="0">Being Edited</value>
    </field>
    <field name="Objective-VersionId">
      <value order="0">vA84957333</value>
    </field>
    <field name="Objective-Version">
      <value order="0">1.1</value>
    </field>
    <field name="Objective-VersionNumber">
      <value order="0">3</value>
    </field>
    <field name="Objective-VersionComment">
      <value order="0"/>
    </field>
    <field name="Objective-FileNumber">
      <value order="0">qA1511969</value>
    </field>
    <field name="Objective-Classification">
      <value order="0">Official</value>
    </field>
    <field name="Objective-Caveats">
      <value order="0"/>
    </field>
  </systemFields>
  <catalogues>
    <catalogue name="Document Type Catalogue" type="type" ori="id:cA14">
      <field name="Objective-Date Acquired">
        <value order="0">2023-03-26T23:00:00Z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495944D0-3AB4-493A-A840-A9CD3AC67EAE}">
  <ds:schemaRefs>
    <ds:schemaRef ds:uri="http://schemas.microsoft.com/office/2006/metadata/longProperties"/>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Registering _ Organisation</vt:lpstr>
      <vt:lpstr>HtBWales_Forecasts</vt:lpstr>
      <vt:lpstr>Lookups</vt:lpstr>
      <vt:lpstr>homeText</vt:lpstr>
      <vt:lpstr>laEng</vt:lpstr>
      <vt:lpstr>LAs</vt:lpstr>
      <vt:lpstr>localAuthorities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2021-02-22T12:07:04Z</dcterms:created>
  <dcterms:modified xsi:type="dcterms:W3CDTF">2023-03-27T12:17:06Z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A44666977</vt:lpwstr>
  </property>
  <property fmtid="{D5CDD505-2E9C-101B-9397-08002B2CF9AE}" pid="4" name="Objective-Title">
    <vt:lpwstr>help-to-buy-wales-builder-registration-form - English</vt:lpwstr>
  </property>
  <property fmtid="{D5CDD505-2E9C-101B-9397-08002B2CF9AE}" pid="5" name="Objective-Description">
    <vt:lpwstr/>
  </property>
  <property fmtid="{D5CDD505-2E9C-101B-9397-08002B2CF9AE}" pid="6" name="Objective-CreationStamp">
    <vt:filetime>2023-03-27T10:51:16Z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2023-03-27T10:59:51Z</vt:filetime>
  </property>
  <property fmtid="{D5CDD505-2E9C-101B-9397-08002B2CF9AE}" pid="10" name="Objective-ModificationStamp">
    <vt:filetime>2023-03-27T10:59:51Z</vt:filetime>
  </property>
  <property fmtid="{D5CDD505-2E9C-101B-9397-08002B2CF9AE}" pid="11" name="Objective-Owner">
    <vt:lpwstr>Brown, Laura (CCRA - Housing and Regeneration - Housing Supply)</vt:lpwstr>
  </property>
  <property fmtid="{D5CDD505-2E9C-101B-9397-08002B2CF9AE}" pid="12" name="Objective-Path">
    <vt:lpwstr>Objective Global Folder:#Business File Plan:WG Organisational Groups:NEW - Post April 2022 - Climate Change &amp; Rural Affairs:Climate Change &amp; Rural Affairs (CCRA) - Housing &amp; Regeneration - Homes, Places &amp; Regeneration:1 - Save:Housing Supply Team:Market Housing - Help to Buy:Shared Equity Scheme - Phase 4 - 2022-2027:3. Final Versions of Documents:</vt:lpwstr>
  </property>
  <property fmtid="{D5CDD505-2E9C-101B-9397-08002B2CF9AE}" pid="13" name="Objective-Parent">
    <vt:lpwstr>3. Final Versions of Documents</vt:lpwstr>
  </property>
  <property fmtid="{D5CDD505-2E9C-101B-9397-08002B2CF9AE}" pid="14" name="Objective-State">
    <vt:lpwstr>Published</vt:lpwstr>
  </property>
  <property fmtid="{D5CDD505-2E9C-101B-9397-08002B2CF9AE}" pid="15" name="Objective-VersionId">
    <vt:lpwstr>vA84957333</vt:lpwstr>
  </property>
  <property fmtid="{D5CDD505-2E9C-101B-9397-08002B2CF9AE}" pid="16" name="Objective-Version">
    <vt:lpwstr>2.0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qA1511969</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Date Acquired">
    <vt:filetime>2023-03-26T23:00:00Z</vt:filetime>
  </property>
  <property fmtid="{D5CDD505-2E9C-101B-9397-08002B2CF9AE}" pid="23" name="Objective-Official Translation">
    <vt:lpwstr/>
  </property>
  <property fmtid="{D5CDD505-2E9C-101B-9397-08002B2CF9AE}" pid="24" name="Objective-Connect Creator">
    <vt:lpwstr/>
  </property>
  <property fmtid="{D5CDD505-2E9C-101B-9397-08002B2CF9AE}" pid="25" name="Objective-Comment">
    <vt:lpwstr/>
  </property>
</Properties>
</file>