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drawings/drawing3.xml" ContentType="application/vnd.openxmlformats-officedocument.drawing+xml"/>
  <Override PartName="/xl/embeddings/oleObject1.bin" ContentType="application/vnd.openxmlformats-officedocument.oleObject"/>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autoCompressPictures="0"/>
  <mc:AlternateContent xmlns:mc="http://schemas.openxmlformats.org/markup-compatibility/2006">
    <mc:Choice Requires="x15">
      <x15ac:absPath xmlns:x15ac="http://schemas.microsoft.com/office/spreadsheetml/2010/11/ac" url="D:\Users\BurkeB\Objective\Objects\"/>
    </mc:Choice>
  </mc:AlternateContent>
  <xr:revisionPtr revIDLastSave="0" documentId="13_ncr:1_{E630CDBB-B031-4C8B-8AD1-660B7753909E}" xr6:coauthVersionLast="47" xr6:coauthVersionMax="47" xr10:uidLastSave="{00000000-0000-0000-0000-000000000000}"/>
  <workbookProtection lockStructure="1"/>
  <bookViews>
    <workbookView xWindow="-110" yWindow="-110" windowWidth="19420" windowHeight="10420" xr2:uid="{00000000-000D-0000-FFFF-FFFF00000000}"/>
  </bookViews>
  <sheets>
    <sheet name="COVER" sheetId="18" r:id="rId1"/>
    <sheet name="CB and WFG Act 2015" sheetId="19" r:id="rId2"/>
    <sheet name="BACKGROUND" sheetId="11" r:id="rId3"/>
    <sheet name="CONTRACT HEADER DETAILS" sheetId="15" r:id="rId4"/>
    <sheet name="1. GENERAL" sheetId="1" r:id="rId5"/>
    <sheet name="2. SUPPLY CHAIN" sheetId="4" r:id="rId6"/>
    <sheet name="3. EMPLOYMENT" sheetId="6" r:id="rId7"/>
    <sheet name="4. ENVIRONMENT &amp; RESOURCES" sheetId="7" r:id="rId8"/>
    <sheet name=" 5. COMMUNITY &amp; EDUCAT" sheetId="20" r:id="rId9"/>
    <sheet name="6. CULTURE" sheetId="21" r:id="rId10"/>
    <sheet name="7. TRAINING" sheetId="9" r:id="rId11"/>
    <sheet name="SIGN OFF FORM" sheetId="16" r:id="rId12"/>
    <sheet name="RESULTS" sheetId="10" r:id="rId13"/>
    <sheet name="WFG Goals Results" sheetId="22" r:id="rId14"/>
    <sheet name="COMMENTARY" sheetId="14" r:id="rId15"/>
    <sheet name="VARIABLES " sheetId="13" r:id="rId16"/>
  </sheets>
  <definedNames>
    <definedName name="_xlnm._FilterDatabase" localSheetId="5" hidden="1">'2. SUPPLY CHAIN'!$B$1:$K$11</definedName>
    <definedName name="_xlnm._FilterDatabase" localSheetId="3" hidden="1">'CONTRACT HEADER DETAILS'!$F$21:$O$22</definedName>
    <definedName name="_xlnm.Print_Area" localSheetId="2">BACKGROUND!$B$3:$B$22</definedName>
    <definedName name="_xlnm.Print_Area" localSheetId="14">COMMENTARY!$B$1:$B$3</definedName>
    <definedName name="_xlnm.Print_Area" localSheetId="3">'CONTRACT HEADER DETAILS'!$A$1:$D$31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 i="4" l="1"/>
  <c r="I35" i="10" l="1"/>
  <c r="I34" i="10"/>
  <c r="I11" i="10" l="1"/>
  <c r="I60" i="10" l="1"/>
  <c r="H41" i="22" s="1"/>
  <c r="I59" i="10"/>
  <c r="H40" i="22" s="1"/>
  <c r="I58" i="10"/>
  <c r="H39" i="22" s="1"/>
  <c r="I57" i="10"/>
  <c r="H38" i="22" s="1"/>
  <c r="I56" i="10"/>
  <c r="H37" i="22" s="1"/>
  <c r="I55" i="10"/>
  <c r="H36" i="22" s="1"/>
  <c r="I54" i="10"/>
  <c r="H35" i="22" s="1"/>
  <c r="I53" i="10"/>
  <c r="H34" i="22" s="1"/>
  <c r="I52" i="10"/>
  <c r="H33" i="22" s="1"/>
  <c r="I13" i="10" l="1"/>
  <c r="H78" i="22" l="1"/>
  <c r="I13" i="22"/>
  <c r="I12" i="22"/>
  <c r="I27" i="10" l="1"/>
  <c r="H22" i="22" s="1"/>
  <c r="I29" i="10"/>
  <c r="H63" i="22" s="1"/>
  <c r="I26" i="10"/>
  <c r="H21" i="22" s="1"/>
  <c r="I18" i="10"/>
  <c r="H59" i="22" s="1"/>
  <c r="I17" i="10"/>
  <c r="H83" i="22" s="1"/>
  <c r="I16" i="10"/>
  <c r="H79" i="22" s="1"/>
  <c r="I15" i="10"/>
  <c r="H58" i="22" s="1"/>
  <c r="I14" i="10"/>
  <c r="H82" i="22" s="1"/>
  <c r="I11" i="22" l="1"/>
  <c r="I9" i="22"/>
  <c r="I10" i="22"/>
  <c r="I8" i="22"/>
  <c r="I7" i="22"/>
  <c r="I6" i="22"/>
  <c r="H5" i="22"/>
  <c r="I62" i="10" l="1"/>
  <c r="H43" i="22" s="1"/>
  <c r="I61" i="10"/>
  <c r="H42" i="22" s="1"/>
  <c r="H24" i="22"/>
  <c r="H23" i="22"/>
  <c r="H12" i="22" l="1"/>
  <c r="I12" i="10"/>
  <c r="H13" i="22" s="1"/>
  <c r="I6" i="7" l="1"/>
  <c r="I6" i="21" l="1"/>
  <c r="I30" i="10" l="1"/>
  <c r="H64" i="22" s="1"/>
  <c r="O4" i="1" l="1"/>
  <c r="I6" i="10" s="1"/>
  <c r="I7" i="1"/>
  <c r="I46" i="10" l="1"/>
  <c r="H74" i="22" s="1"/>
  <c r="I45" i="10"/>
  <c r="H73" i="22" s="1"/>
  <c r="I44" i="10"/>
  <c r="H72" i="22" s="1"/>
  <c r="I42" i="10"/>
  <c r="H27" i="22" s="1"/>
  <c r="I40" i="10"/>
  <c r="H70" i="22" s="1"/>
  <c r="I39" i="10"/>
  <c r="H69" i="22" s="1"/>
  <c r="I38" i="10"/>
  <c r="H68" i="22" s="1"/>
  <c r="I37" i="10"/>
  <c r="H26" i="22" s="1"/>
  <c r="I36" i="10"/>
  <c r="H25" i="22" s="1"/>
  <c r="I23" i="10" l="1"/>
  <c r="H18" i="22" s="1"/>
  <c r="I33" i="10" l="1"/>
  <c r="H67" i="22" s="1"/>
  <c r="I32" i="10"/>
  <c r="H66" i="22" s="1"/>
  <c r="I47" i="10" l="1"/>
  <c r="H75" i="22" s="1"/>
  <c r="I51" i="10"/>
  <c r="H32" i="22" s="1"/>
  <c r="I50" i="10"/>
  <c r="H31" i="22" s="1"/>
  <c r="I49" i="10"/>
  <c r="H30" i="22" s="1"/>
  <c r="I41" i="10" l="1"/>
  <c r="H71" i="22" s="1"/>
  <c r="I48" i="10"/>
  <c r="H29" i="22" s="1"/>
  <c r="I25" i="10"/>
  <c r="H20" i="22" s="1"/>
  <c r="I43" i="10"/>
  <c r="H28" i="22" s="1"/>
  <c r="I31" i="10"/>
  <c r="H65" i="22" s="1"/>
  <c r="I28" i="10"/>
  <c r="H62" i="22" s="1"/>
  <c r="I9" i="4"/>
  <c r="I24" i="10" s="1"/>
  <c r="H19" i="22" s="1"/>
  <c r="AQ12" i="6"/>
  <c r="AQ13" i="6"/>
  <c r="AQ14" i="6"/>
  <c r="AQ15" i="6"/>
  <c r="AQ16" i="6"/>
  <c r="AQ17" i="6"/>
  <c r="AQ18" i="6"/>
  <c r="AQ19" i="6"/>
  <c r="AQ20" i="6"/>
  <c r="AQ21" i="6"/>
  <c r="AQ22" i="6"/>
  <c r="AQ23" i="6"/>
  <c r="AQ24" i="6"/>
  <c r="AQ25" i="6"/>
  <c r="AQ26" i="6"/>
  <c r="AQ27" i="6"/>
  <c r="AQ28" i="6"/>
  <c r="AQ29" i="6"/>
  <c r="AQ30" i="6"/>
  <c r="AQ31" i="6"/>
  <c r="AQ32" i="6"/>
  <c r="AQ33" i="6"/>
  <c r="AQ34" i="6"/>
  <c r="AQ35" i="6"/>
  <c r="AQ36" i="6"/>
  <c r="AQ37" i="6"/>
  <c r="AQ38" i="6"/>
  <c r="AQ39" i="6"/>
  <c r="AQ40" i="6"/>
  <c r="AQ41" i="6"/>
  <c r="AQ42" i="6"/>
  <c r="AQ43" i="6"/>
  <c r="AQ44" i="6"/>
  <c r="AQ45" i="6"/>
  <c r="AQ46" i="6"/>
  <c r="AQ47" i="6"/>
  <c r="AQ48" i="6"/>
  <c r="AQ49" i="6"/>
  <c r="AQ50" i="6"/>
  <c r="AQ51" i="6"/>
  <c r="AQ52" i="6"/>
  <c r="AQ53" i="6"/>
  <c r="AQ54" i="6"/>
  <c r="AQ55" i="6"/>
  <c r="AQ56" i="6"/>
  <c r="AQ57" i="6"/>
  <c r="AQ58" i="6"/>
  <c r="AQ59" i="6"/>
  <c r="I3" i="6"/>
  <c r="I5" i="6" s="1"/>
  <c r="I10" i="10" s="1"/>
  <c r="H11" i="22" s="1"/>
  <c r="I5" i="4"/>
  <c r="I8" i="10" s="1"/>
  <c r="H9" i="22" s="1"/>
  <c r="I7" i="4"/>
  <c r="I22" i="10" s="1"/>
  <c r="H17" i="22" s="1"/>
  <c r="I3" i="10"/>
  <c r="I7" i="10"/>
  <c r="I9" i="10"/>
  <c r="H10" i="22" s="1"/>
  <c r="I21" i="10"/>
  <c r="H16" i="22" s="1"/>
  <c r="I19" i="10" l="1"/>
  <c r="H4" i="22" s="1"/>
  <c r="H8" i="22"/>
  <c r="I4" i="10"/>
  <c r="H6" i="22" s="1"/>
  <c r="H7" i="22"/>
  <c r="AR12" i="6"/>
  <c r="AQ11"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Burke, Brendan (SPF&amp;P - Value Wales)</author>
  </authors>
  <commentList>
    <comment ref="I10" authorId="0" shapeId="0" xr:uid="{00000000-0006-0000-0600-000001000000}">
      <text>
        <r>
          <rPr>
            <sz val="9"/>
            <color indexed="81"/>
            <rFont val="Tahoma"/>
            <family val="2"/>
          </rPr>
          <t xml:space="preserve">Definition of a disadvantaged worker
Commission Regulation (EU) No 651/2014 of 17 June 2014
(a) has not been in regular paid employment for the previous 6 months; or
(b) is between 15 and 24 years of age; or
(c) has not attained an upper secondary educational or vocational qualification (International Standard Classification of Education 3) or is within two years after completing full-time education and who has not previously obtained his or her first regular paid employment; or
(d) is over the age of 50 years; or
(e) lives as a single adult with one or more dependents; or
(f) works in a sector or profession in a Member State where the gender imbalance is at least 25 % higher than the average gender imbalance across all economic sectors in that Member State, and belongs to that underrepresented gender group; or
(g) is a member of an ethnic minority within a Member State and who requires development of his or her linguistic, vocational training or work experience profile to enhance prospects of gaining access to stable employment.
</t>
        </r>
      </text>
    </comment>
    <comment ref="J10" authorId="0" shapeId="0" xr:uid="{00000000-0006-0000-0600-000002000000}">
      <text>
        <r>
          <rPr>
            <sz val="9"/>
            <color indexed="81"/>
            <rFont val="Tahoma"/>
            <family val="2"/>
          </rPr>
          <t>Definition of a severely disadvantaged worker
Article 2.19 of the Regulation (EC) 800/2008
19. ‘severely disadvantaged worker’ means any person who has been unemployed for 24 months or more;</t>
        </r>
      </text>
    </comment>
    <comment ref="K10" authorId="0" shapeId="0" xr:uid="{00000000-0006-0000-0600-000003000000}">
      <text>
        <r>
          <rPr>
            <sz val="9"/>
            <color indexed="81"/>
            <rFont val="Tahoma"/>
            <family val="2"/>
          </rPr>
          <t xml:space="preserve">Definition of a DISABLED worker
Commission Regulation (EU) No 651/2014 of 17 June 2014
A ‘disabled worker’* is any person who: 
a) is recognised as worker with disabilities under national law; or
b) has long-term physical, mental, intellectual or sensory impairment(s) which, in interaction with various barriers, may hinder their full and effective participation in a work environment on an equal basis with other workers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Burke, Brendan (ESNR-Value Wales)</author>
  </authors>
  <commentList>
    <comment ref="B2" authorId="0" shapeId="0" xr:uid="{00000000-0006-0000-0800-000001000000}">
      <text>
        <r>
          <rPr>
            <sz val="9"/>
            <color indexed="81"/>
            <rFont val="Tahoma"/>
            <family val="2"/>
          </rPr>
          <t xml:space="preserve">
Wellbeing Goal 5. A Wales of cohesive communities  </t>
        </r>
        <r>
          <rPr>
            <i/>
            <sz val="9"/>
            <color indexed="81"/>
            <rFont val="Tahoma"/>
            <family val="2"/>
          </rPr>
          <t>attractive, viable, safe and well-connected communities</t>
        </r>
        <r>
          <rPr>
            <sz val="9"/>
            <color indexed="81"/>
            <rFont val="Tahoma"/>
            <family val="2"/>
          </rPr>
          <t xml:space="preserve">.
</t>
        </r>
        <r>
          <rPr>
            <i/>
            <sz val="9"/>
            <color indexed="81"/>
            <rFont val="Tahoma"/>
            <family val="2"/>
          </rPr>
          <t xml:space="preserve">
 As such this Community and Educational Initiatives sheet should be used to detail outcomes that work towards developing and maintaining attractive, viable, safe and well-connected communities.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Burke, Brendan (ESNR-Value Wales)</author>
  </authors>
  <commentList>
    <comment ref="B2" authorId="0" shapeId="0" xr:uid="{00000000-0006-0000-0900-000001000000}">
      <text>
        <r>
          <rPr>
            <sz val="9"/>
            <color indexed="81"/>
            <rFont val="Tahoma"/>
            <family val="2"/>
          </rPr>
          <t xml:space="preserve">
Advice from WG colleagues in CADW
The goal for the Future Generations Act for culture is:
</t>
        </r>
        <r>
          <rPr>
            <b/>
            <sz val="9"/>
            <color indexed="81"/>
            <rFont val="Tahoma"/>
            <family val="2"/>
          </rPr>
          <t>6. A Wales of vibrant culture and thriving Welsh language</t>
        </r>
        <r>
          <rPr>
            <sz val="9"/>
            <color indexed="81"/>
            <rFont val="Tahoma"/>
            <family val="2"/>
          </rPr>
          <t xml:space="preserve">
</t>
        </r>
        <r>
          <rPr>
            <i/>
            <sz val="9"/>
            <color indexed="81"/>
            <rFont val="Tahoma"/>
            <family val="2"/>
          </rPr>
          <t xml:space="preserve">A society that </t>
        </r>
        <r>
          <rPr>
            <i/>
            <u/>
            <sz val="9"/>
            <color indexed="81"/>
            <rFont val="Tahoma"/>
            <family val="2"/>
          </rPr>
          <t>promotes</t>
        </r>
        <r>
          <rPr>
            <i/>
            <sz val="9"/>
            <color indexed="81"/>
            <rFont val="Tahoma"/>
            <family val="2"/>
          </rPr>
          <t xml:space="preserve"> and </t>
        </r>
        <r>
          <rPr>
            <i/>
            <u/>
            <sz val="9"/>
            <color indexed="81"/>
            <rFont val="Tahoma"/>
            <family val="2"/>
          </rPr>
          <t>protects</t>
        </r>
        <r>
          <rPr>
            <i/>
            <sz val="9"/>
            <color indexed="81"/>
            <rFont val="Tahoma"/>
            <family val="2"/>
          </rPr>
          <t xml:space="preserve"> culture, heritage and the Welsh language, and which encourages people to participate in the arts, and sports and recreation.</t>
        </r>
        <r>
          <rPr>
            <sz val="9"/>
            <color indexed="81"/>
            <rFont val="Tahoma"/>
            <family val="2"/>
          </rPr>
          <t xml:space="preserve">
Key words 'principles' 
</t>
        </r>
        <r>
          <rPr>
            <b/>
            <sz val="9"/>
            <color indexed="81"/>
            <rFont val="Tahoma"/>
            <family val="2"/>
          </rPr>
          <t>Promote</t>
        </r>
        <r>
          <rPr>
            <sz val="9"/>
            <color indexed="81"/>
            <rFont val="Tahoma"/>
            <family val="2"/>
          </rPr>
          <t xml:space="preserve"> culture, heritage and Welsh language
</t>
        </r>
        <r>
          <rPr>
            <b/>
            <sz val="9"/>
            <color indexed="81"/>
            <rFont val="Tahoma"/>
            <family val="2"/>
          </rPr>
          <t xml:space="preserve">Protect </t>
        </r>
        <r>
          <rPr>
            <sz val="9"/>
            <color indexed="81"/>
            <rFont val="Tahoma"/>
            <family val="2"/>
          </rPr>
          <t xml:space="preserve">culture, heritage and Welsh language
</t>
        </r>
        <r>
          <rPr>
            <b/>
            <sz val="9"/>
            <color indexed="81"/>
            <rFont val="Tahoma"/>
            <family val="2"/>
          </rPr>
          <t>Participation</t>
        </r>
        <r>
          <rPr>
            <sz val="9"/>
            <color indexed="81"/>
            <rFont val="Tahoma"/>
            <family val="2"/>
          </rPr>
          <t xml:space="preserve"> in the arts, sports and recreation
Culture, heritage, arts, sport and recreation include:
• Museums, archives and libraries – national and local 
• Arts – participation in and attendance at  theatre, performance, dance, music, galleries
• Sport –  participation in elite sport but also outdoor leisure and recreation  – walking, hiking, cycling
• Sport – attendance at local and national sporting events
• Heritage  -  publicly accessible attractions such as Cadw sites and National Trust sites, historic  railways, canals etc
• Heritage - Protected heritage assets including landscapes, buildings, monuments, parks, gardens etc
• Locally important heritage assets, historic collections and archival material
</t>
        </r>
      </text>
    </comment>
    <comment ref="A13" authorId="0" shapeId="0" xr:uid="{00000000-0006-0000-0900-000002000000}">
      <text>
        <r>
          <rPr>
            <b/>
            <sz val="9"/>
            <color indexed="81"/>
            <rFont val="Tahoma"/>
            <family val="2"/>
          </rPr>
          <t>Burke, Brendan (ESNR-Value Wales):</t>
        </r>
        <r>
          <rPr>
            <sz val="9"/>
            <color indexed="81"/>
            <rFont val="Tahoma"/>
            <family val="2"/>
          </rPr>
          <t xml:space="preserve">
A society in which people’s physical and mental well-being is
maximised and in which choices and behaviours that benefit future health are understood.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Burke, Brendan  Value Wales Policy)</author>
  </authors>
  <commentList>
    <comment ref="A5" authorId="0" shapeId="0" xr:uid="{00000000-0006-0000-0D00-000001000000}">
      <text>
        <r>
          <rPr>
            <b/>
            <sz val="9"/>
            <color indexed="81"/>
            <rFont val="Tahoma"/>
            <family val="2"/>
          </rPr>
          <t>Burke, Brendan  Value Wales Policy):</t>
        </r>
        <r>
          <rPr>
            <sz val="9"/>
            <color indexed="81"/>
            <rFont val="Tahoma"/>
            <family val="2"/>
          </rPr>
          <t xml:space="preserve">
This is noted as General 1.2 as this isn't a line on the results page but is important to know, therefore the refer. 
Whether the contractor is considered to be based in Wales appears on the GENERAL sheet at 1.2. 
</t>
        </r>
      </text>
    </comment>
  </commentList>
</comments>
</file>

<file path=xl/sharedStrings.xml><?xml version="1.0" encoding="utf-8"?>
<sst xmlns="http://schemas.openxmlformats.org/spreadsheetml/2006/main" count="795" uniqueCount="607">
  <si>
    <t>Direct investment</t>
  </si>
  <si>
    <t>WORKSHEET</t>
  </si>
  <si>
    <t>METRIC</t>
  </si>
  <si>
    <t>METRIC DESCRIPTION</t>
  </si>
  <si>
    <t>VALUE</t>
  </si>
  <si>
    <t>SOURCE</t>
  </si>
  <si>
    <t>ADDITIONAL BENEFITS</t>
  </si>
  <si>
    <t xml:space="preserve">Please note this opportunity is in addition to the 'commentary' boxes to the right of any monetary or other figures in the individual worksheets that should be used to explain the detail or context behind figures being reported. Welsh Government is keen to develop case studies from measurement tool submissions and report against all the Community Benefits metrics captured by the tool. However figures / numbers without adequate explanatory detail cannot be used. </t>
  </si>
  <si>
    <t>CONTRACT TITLE</t>
  </si>
  <si>
    <t>VERSION CONTROL</t>
  </si>
  <si>
    <t>COMMENTARY</t>
  </si>
  <si>
    <t>Where the % is not 100%, please use the text field to the right to provide a brief summary of how you create opportunities for businesses based in Wales</t>
  </si>
  <si>
    <t>Where the % is not 100%, please use the text field to the right to provide a brief summary of how you create opportunities for SMEs based in Wales</t>
  </si>
  <si>
    <t>Where the % is not 100%, please use the text field to the right to provide a brief summary of how you create opportunities for TSEs based in Wales</t>
  </si>
  <si>
    <t>Please include the title of the Framework AND duration of the framework (e.g. 3 years with an option for an additional year) as stated in the OJEU / Contract notice</t>
  </si>
  <si>
    <t>NAME OF AUTHORISED PERSON</t>
  </si>
  <si>
    <t>NAME OF PERSON SUBMITTING THIS TOOL</t>
  </si>
  <si>
    <t>PLEASE NOTE : Use of Commentary boxes to provide detail and context</t>
  </si>
  <si>
    <t>DATE THIS TOOL WAS COMPLETED (DD/MM/YYYY)</t>
  </si>
  <si>
    <t>SMEs are organisations that comply with EU regulations regarding partnerships &amp; links to other organisations, have a headcount of less than 250 employees and have an annual turnover of less than €50 million or balance sheet total less than €43 million.</t>
  </si>
  <si>
    <t>CONTACT TELEPHONE NUMBER</t>
  </si>
  <si>
    <t>Apprenticeship weeks</t>
  </si>
  <si>
    <t>Disadvantaged workers employed</t>
  </si>
  <si>
    <t>CONTRACT / FRAMEWORK INFORMATION</t>
  </si>
  <si>
    <t>CONTACT DETAILS</t>
  </si>
  <si>
    <t>Work Trial weeks</t>
  </si>
  <si>
    <t>Traineeship weeks</t>
  </si>
  <si>
    <t>Please use the contract title as it appeared in the Contract Notice</t>
  </si>
  <si>
    <t>Where should completed tools be sent?</t>
  </si>
  <si>
    <t>What period should completed tools cover?</t>
  </si>
  <si>
    <t>Who should complete this tool?</t>
  </si>
  <si>
    <t xml:space="preserve">What do I need to do and how does the tool work? </t>
  </si>
  <si>
    <t>Graduate placement weeks</t>
  </si>
  <si>
    <t>Completed Measurement Tool submissions should be sent to:</t>
  </si>
  <si>
    <t xml:space="preserve">Enquires on the Measurement Tool or any aspect of Community Benefits Policy please contact </t>
  </si>
  <si>
    <t>Welsh local multiplier</t>
  </si>
  <si>
    <t>Contract value</t>
  </si>
  <si>
    <t>This is the value specified in 1.5.</t>
  </si>
  <si>
    <t>CONTRACT MULTIPLIER</t>
  </si>
  <si>
    <t>Year 1 of a 2 year contract / framework</t>
  </si>
  <si>
    <t>Year 2 of a 2 year contract / framework</t>
  </si>
  <si>
    <t>Year 1 of a 3 year contract / framework</t>
  </si>
  <si>
    <t>Year 2 of a 3 year contract / framework</t>
  </si>
  <si>
    <t>Year 3 of a 3 year contract / framework</t>
  </si>
  <si>
    <t>Year 2 of a 4 year contract / framework</t>
  </si>
  <si>
    <t>Year 3 of a 4 year contract / framework</t>
  </si>
  <si>
    <t>Year 4 of a 4 year contract / framework</t>
  </si>
  <si>
    <t>Year 1 of a 1 year contract / framework</t>
  </si>
  <si>
    <t>Year 1 of a 4 year contract / framework</t>
  </si>
  <si>
    <t xml:space="preserve">Income to people living in Wales     </t>
  </si>
  <si>
    <t>TSEs are for-profit or not-for-profit businesses trading for social or environmental purposes. For-profit TSEs tend to be social enterprises or supported enterprises/factories. Not-for-profit TSEs tend to be community and voluntary sector organisations.</t>
  </si>
  <si>
    <t>Traineeships</t>
  </si>
  <si>
    <t>Short-term unemployment reduction</t>
  </si>
  <si>
    <t>Long-term unemployment reduction</t>
  </si>
  <si>
    <t>WHAT THIS MEANS</t>
  </si>
  <si>
    <t>CASHABLE BENEFITS</t>
  </si>
  <si>
    <t>1: GENERAL CONTRACT INFORMATION</t>
  </si>
  <si>
    <t>Contribution to SMEs based in Wales</t>
  </si>
  <si>
    <t xml:space="preserve">Contribution to third sector enterprises based in Wales     </t>
  </si>
  <si>
    <t>Apprenticeships</t>
  </si>
  <si>
    <t>Graduate placements</t>
  </si>
  <si>
    <t>3: EMPLOYMENT</t>
  </si>
  <si>
    <t>Work trials</t>
  </si>
  <si>
    <t>NONE</t>
  </si>
  <si>
    <t>GUIDANCE</t>
  </si>
  <si>
    <t>NO</t>
  </si>
  <si>
    <t>YES</t>
  </si>
  <si>
    <t>DON'T KNOW</t>
  </si>
  <si>
    <t>Costs associated with employees, consultants, and other personnel. Where you are unsure, please estimate using the most readily available data.</t>
  </si>
  <si>
    <t>Revenue to businesses based in Wales</t>
  </si>
  <si>
    <t>Percentage of sub-contractors paid within 30 days</t>
  </si>
  <si>
    <t>CONTRACT DESCRIPTION</t>
  </si>
  <si>
    <t>TOTAL ESTIMATED CONTRACT VALUE</t>
  </si>
  <si>
    <t>Insert the value of the expenditure that relates to goods, services and overheads for the period covered by this submission.</t>
  </si>
  <si>
    <t>Insert the value of the expenditure that relates to staff and labour for the period covered by this submission.</t>
  </si>
  <si>
    <t>WHAT PERIOD DOES THIS SUBMISSION COVER?</t>
  </si>
  <si>
    <t>Severely disadvantaged workers employed</t>
  </si>
  <si>
    <t>Disabled workers employed</t>
  </si>
  <si>
    <t>Volunteering weeks</t>
  </si>
  <si>
    <t>Staff living in Wales who have been retained</t>
  </si>
  <si>
    <t>Voluntary work placements</t>
  </si>
  <si>
    <t>This is the amount of the contract that you have indicated relates to goods, services, and overheads for the period covered by this submission.</t>
  </si>
  <si>
    <t>Percentage spent on businesses based in Wales during the period covered by this submission?</t>
  </si>
  <si>
    <t>This is the amount of the contract that you have indicated relates to staff and labour for the period covered by this submission?</t>
  </si>
  <si>
    <t xml:space="preserve">Please insert the number of people, living in Wales, who have been employed during the period covered by this submission, and who were previously unemployed.  </t>
  </si>
  <si>
    <t xml:space="preserve"> </t>
  </si>
  <si>
    <r>
      <t xml:space="preserve">Please consider cash donations and sponsorships only for this question. This may include cash donations or sponsorships from other organisations made as a result of the contractor's and/or subcontractors efforts. Donations of in-kind resources are covered separately. 
</t>
    </r>
    <r>
      <rPr>
        <i/>
        <sz val="11"/>
        <color indexed="8"/>
        <rFont val="Calibri"/>
        <family val="2"/>
      </rPr>
      <t>Please use the field to the right to provide detail of how the cash contributions were distributed and used.</t>
    </r>
  </si>
  <si>
    <t xml:space="preserve">Total number of training weeks achieved on this contract during the period covered by this submission?  </t>
  </si>
  <si>
    <t xml:space="preserve">A Traineeship is designed to support 16-18 year olds who are Not in Education Employment or Training (NEET).  A Traineeship is designed to support young people who want to work, but who may need additional support to gain the skills and experience required to progress onto an apprenticeship, job or further education. Traineeships last between 12 weeks and 12 months dependant on an individuals need. </t>
  </si>
  <si>
    <r>
      <t xml:space="preserve">Work trials enable employers to try out unemployed people in a particular job for up to 30 working days whilst the person remains entitled to benefits through the UK Department of Work and Pensions (DWP).
</t>
    </r>
    <r>
      <rPr>
        <i/>
        <sz val="11"/>
        <color indexed="8"/>
        <rFont val="Calibri"/>
        <family val="2"/>
      </rPr>
      <t xml:space="preserve">Please use the field to the right to provide information, where possible, that supports this figure. </t>
    </r>
  </si>
  <si>
    <r>
      <t>CONTRACT</t>
    </r>
    <r>
      <rPr>
        <sz val="12"/>
        <rFont val="Calibri"/>
        <family val="2"/>
      </rPr>
      <t xml:space="preserve"> END DATE (DD/MM/YY)</t>
    </r>
  </si>
  <si>
    <t>This figure should include costs associated not only with Suppliers and sub-contractors but also overheads associated with the project or contract, such as operational costs, for example, Finance, Insurance or IT.</t>
  </si>
  <si>
    <t>Who can I contact if I have any queries about the Community Benefits Measurement Tool?</t>
  </si>
  <si>
    <t>Select from the dropdown menu the category best describing the nature of the contract.</t>
  </si>
  <si>
    <t>This is the value of the contract if going to a Welsh-based contractor.  This is the figure entered in 2.2 if the contractor is based in Wales as indicated at 1.2.  This figure is 0 if the contractor is based outside of Wales.</t>
  </si>
  <si>
    <t>This percentage represents how much of the total expenditure on businesses at 1.3 was spent with businesses based in Wales as entered at 2.2</t>
  </si>
  <si>
    <t>Percentage spent on salaries and wages to people living in Wales</t>
  </si>
  <si>
    <t>Percentage spent on SMEs based in Wales</t>
  </si>
  <si>
    <r>
      <t xml:space="preserve">Please insert the total number of traineeship weeks completed as part of this contract
</t>
    </r>
    <r>
      <rPr>
        <i/>
        <sz val="11"/>
        <color indexed="8"/>
        <rFont val="Calibri"/>
        <family val="2"/>
      </rPr>
      <t xml:space="preserve">Please use the field to the right to provide information, where possible, that supports this figure. </t>
    </r>
  </si>
  <si>
    <r>
      <t xml:space="preserve">Please insert the total number of work experience / internship weeks completed as part of this contract.
</t>
    </r>
    <r>
      <rPr>
        <i/>
        <sz val="11"/>
        <color indexed="8"/>
        <rFont val="Calibri"/>
        <family val="2"/>
      </rPr>
      <t xml:space="preserve">Please use the field to the right to provide information, where possible, that supports this figure. </t>
    </r>
  </si>
  <si>
    <r>
      <t xml:space="preserve">Please insert the total number of graduate placement weeks completed as part of this contract.
</t>
    </r>
    <r>
      <rPr>
        <i/>
        <sz val="11"/>
        <color indexed="8"/>
        <rFont val="Calibri"/>
        <family val="2"/>
      </rPr>
      <t xml:space="preserve">Please use the field to the right to provide information, where possible, that supports this figure. </t>
    </r>
  </si>
  <si>
    <r>
      <t xml:space="preserve">Please insert the total number of work trial weeks completed as part of this contract.
</t>
    </r>
    <r>
      <rPr>
        <i/>
        <sz val="11"/>
        <color indexed="8"/>
        <rFont val="Calibri"/>
        <family val="2"/>
      </rPr>
      <t xml:space="preserve">Please use the field to the right to provide information, where possible, that supports this figure. </t>
    </r>
  </si>
  <si>
    <r>
      <t xml:space="preserve">
Please insert the total number of voluntary work weeks completed as part of this contract.
</t>
    </r>
    <r>
      <rPr>
        <i/>
        <sz val="11"/>
        <color indexed="8"/>
        <rFont val="Calibri"/>
        <family val="2"/>
      </rPr>
      <t xml:space="preserve">Please use the field to the right to provide information, where possible, that supports this figure. </t>
    </r>
  </si>
  <si>
    <r>
      <t xml:space="preserve">Please insert the total number of apprenticeship weeks completed during the period covered by this submission.
</t>
    </r>
    <r>
      <rPr>
        <i/>
        <sz val="11"/>
        <color indexed="8"/>
        <rFont val="Calibri"/>
        <family val="2"/>
      </rPr>
      <t xml:space="preserve">Please use the commentary box alongside to provide information, where possible, that supports this figure. </t>
    </r>
  </si>
  <si>
    <t xml:space="preserve">A work experience or internship placement can be a formal or informal arrangement to give a person, usually a student, on the job work experience which may be paid or unpaid. Please include details of any work experience you have provided to students studying a Further Education pathway.   </t>
  </si>
  <si>
    <t>Work experience or internships</t>
  </si>
  <si>
    <t>Work experience or internships weeks</t>
  </si>
  <si>
    <t>Tonnes of waste diverted from landfill</t>
  </si>
  <si>
    <t xml:space="preserve">For contracts of longer than 12 months this is the estimated expenditure over the whole period of the contract. </t>
  </si>
  <si>
    <t xml:space="preserve">TOTAL expenditure for the period covered by this submission.
(Expenditure on goods, services and overheads plus on staff and labour) </t>
  </si>
  <si>
    <t>This is the total expenditure over the previous 12 month period which is the sum of the value of goods, service and overheads and staff and labour entered above.</t>
  </si>
  <si>
    <t>Given the high proportion of Small and Medium sized Enterprises (SMEs) in Wales and the detrimental impact of slow or delayed payment to the viability of such businesses when they support procurement projects as sub-contractors, it is essential that public sector bodies in Wales ensure fair and prompt payments throughout supply chains linked to their contracts.
As a minimum public sector bodies should ensure payment within 30 days to sub-contractors in line with public sector payment terms. 
If you do not use sub-contractors on this contract, please leave this blank</t>
  </si>
  <si>
    <t>Water reduction savings</t>
  </si>
  <si>
    <t xml:space="preserve">Consolidated volumetric rate per cubic metre for standard measured charges for Water &amp; Sewerage </t>
  </si>
  <si>
    <t>Is the Contractor based in Wales?</t>
  </si>
  <si>
    <t>Contractor signatory</t>
  </si>
  <si>
    <t>CONSTRUCTION</t>
  </si>
  <si>
    <t>How is the information from Measurement Tool submissions used?</t>
  </si>
  <si>
    <t>LOCAL GOVERNMENT (General)</t>
  </si>
  <si>
    <t>LOCAL GOVERNMENT (Housing)</t>
  </si>
  <si>
    <t>WELSH GOVERNMENT</t>
  </si>
  <si>
    <t>WELSH GOVERNMENT SPONSORED BODY</t>
  </si>
  <si>
    <t>HIGHER EDUCATION</t>
  </si>
  <si>
    <t>FURTHER EDUCATION</t>
  </si>
  <si>
    <t>NHS</t>
  </si>
  <si>
    <t>HOUSING (Housing Association / Registered Social Landlord)</t>
  </si>
  <si>
    <t xml:space="preserve">  
Please insert the total number of accredited training weeks completed as part of this contract.
Please use the field to the right to provide information, where possible, that supports this figure. </t>
  </si>
  <si>
    <t xml:space="preserve">Please insert the total number of non-accredited training weeks completed as part of this contract. 
Please use the field to the right to provide information, where possible, that supports this figure. </t>
  </si>
  <si>
    <t xml:space="preserve">ACCREDITED training is any training towards a formal qualification, for example NVQs, Institute of Leadership and Management (ILM), Health and Safety (e.g. NEBOSH, IOSH) qualifications.
Attainment of ACCREDITED qualifications by new or existing staff should be considered, provided that the course was started and completed as a result of this contract. 
Please use the field to the right to provide information, where possible, that supports this figure. </t>
  </si>
  <si>
    <t>Accredited training completed</t>
  </si>
  <si>
    <t>Accredited training weeks</t>
  </si>
  <si>
    <t>Non-accredited training weeks</t>
  </si>
  <si>
    <t>Percentage spent on Third Sector Enterprises (TSEs) based in Wales</t>
  </si>
  <si>
    <r>
      <t xml:space="preserve">How many </t>
    </r>
    <r>
      <rPr>
        <b/>
        <u/>
        <sz val="11"/>
        <rFont val="Calibri"/>
        <family val="2"/>
      </rPr>
      <t>graduate placement weeks</t>
    </r>
    <r>
      <rPr>
        <sz val="11"/>
        <rFont val="Calibri"/>
        <family val="2"/>
      </rPr>
      <t xml:space="preserve"> in total have been completed as part of this contract during the period covered by this submission?</t>
    </r>
  </si>
  <si>
    <r>
      <t xml:space="preserve">How many </t>
    </r>
    <r>
      <rPr>
        <b/>
        <u/>
        <sz val="11"/>
        <rFont val="Calibri"/>
        <family val="2"/>
      </rPr>
      <t>work trials</t>
    </r>
    <r>
      <rPr>
        <sz val="11"/>
        <rFont val="Calibri"/>
        <family val="2"/>
      </rPr>
      <t xml:space="preserve"> for people living in Wales have been </t>
    </r>
    <r>
      <rPr>
        <b/>
        <u/>
        <sz val="11"/>
        <rFont val="Calibri"/>
        <family val="2"/>
      </rPr>
      <t>completed</t>
    </r>
    <r>
      <rPr>
        <sz val="11"/>
        <rFont val="Calibri"/>
        <family val="2"/>
      </rPr>
      <t xml:space="preserve"> as part of this contract during the period covered by this submission?  </t>
    </r>
  </si>
  <si>
    <r>
      <t xml:space="preserve">How many </t>
    </r>
    <r>
      <rPr>
        <b/>
        <u/>
        <sz val="11"/>
        <rFont val="Calibri"/>
        <family val="2"/>
      </rPr>
      <t>work trial weeks</t>
    </r>
    <r>
      <rPr>
        <sz val="11"/>
        <rFont val="Calibri"/>
        <family val="2"/>
      </rPr>
      <t xml:space="preserve"> in total have been completed as part of this contract during the period covered by this submission?</t>
    </r>
  </si>
  <si>
    <r>
      <t xml:space="preserve">How many </t>
    </r>
    <r>
      <rPr>
        <b/>
        <u/>
        <sz val="11"/>
        <rFont val="Calibri"/>
        <family val="2"/>
      </rPr>
      <t>voluntary work weeks</t>
    </r>
    <r>
      <rPr>
        <sz val="11"/>
        <rFont val="Calibri"/>
        <family val="2"/>
      </rPr>
      <t xml:space="preserve"> have been completed as part of this contract during the period covered by this submission?</t>
    </r>
  </si>
  <si>
    <r>
      <t xml:space="preserve">How many </t>
    </r>
    <r>
      <rPr>
        <b/>
        <u/>
        <sz val="11"/>
        <rFont val="Calibri"/>
        <family val="2"/>
      </rPr>
      <t>graduate placements</t>
    </r>
    <r>
      <rPr>
        <sz val="11"/>
        <rFont val="Calibri"/>
        <family val="2"/>
      </rPr>
      <t xml:space="preserve"> for people living in Wales were </t>
    </r>
    <r>
      <rPr>
        <b/>
        <u/>
        <sz val="11"/>
        <rFont val="Calibri"/>
        <family val="2"/>
      </rPr>
      <t>started and completed</t>
    </r>
    <r>
      <rPr>
        <sz val="11"/>
        <rFont val="Calibri"/>
        <family val="2"/>
      </rPr>
      <t xml:space="preserve"> as part of this contract during the period covered by this submission?</t>
    </r>
  </si>
  <si>
    <r>
      <t xml:space="preserve">How many </t>
    </r>
    <r>
      <rPr>
        <b/>
        <u/>
        <sz val="11"/>
        <color theme="1"/>
        <rFont val="Calibri"/>
        <family val="2"/>
      </rPr>
      <t>work experience / internship weeks</t>
    </r>
    <r>
      <rPr>
        <sz val="11"/>
        <color theme="1"/>
        <rFont val="Calibri"/>
        <family val="2"/>
      </rPr>
      <t xml:space="preserve"> in total have been completed as part of this contract during the period covered by this submission?  </t>
    </r>
  </si>
  <si>
    <r>
      <t xml:space="preserve">How many </t>
    </r>
    <r>
      <rPr>
        <b/>
        <u/>
        <sz val="11"/>
        <rFont val="Calibri"/>
        <family val="2"/>
      </rPr>
      <t>work experience / internship opportunities</t>
    </r>
    <r>
      <rPr>
        <sz val="11"/>
        <rFont val="Calibri"/>
        <family val="2"/>
      </rPr>
      <t xml:space="preserve"> for people living in Wales were </t>
    </r>
    <r>
      <rPr>
        <b/>
        <u/>
        <sz val="11"/>
        <rFont val="Calibri"/>
        <family val="2"/>
      </rPr>
      <t>started and completed</t>
    </r>
    <r>
      <rPr>
        <sz val="11"/>
        <rFont val="Calibri"/>
        <family val="2"/>
      </rPr>
      <t xml:space="preserve"> as part of this contract during the period covered by this submission?</t>
    </r>
  </si>
  <si>
    <r>
      <t xml:space="preserve">How many </t>
    </r>
    <r>
      <rPr>
        <b/>
        <u/>
        <sz val="11"/>
        <rFont val="Calibri"/>
        <family val="2"/>
      </rPr>
      <t>apprenticeship opportunities</t>
    </r>
    <r>
      <rPr>
        <sz val="11"/>
        <rFont val="Calibri"/>
        <family val="2"/>
      </rPr>
      <t xml:space="preserve"> were </t>
    </r>
    <r>
      <rPr>
        <b/>
        <u/>
        <sz val="11"/>
        <rFont val="Calibri"/>
        <family val="2"/>
      </rPr>
      <t>started</t>
    </r>
    <r>
      <rPr>
        <sz val="11"/>
        <rFont val="Calibri"/>
        <family val="2"/>
      </rPr>
      <t xml:space="preserve"> by people living in Wales as part of this contract during the period covered by this submission? </t>
    </r>
  </si>
  <si>
    <r>
      <t>How many</t>
    </r>
    <r>
      <rPr>
        <b/>
        <sz val="11"/>
        <rFont val="Calibri"/>
        <family val="2"/>
      </rPr>
      <t xml:space="preserve"> </t>
    </r>
    <r>
      <rPr>
        <b/>
        <u/>
        <sz val="11"/>
        <rFont val="Calibri"/>
        <family val="2"/>
      </rPr>
      <t>apprenticeship weeks</t>
    </r>
    <r>
      <rPr>
        <sz val="11"/>
        <rFont val="Calibri"/>
        <family val="2"/>
      </rPr>
      <t xml:space="preserve"> were completed by people living in Wales as part of this contract during the period covered by this submission? </t>
    </r>
  </si>
  <si>
    <r>
      <t xml:space="preserve">How many </t>
    </r>
    <r>
      <rPr>
        <b/>
        <u/>
        <sz val="11"/>
        <rFont val="Calibri"/>
        <family val="2"/>
      </rPr>
      <t>traineeship weeks</t>
    </r>
    <r>
      <rPr>
        <sz val="11"/>
        <rFont val="Calibri"/>
        <family val="2"/>
      </rPr>
      <t xml:space="preserve"> in total have been completed as part of this contract during the period covered by this submission?</t>
    </r>
  </si>
  <si>
    <r>
      <t xml:space="preserve">How many </t>
    </r>
    <r>
      <rPr>
        <b/>
        <u/>
        <sz val="11"/>
        <rFont val="Calibri"/>
        <family val="2"/>
      </rPr>
      <t>accredited training weeks</t>
    </r>
    <r>
      <rPr>
        <sz val="11"/>
        <rFont val="Calibri"/>
        <family val="2"/>
      </rPr>
      <t xml:space="preserve"> of any level have been completed as part of this contract during the period covered by this submission?</t>
    </r>
  </si>
  <si>
    <r>
      <t xml:space="preserve">How many </t>
    </r>
    <r>
      <rPr>
        <b/>
        <u/>
        <sz val="11"/>
        <rFont val="Calibri"/>
        <family val="2"/>
      </rPr>
      <t>non-accredited training opportunities</t>
    </r>
    <r>
      <rPr>
        <sz val="11"/>
        <rFont val="Calibri"/>
        <family val="2"/>
      </rPr>
      <t xml:space="preserve"> were </t>
    </r>
    <r>
      <rPr>
        <b/>
        <u/>
        <sz val="11"/>
        <rFont val="Calibri"/>
        <family val="2"/>
      </rPr>
      <t>completed</t>
    </r>
    <r>
      <rPr>
        <sz val="11"/>
        <rFont val="Calibri"/>
        <family val="2"/>
      </rPr>
      <t xml:space="preserve"> as part of this contract during the period covered by this submission?                                                                                                                                                                                              </t>
    </r>
  </si>
  <si>
    <r>
      <t xml:space="preserve">From the value above (2.1), how much was </t>
    </r>
    <r>
      <rPr>
        <b/>
        <u/>
        <sz val="11"/>
        <rFont val="Calibri"/>
        <family val="2"/>
      </rPr>
      <t>spent with businesses based in Wales</t>
    </r>
    <r>
      <rPr>
        <sz val="11"/>
        <rFont val="Calibri"/>
        <family val="2"/>
      </rPr>
      <t xml:space="preserve"> providing goods, services, or overheads during the period covered by this submission.</t>
    </r>
  </si>
  <si>
    <r>
      <t xml:space="preserve">Is a </t>
    </r>
    <r>
      <rPr>
        <b/>
        <u/>
        <sz val="11"/>
        <color theme="1"/>
        <rFont val="Calibri"/>
        <family val="2"/>
      </rPr>
      <t>Project Bank Account</t>
    </r>
    <r>
      <rPr>
        <sz val="11"/>
        <color theme="1"/>
        <rFont val="Calibri"/>
        <family val="2"/>
      </rPr>
      <t xml:space="preserve"> being used on this project?</t>
    </r>
  </si>
  <si>
    <r>
      <t xml:space="preserve">From the value above (3.1), how much was </t>
    </r>
    <r>
      <rPr>
        <b/>
        <u/>
        <sz val="11"/>
        <color theme="1"/>
        <rFont val="Calibri"/>
        <family val="2"/>
      </rPr>
      <t>spent on people living in Wales who are/were employed</t>
    </r>
    <r>
      <rPr>
        <sz val="11"/>
        <color theme="1"/>
        <rFont val="Calibri"/>
        <family val="2"/>
      </rPr>
      <t xml:space="preserve"> as a result of this contract during the period covered by this submission?</t>
    </r>
  </si>
  <si>
    <r>
      <t xml:space="preserve">Has this contract allowed the Contractor or subcontractors to </t>
    </r>
    <r>
      <rPr>
        <b/>
        <u/>
        <sz val="11"/>
        <color theme="1"/>
        <rFont val="Calibri"/>
        <family val="2"/>
      </rPr>
      <t xml:space="preserve">retain staff </t>
    </r>
    <r>
      <rPr>
        <sz val="11"/>
        <color theme="1"/>
        <rFont val="Calibri"/>
        <family val="2"/>
      </rPr>
      <t>who would have been made redundant without the work provided by this contract for the period covered by this submission?</t>
    </r>
  </si>
  <si>
    <r>
      <t xml:space="preserve">Was this individual </t>
    </r>
    <r>
      <rPr>
        <b/>
        <u/>
        <sz val="11"/>
        <color indexed="8"/>
        <rFont val="Calibri"/>
        <family val="2"/>
      </rPr>
      <t>UNEMPLOYED</t>
    </r>
    <r>
      <rPr>
        <sz val="11"/>
        <color indexed="8"/>
        <rFont val="Calibri"/>
        <family val="2"/>
      </rPr>
      <t xml:space="preserve"> for up to 6 months immediately prior to being taken on?</t>
    </r>
  </si>
  <si>
    <r>
      <t xml:space="preserve">Would this individual have been considered a </t>
    </r>
    <r>
      <rPr>
        <b/>
        <u/>
        <sz val="11"/>
        <rFont val="Calibri"/>
        <family val="2"/>
      </rPr>
      <t>DISADVANTAGED</t>
    </r>
    <r>
      <rPr>
        <sz val="11"/>
        <rFont val="Calibri"/>
        <family val="2"/>
      </rPr>
      <t xml:space="preserve"> worker prior to being taken on for this contract? i.e. unemployed for 6 months or more but less than 24 months or falls into one of the categories in the definition of disadvantaged workers</t>
    </r>
  </si>
  <si>
    <r>
      <t xml:space="preserve">Would this individual have been considered a </t>
    </r>
    <r>
      <rPr>
        <b/>
        <u/>
        <sz val="11"/>
        <rFont val="Calibri"/>
        <family val="2"/>
      </rPr>
      <t>SEVERELY DISADVANTAGED</t>
    </r>
    <r>
      <rPr>
        <sz val="11"/>
        <rFont val="Calibri"/>
        <family val="2"/>
      </rPr>
      <t xml:space="preserve"> worker prior to being taken on for this contract? i.e. unemployed for 24 months or more   </t>
    </r>
  </si>
  <si>
    <r>
      <t xml:space="preserve">From the value identified in  2.2, what value was </t>
    </r>
    <r>
      <rPr>
        <b/>
        <u/>
        <sz val="11"/>
        <rFont val="Calibri"/>
        <family val="2"/>
      </rPr>
      <t>spent with small and medium-size enterprises (SMEs) based in Wale</t>
    </r>
    <r>
      <rPr>
        <u/>
        <sz val="11"/>
        <rFont val="Calibri"/>
        <family val="2"/>
      </rPr>
      <t>s</t>
    </r>
    <r>
      <rPr>
        <sz val="11"/>
        <rFont val="Calibri"/>
        <family val="2"/>
      </rPr>
      <t xml:space="preserve"> during the period covered by this submission?</t>
    </r>
  </si>
  <si>
    <r>
      <t xml:space="preserve">From the value identified in 2.2, what value was </t>
    </r>
    <r>
      <rPr>
        <b/>
        <u/>
        <sz val="11"/>
        <rFont val="Calibri"/>
        <family val="2"/>
      </rPr>
      <t>spent with Third Sector Enterprises (TSEs) based in Wales</t>
    </r>
    <r>
      <rPr>
        <sz val="11"/>
        <rFont val="Calibri"/>
        <family val="2"/>
      </rPr>
      <t xml:space="preserve"> during the period covered by this submission?</t>
    </r>
  </si>
  <si>
    <t>INSTRUCTION : Please provide the following information were these were required by the contracting authority / client and have been delivered as a direct result of this contract/project.</t>
  </si>
  <si>
    <t>Unemployed workers employed</t>
  </si>
  <si>
    <r>
      <rPr>
        <sz val="11"/>
        <rFont val="Calibri"/>
        <family val="2"/>
      </rPr>
      <t xml:space="preserve">How many </t>
    </r>
    <r>
      <rPr>
        <b/>
        <u/>
        <sz val="11"/>
        <rFont val="Calibri"/>
        <family val="2"/>
      </rPr>
      <t>non-accredited training weeks</t>
    </r>
    <r>
      <rPr>
        <sz val="11"/>
        <rFont val="Calibri"/>
        <family val="2"/>
      </rPr>
      <t xml:space="preserve"> have been provided during the period covered by this submission? </t>
    </r>
  </si>
  <si>
    <t>NAME OF CONTRACTOR ORGANISATION</t>
  </si>
  <si>
    <t>This page summarises the community benefits for the contract or project being examined. If you have not been asked to record information for certain CB objectives or have been unable to provide all of the information requested in previous worksheets, some of the results fields below may remain blank.  This page also explains the methodology behind the figures presented.</t>
  </si>
  <si>
    <t>NOTE: 'WEEKS' are 5 day working weeks. If you have recorded 'training' types, listed here, in numbers of days please convert to weeks on this basis. Where the number of days is less than a week please add a note in the relevant Commentary box.</t>
  </si>
  <si>
    <r>
      <t xml:space="preserve">Please use the text field below to input  any other information that you feel is relevant to the community benefits achieved in this contract. This may be information that supports the figures that you have entered in the worksheets or other community benefits that you do not believe have been captured elsewhere within the tool.
</t>
    </r>
    <r>
      <rPr>
        <b/>
        <sz val="11"/>
        <color rgb="FFFF0000"/>
        <rFont val="Calibri"/>
        <family val="2"/>
      </rPr>
      <t>FORMATTING ADVICE</t>
    </r>
    <r>
      <rPr>
        <b/>
        <sz val="11"/>
        <color indexed="8"/>
        <rFont val="Calibri"/>
        <family val="2"/>
      </rPr>
      <t xml:space="preserve"> - As this is an Excel worksheet to break text use the Alt + Return key to drop to the next line. Using only the Return key will move you into the next Cell</t>
    </r>
  </si>
  <si>
    <t xml:space="preserve">Please Detail the nature of the work experience and skills developed by the volunteering opportunities </t>
  </si>
  <si>
    <t xml:space="preserve">I confirm that to the best of my knowledge this is an accurate reflection of the Community Benefits delivered during the period covered by this submission. I also confirm that I am authorised to sign off this submission on behalf of the Contractor managing the delivery of the Community Benefits for this contract.  </t>
  </si>
  <si>
    <t>1. A prosperous Wales</t>
  </si>
  <si>
    <t>2. A resilient Wales</t>
  </si>
  <si>
    <t>3. A healthier Wales</t>
  </si>
  <si>
    <t>4. A more equal Wales</t>
  </si>
  <si>
    <t>5. A Wales of cohesive communities</t>
  </si>
  <si>
    <t>6. A Wales of vibrant culture and thriving Welsh language</t>
  </si>
  <si>
    <t>7. A globally responsible Wales</t>
  </si>
  <si>
    <t xml:space="preserve">A nation which maintains and enhances a biodiverse natural environment with healthy functioning ecosystems that support social, economic and ecological resilience and the capacity to adapt to change (for example climate change).
</t>
  </si>
  <si>
    <t>An innovative, productive and low carbon society which recognises the limits of the global environment and therefore uses resources efficiently and proportionately (including acting on climate change); and which develops a skilled and well-educated population in an economy which generates wealth and provides employment opportunities, allowing people to take advantage of the wealth generated through securing decent work.</t>
  </si>
  <si>
    <t>Attractive, viable, safe and well-connected communities.</t>
  </si>
  <si>
    <t>A society that promotes and protects culture, heritage and the Welsh language, and which encourages people to participate in the arts, and sports and recreation.</t>
  </si>
  <si>
    <t>5: COMMUNITY AND EDUCATIONAL INITIATIVES</t>
  </si>
  <si>
    <t>4: ENVIRONMENT &amp; RESOURCES</t>
  </si>
  <si>
    <t xml:space="preserve">This metric should be used to monitor the number of Welsh speaking / writing staff if a minimum number of Welsh speakers is to be required or recommended based on an assessment of the current and or projected future service user requirement to communicate through the medium of Welsh. </t>
  </si>
  <si>
    <t>LANGUAGE</t>
  </si>
  <si>
    <t>SPORT</t>
  </si>
  <si>
    <t xml:space="preserve">CULTURE </t>
  </si>
  <si>
    <t xml:space="preserve">             6: CULTURE (Language, culture and sport)</t>
  </si>
  <si>
    <r>
      <t xml:space="preserve">
How much in </t>
    </r>
    <r>
      <rPr>
        <b/>
        <u/>
        <sz val="11"/>
        <color indexed="8"/>
        <rFont val="Calibri"/>
        <family val="2"/>
      </rPr>
      <t>cash contributions or sponsorships</t>
    </r>
    <r>
      <rPr>
        <sz val="11"/>
        <color indexed="8"/>
        <rFont val="Calibri"/>
        <family val="2"/>
      </rPr>
      <t xml:space="preserve"> did the contractor and/or subcontractors donate to support </t>
    </r>
    <r>
      <rPr>
        <b/>
        <u/>
        <sz val="11"/>
        <color indexed="8"/>
        <rFont val="Calibri"/>
        <family val="2"/>
      </rPr>
      <t>cultural activities</t>
    </r>
    <r>
      <rPr>
        <sz val="11"/>
        <color indexed="8"/>
        <rFont val="Calibri"/>
        <family val="2"/>
      </rPr>
      <t xml:space="preserve"> organisations or projects based in Wales during the period covered by this submission? 
</t>
    </r>
    <r>
      <rPr>
        <b/>
        <sz val="11"/>
        <color rgb="FFFF0000"/>
        <rFont val="Calibri"/>
        <family val="2"/>
      </rPr>
      <t xml:space="preserve">NB Cash contributions or sponsorships supporting community or educational activities should be recorded on the Community or Educational Initiatives sheet  </t>
    </r>
  </si>
  <si>
    <r>
      <t xml:space="preserve">
How much in </t>
    </r>
    <r>
      <rPr>
        <b/>
        <u/>
        <sz val="11"/>
        <color indexed="8"/>
        <rFont val="Calibri"/>
        <family val="2"/>
      </rPr>
      <t>cash contributions or sponsorships</t>
    </r>
    <r>
      <rPr>
        <sz val="11"/>
        <color indexed="8"/>
        <rFont val="Calibri"/>
        <family val="2"/>
      </rPr>
      <t xml:space="preserve"> did the contractor and/or subcontractors donate to support </t>
    </r>
    <r>
      <rPr>
        <b/>
        <u/>
        <sz val="11"/>
        <color indexed="8"/>
        <rFont val="Calibri"/>
        <family val="2"/>
      </rPr>
      <t>sporting activities</t>
    </r>
    <r>
      <rPr>
        <sz val="11"/>
        <color indexed="8"/>
        <rFont val="Calibri"/>
        <family val="2"/>
      </rPr>
      <t xml:space="preserve"> organisations or projects based in Wales during the period covered by this submission? </t>
    </r>
  </si>
  <si>
    <r>
      <t>What is the estimated value of</t>
    </r>
    <r>
      <rPr>
        <b/>
        <u/>
        <sz val="11"/>
        <color indexed="8"/>
        <rFont val="Calibri"/>
        <family val="2"/>
      </rPr>
      <t xml:space="preserve"> in-kind labour</t>
    </r>
    <r>
      <rPr>
        <sz val="11"/>
        <color indexed="8"/>
        <rFont val="Calibri"/>
        <family val="2"/>
      </rPr>
      <t xml:space="preserve">; the time spent by personnel / staff during the period covered by this submission supporting </t>
    </r>
    <r>
      <rPr>
        <b/>
        <u/>
        <sz val="11"/>
        <color indexed="8"/>
        <rFont val="Calibri"/>
        <family val="2"/>
      </rPr>
      <t>cultural activities based in Wales</t>
    </r>
    <r>
      <rPr>
        <sz val="11"/>
        <color indexed="8"/>
        <rFont val="Calibri"/>
        <family val="2"/>
      </rPr>
      <t xml:space="preserve"> during the period covered by this submission? 
</t>
    </r>
    <r>
      <rPr>
        <b/>
        <sz val="11"/>
        <color rgb="FFFF0000"/>
        <rFont val="Calibri"/>
        <family val="2"/>
      </rPr>
      <t xml:space="preserve">NB The value of </t>
    </r>
    <r>
      <rPr>
        <b/>
        <u/>
        <sz val="11"/>
        <color rgb="FFFF0000"/>
        <rFont val="Calibri"/>
        <family val="2"/>
      </rPr>
      <t xml:space="preserve">In-kind </t>
    </r>
    <r>
      <rPr>
        <b/>
        <sz val="11"/>
        <color rgb="FFFF0000"/>
        <rFont val="Calibri"/>
        <family val="2"/>
      </rPr>
      <t xml:space="preserve">labour supporting community or educational activities should be recorded on the Community &amp; Education sheet  </t>
    </r>
  </si>
  <si>
    <r>
      <t xml:space="preserve">What is the estimated value of </t>
    </r>
    <r>
      <rPr>
        <b/>
        <u/>
        <sz val="11"/>
        <color indexed="8"/>
        <rFont val="Calibri"/>
        <family val="2"/>
      </rPr>
      <t>in-kind labour</t>
    </r>
    <r>
      <rPr>
        <sz val="11"/>
        <color indexed="8"/>
        <rFont val="Calibri"/>
        <family val="2"/>
      </rPr>
      <t xml:space="preserve">; the time spent by personnel / staff during the period covered by this submission supporting </t>
    </r>
    <r>
      <rPr>
        <b/>
        <u/>
        <sz val="11"/>
        <color indexed="8"/>
        <rFont val="Calibri"/>
        <family val="2"/>
      </rPr>
      <t xml:space="preserve">sporting activities </t>
    </r>
    <r>
      <rPr>
        <sz val="11"/>
        <color indexed="8"/>
        <rFont val="Calibri"/>
        <family val="2"/>
      </rPr>
      <t xml:space="preserve">based in Wales during the period covered by this submission? 
</t>
    </r>
    <r>
      <rPr>
        <b/>
        <sz val="11"/>
        <color rgb="FFFF0000"/>
        <rFont val="Calibri"/>
        <family val="2"/>
      </rPr>
      <t>NB The value of</t>
    </r>
    <r>
      <rPr>
        <b/>
        <u/>
        <sz val="11"/>
        <color rgb="FFFF0000"/>
        <rFont val="Calibri"/>
        <family val="2"/>
      </rPr>
      <t xml:space="preserve"> In-kind labour</t>
    </r>
    <r>
      <rPr>
        <b/>
        <sz val="11"/>
        <color rgb="FFFF0000"/>
        <rFont val="Calibri"/>
        <family val="2"/>
      </rPr>
      <t xml:space="preserve"> supporting community or educational activities should be recorded on the Community &amp; Education sheet  </t>
    </r>
  </si>
  <si>
    <t>ENVIRONMENT &amp; RESOURCES</t>
  </si>
  <si>
    <t>Landfill Disposals Tax (LDT) - Lower Rate per tonne
which applies to QUALIFYING MATERIAL: SPECIFIED MATERIALS AND CONDITIONS in SCHEDULE 1 of the Landfill Disposals Tax (Wales)Act 2017</t>
  </si>
  <si>
    <t>WHERE WILL THE CONTRACT BE DELIVERED?</t>
  </si>
  <si>
    <r>
      <rPr>
        <b/>
        <u/>
        <sz val="11"/>
        <rFont val="Calibri"/>
        <family val="2"/>
      </rPr>
      <t>Percentage</t>
    </r>
    <r>
      <rPr>
        <sz val="11"/>
        <rFont val="Calibri"/>
        <family val="2"/>
      </rPr>
      <t xml:space="preserve"> of money spent on businesses based in Wales </t>
    </r>
    <r>
      <rPr>
        <b/>
        <u/>
        <sz val="11"/>
        <rFont val="Calibri"/>
        <family val="2"/>
      </rPr>
      <t>spent on TSEs based in Wales</t>
    </r>
    <r>
      <rPr>
        <sz val="11"/>
        <rFont val="Calibri"/>
        <family val="2"/>
      </rPr>
      <t xml:space="preserve"> during the period covered by this submission?</t>
    </r>
  </si>
  <si>
    <t>7: TRAINING</t>
  </si>
  <si>
    <r>
      <t xml:space="preserve">A </t>
    </r>
    <r>
      <rPr>
        <b/>
        <sz val="11"/>
        <rFont val="Calibri"/>
        <family val="2"/>
      </rPr>
      <t>graduate placement</t>
    </r>
    <r>
      <rPr>
        <sz val="11"/>
        <rFont val="Calibri"/>
        <family val="2"/>
      </rPr>
      <t xml:space="preserve"> is employment targeted at recent graduates from college or University.
Opportunities for </t>
    </r>
    <r>
      <rPr>
        <b/>
        <sz val="11"/>
        <rFont val="Calibri"/>
        <family val="2"/>
      </rPr>
      <t>under-graduates</t>
    </r>
    <r>
      <rPr>
        <sz val="11"/>
        <rFont val="Calibri"/>
        <family val="2"/>
      </rPr>
      <t xml:space="preserve"> supporting their studies with practical experience should be recorded under work experience or internships at 6.7 above 
</t>
    </r>
    <r>
      <rPr>
        <i/>
        <sz val="11"/>
        <rFont val="Calibri"/>
        <family val="2"/>
      </rPr>
      <t xml:space="preserve">Please use the field to the right to provide information, where possible, that supports this figure. </t>
    </r>
  </si>
  <si>
    <t>7.10</t>
  </si>
  <si>
    <t>7.11</t>
  </si>
  <si>
    <t>7.12</t>
  </si>
  <si>
    <t>6.10</t>
  </si>
  <si>
    <r>
      <t xml:space="preserve">Please insert a monetary figure based on the number of hours contributed. This should include any additional in-kind labour resources that have been drawn in as a result of the Service Provider/Supplier and/or subcontractors community engagement.  This figure should be based on the hourly or annual wage for staff involved. To calculate an hourly rate for salaried staff, please divide the annual salary by 1,950. This represents a 37.5-hour week inclusive of paid holiday.
</t>
    </r>
    <r>
      <rPr>
        <b/>
        <u/>
        <sz val="11"/>
        <color indexed="8"/>
        <rFont val="Calibri"/>
        <family val="2"/>
      </rPr>
      <t>Please use the field to the right to provide information regarding the activities supported.</t>
    </r>
  </si>
  <si>
    <t>Please provide any available evidence which supports the estimation of the market value of the other in-kind contributions.</t>
  </si>
  <si>
    <r>
      <t xml:space="preserve">What is the </t>
    </r>
    <r>
      <rPr>
        <b/>
        <u/>
        <sz val="11"/>
        <color indexed="8"/>
        <rFont val="Calibri"/>
        <family val="2"/>
      </rPr>
      <t>estimated value of in-kind labour</t>
    </r>
    <r>
      <rPr>
        <sz val="11"/>
        <color indexed="8"/>
        <rFont val="Calibri"/>
        <family val="2"/>
      </rPr>
      <t xml:space="preserve">; the time spent by personnel / staff during the period covered by this submission supporting activities such as community work, contributions to education (e.g activities supporting STEM subjects SEE 5.6 BELOW; classroom sessions or site visits) and other volunteering activities.
</t>
    </r>
    <r>
      <rPr>
        <b/>
        <sz val="11"/>
        <color rgb="FFFF0000"/>
        <rFont val="Calibri"/>
        <family val="2"/>
      </rPr>
      <t>NB  The estimated value of</t>
    </r>
    <r>
      <rPr>
        <b/>
        <u/>
        <sz val="11"/>
        <color rgb="FFFF0000"/>
        <rFont val="Calibri"/>
        <family val="2"/>
      </rPr>
      <t xml:space="preserve"> in-kind labour</t>
    </r>
    <r>
      <rPr>
        <b/>
        <sz val="11"/>
        <color rgb="FFFF0000"/>
        <rFont val="Calibri"/>
        <family val="2"/>
      </rPr>
      <t xml:space="preserve"> supporting </t>
    </r>
    <r>
      <rPr>
        <b/>
        <u/>
        <sz val="11"/>
        <color rgb="FFFF0000"/>
        <rFont val="Calibri"/>
        <family val="2"/>
      </rPr>
      <t>cultural or sporting activities</t>
    </r>
    <r>
      <rPr>
        <b/>
        <sz val="11"/>
        <color rgb="FFFF0000"/>
        <rFont val="Calibri"/>
        <family val="2"/>
      </rPr>
      <t xml:space="preserve"> should be recorded on the CULTURE sheet </t>
    </r>
    <r>
      <rPr>
        <sz val="11"/>
        <color rgb="FFFF0000"/>
        <rFont val="Calibri"/>
        <family val="2"/>
      </rPr>
      <t xml:space="preserve">  </t>
    </r>
  </si>
  <si>
    <r>
      <t xml:space="preserve">What is the </t>
    </r>
    <r>
      <rPr>
        <b/>
        <u/>
        <sz val="11"/>
        <rFont val="Calibri"/>
        <family val="2"/>
      </rPr>
      <t>estimated value of other in-kind contributions</t>
    </r>
    <r>
      <rPr>
        <sz val="11"/>
        <rFont val="Calibri"/>
        <family val="2"/>
      </rPr>
      <t xml:space="preserve"> during the period covered by this submission supporting activities such as community work, contributions to education (e.g activities supporting STEM subjects SEE 5.6 BELOW; classroom sessions or site visits) and other volunteering activities.? 
</t>
    </r>
    <r>
      <rPr>
        <b/>
        <sz val="11"/>
        <color rgb="FFFF0000"/>
        <rFont val="Calibri"/>
        <family val="2"/>
      </rPr>
      <t xml:space="preserve">NB The estimated value of </t>
    </r>
    <r>
      <rPr>
        <b/>
        <u/>
        <sz val="11"/>
        <color rgb="FFFF0000"/>
        <rFont val="Calibri"/>
        <family val="2"/>
      </rPr>
      <t>other in-kind contributions</t>
    </r>
    <r>
      <rPr>
        <b/>
        <sz val="11"/>
        <color rgb="FFFF0000"/>
        <rFont val="Calibri"/>
        <family val="2"/>
      </rPr>
      <t xml:space="preserve"> supporting </t>
    </r>
    <r>
      <rPr>
        <b/>
        <u/>
        <sz val="11"/>
        <color rgb="FFFF0000"/>
        <rFont val="Calibri"/>
        <family val="2"/>
      </rPr>
      <t>cultural or sporting activities</t>
    </r>
    <r>
      <rPr>
        <b/>
        <sz val="11"/>
        <color rgb="FFFF0000"/>
        <rFont val="Calibri"/>
        <family val="2"/>
      </rPr>
      <t xml:space="preserve"> should be recorded on the Culture sheet   </t>
    </r>
  </si>
  <si>
    <r>
      <t xml:space="preserve">Examples include free use of plant and machinery, donations of redundant or surplus equipment, unsold consumer products, and free use of corporate facilities. This may include in-kind donations of any kind from other organisations made as a result of the Contractor and/or subcontractors efforts.
</t>
    </r>
    <r>
      <rPr>
        <b/>
        <u/>
        <sz val="11"/>
        <color indexed="8"/>
        <rFont val="Calibri"/>
        <family val="2"/>
      </rPr>
      <t>Please use the field to the right to provide any available evidence which supports the estimation of the market value of the other in-kind contributions.</t>
    </r>
  </si>
  <si>
    <r>
      <t xml:space="preserve">How many </t>
    </r>
    <r>
      <rPr>
        <b/>
        <u/>
        <sz val="11"/>
        <rFont val="Calibri"/>
        <family val="2"/>
      </rPr>
      <t>accredited training opportunities</t>
    </r>
    <r>
      <rPr>
        <sz val="11"/>
        <rFont val="Calibri"/>
        <family val="2"/>
      </rPr>
      <t xml:space="preserve"> of any level were </t>
    </r>
    <r>
      <rPr>
        <b/>
        <u/>
        <sz val="11"/>
        <rFont val="Calibri"/>
        <family val="2"/>
      </rPr>
      <t>completed</t>
    </r>
    <r>
      <rPr>
        <sz val="11"/>
        <rFont val="Calibri"/>
        <family val="2"/>
      </rPr>
      <t xml:space="preserve"> as part of this contract during the period covered by this submission?
</t>
    </r>
    <r>
      <rPr>
        <sz val="11"/>
        <color rgb="FFFF0000"/>
        <rFont val="Calibri"/>
        <family val="2"/>
      </rPr>
      <t>NB do not include Apprenticeship training here, this is captured under 7.1 above</t>
    </r>
  </si>
  <si>
    <t xml:space="preserve">
This page contains the variables that are used within the Community Benefits Tool for calculating the figures presented in the RESULTS worksheet.
Please note that any amendment to the figures contained in the column titled VALUE will impact on the calculation of results in the tool.  Where changes are made, please provide the source of this data in the column titled SOURCE.
</t>
  </si>
  <si>
    <t xml:space="preserve">This is the Total tonnage of waste arising due to the contract during the period covered by this submission. </t>
  </si>
  <si>
    <t xml:space="preserve">This figure will be the percentage, you will need to calculate or estimate the total tonnes of waste that are produced as part of this contract and what % of this has been diverted from landfill
Total waste arising during the period covered by this submission </t>
  </si>
  <si>
    <r>
      <t xml:space="preserve">How many </t>
    </r>
    <r>
      <rPr>
        <b/>
        <u/>
        <sz val="11"/>
        <color indexed="8"/>
        <rFont val="Calibri"/>
        <family val="2"/>
      </rPr>
      <t>tonnes of waste</t>
    </r>
    <r>
      <rPr>
        <sz val="11"/>
        <color indexed="8"/>
        <rFont val="Calibri"/>
        <family val="2"/>
      </rPr>
      <t xml:space="preserve"> have been generated during the period covered by this submission?</t>
    </r>
  </si>
  <si>
    <r>
      <t xml:space="preserve">Has the contract supported </t>
    </r>
    <r>
      <rPr>
        <b/>
        <u/>
        <sz val="11"/>
        <color indexed="8"/>
        <rFont val="Calibri"/>
        <family val="2"/>
      </rPr>
      <t>sporting activities</t>
    </r>
    <r>
      <rPr>
        <sz val="11"/>
        <color indexed="8"/>
        <rFont val="Calibri"/>
        <family val="2"/>
      </rPr>
      <t xml:space="preserve"> in the community?</t>
    </r>
  </si>
  <si>
    <t xml:space="preserve">This percentage represents how much of the expenditure on people, as salaries to staff and labour at 1.4 that went to people living in Wales as entered at 3.2 </t>
  </si>
  <si>
    <t>Landfill Disposal Tax fees saved</t>
  </si>
  <si>
    <t>EMAIL ADDRESS</t>
  </si>
  <si>
    <t>ENQUIRIES &amp; SUBMISSIONS</t>
  </si>
  <si>
    <t>CONTRACT DETAILS</t>
  </si>
  <si>
    <t>SUPPLY OF GOODS</t>
  </si>
  <si>
    <t>SERVICES</t>
  </si>
  <si>
    <t>Please insert a monetary figure based on the number of hours contributed. This should include any additional in-kind labour resources that have been drawn in as a result of the Service Provider/Supplier and/or subcontractors community engagement.  This figure should be based on the hourly or annual wage for staff involved. To calculate an hourly rate for salaried staff, please divide the annual salary by 1,950. This represents a 37.5-hour week inclusive of paid holiday.
•  Please use the field to the right to provide information regarding the activities supported.</t>
  </si>
  <si>
    <t>Examples include free use of plant and machinery, donations of redundant or surplus equipment, unsold consumer products, and free use of corporate facilities. This may include in-kind donations of any kind from other organisations made as a result of the Contractor and/or subcontractors efforts.
•  Please use the field to the right to provide any available evidence which supports the estimation of the market value of the other in-kind contributions.</t>
  </si>
  <si>
    <r>
      <t>Please insert a monetary figure</t>
    </r>
    <r>
      <rPr>
        <b/>
        <sz val="11"/>
        <color indexed="8"/>
        <rFont val="Calibri"/>
        <family val="2"/>
      </rPr>
      <t xml:space="preserve"> </t>
    </r>
    <r>
      <rPr>
        <sz val="11"/>
        <color indexed="8"/>
        <rFont val="Calibri"/>
        <family val="2"/>
      </rPr>
      <t xml:space="preserve">based on the number of hours of </t>
    </r>
    <r>
      <rPr>
        <b/>
        <u/>
        <sz val="11"/>
        <color indexed="8"/>
        <rFont val="Calibri"/>
        <family val="2"/>
      </rPr>
      <t>in-kind labour</t>
    </r>
    <r>
      <rPr>
        <sz val="11"/>
        <color indexed="8"/>
        <rFont val="Calibri"/>
        <family val="2"/>
      </rPr>
      <t xml:space="preserve"> contributed. This should include any additional in-kind labour resources that have been drawn in as a result of the Service Provider/Supplier and/or subcontractors community engagement.  This figure should be based on the hourly or annual wage for staff involved. To calculate an hourly rate for salaried staff, please divide the annual salary by 1,950. This represents a 37.5-hour week inclusive of paid holiday.
</t>
    </r>
    <r>
      <rPr>
        <sz val="14"/>
        <color indexed="8"/>
        <rFont val="Calibri"/>
        <family val="2"/>
      </rPr>
      <t xml:space="preserve">• </t>
    </r>
    <r>
      <rPr>
        <sz val="11"/>
        <color indexed="8"/>
        <rFont val="Calibri"/>
        <family val="2"/>
      </rPr>
      <t xml:space="preserve">Please use the field to the right to provide information regarding the </t>
    </r>
    <r>
      <rPr>
        <b/>
        <u/>
        <sz val="11"/>
        <color indexed="8"/>
        <rFont val="Calibri"/>
        <family val="2"/>
      </rPr>
      <t>sporting activities supported</t>
    </r>
    <r>
      <rPr>
        <sz val="11"/>
        <color indexed="8"/>
        <rFont val="Calibri"/>
        <family val="2"/>
      </rPr>
      <t xml:space="preserve"> ----&gt;&gt;&gt;&gt;&gt;&gt;.</t>
    </r>
  </si>
  <si>
    <r>
      <t>Please insert a monetary figure based on the estimated value of</t>
    </r>
    <r>
      <rPr>
        <b/>
        <u/>
        <sz val="11"/>
        <color indexed="8"/>
        <rFont val="Calibri"/>
        <family val="2"/>
      </rPr>
      <t xml:space="preserve"> other in-kind contributions.</t>
    </r>
    <r>
      <rPr>
        <sz val="11"/>
        <color indexed="8"/>
        <rFont val="Calibri"/>
        <family val="2"/>
      </rPr>
      <t xml:space="preserve">
Examples include free use of plant and machinery, donations of redundant or surplus equipment, unsold consumer products, and free use of corporate facilities. This may include in-kind donations of any kind from other organisations made as a result of the Contractor and/or subcontractors efforts.
</t>
    </r>
    <r>
      <rPr>
        <sz val="14"/>
        <color indexed="8"/>
        <rFont val="Calibri"/>
        <family val="2"/>
      </rPr>
      <t xml:space="preserve">• </t>
    </r>
    <r>
      <rPr>
        <sz val="11"/>
        <color indexed="8"/>
        <rFont val="Calibri"/>
        <family val="2"/>
      </rPr>
      <t xml:space="preserve"> Please use the field to the right to provide information regarding the sporting activities supported ---&gt;&gt;&gt;&gt;.
And
</t>
    </r>
    <r>
      <rPr>
        <sz val="14"/>
        <color indexed="8"/>
        <rFont val="Calibri"/>
        <family val="2"/>
      </rPr>
      <t xml:space="preserve">•  </t>
    </r>
    <r>
      <rPr>
        <sz val="11"/>
        <color indexed="8"/>
        <rFont val="Calibri"/>
        <family val="2"/>
      </rPr>
      <t>Please use the field to the right to provide any available evidence which supports the estimation of the market value of the other in-kind contributions ---&gt;&gt;&gt;&gt;.</t>
    </r>
  </si>
  <si>
    <t>This is how much the contractor spent with businesses based in Wales during the period covered by this submission entered in 2.2</t>
  </si>
  <si>
    <t>This is how much money was saved during the period covered by this submission by diverting waste from landfill.  This figure is based on the current Landfill Disposal Tax (see VARIABLES) as set by Welsh Government under the provisions of The Landfill Disposals Tax (Wales) Act 2017 at both the Lower and Standard Rates based on the tonnages of Lower rate Qualifying materials at 4.3 and Standard rate materials at 4.4 that were diverted from disposal into landfill.</t>
  </si>
  <si>
    <t xml:space="preserve">Total number of Employment and Training opportunities created on this contract during the period covered by this submission?  </t>
  </si>
  <si>
    <t xml:space="preserve">Water reduction (Cubic metres) </t>
  </si>
  <si>
    <r>
      <t xml:space="preserve">Water reduction measures may include for example, use of water butts, water efficient components or other sustainable measures.
</t>
    </r>
    <r>
      <rPr>
        <b/>
        <u/>
        <sz val="11"/>
        <color indexed="8"/>
        <rFont val="Calibri"/>
        <family val="2"/>
      </rPr>
      <t>This figure must be submitted in cubic metres</t>
    </r>
    <r>
      <rPr>
        <sz val="11"/>
        <color indexed="8"/>
        <rFont val="Calibri"/>
        <family val="2"/>
      </rPr>
      <t>.  1 cubic metre = 1000 litres.</t>
    </r>
  </si>
  <si>
    <r>
      <t xml:space="preserve">1. A prosperous Wales
</t>
    </r>
    <r>
      <rPr>
        <sz val="12"/>
        <rFont val="Calibri"/>
        <family val="2"/>
      </rPr>
      <t>An innovative, productive and low carbon society which recognises the limits of the global environment and therefore uses resources efficiently and proportionately (including acting on climate change); and which develops a skilled and well-educated population in an economy which generates wealth and provides employment opportunities, allowing people to take advantage of the wealth generated through securing decent work.</t>
    </r>
  </si>
  <si>
    <t>Summary of WFG CB outcomes grouped by WFG Goals</t>
  </si>
  <si>
    <r>
      <t xml:space="preserve">2. A resilient Wales
</t>
    </r>
    <r>
      <rPr>
        <sz val="12"/>
        <rFont val="Calibri"/>
        <family val="2"/>
      </rPr>
      <t>A nation which maintains and enhances a biodiverse natural environment with healthy functioning ecosystems that support social, economic and ecological resilience and the capacity to adapt to change (for example climate change).</t>
    </r>
  </si>
  <si>
    <r>
      <t xml:space="preserve">3. A healthier Wales
</t>
    </r>
    <r>
      <rPr>
        <sz val="12"/>
        <color theme="0"/>
        <rFont val="Calibri"/>
        <family val="2"/>
      </rPr>
      <t>A society in which people’s physical and mental well-being is
maximised and in which choices and behaviours that benefit future health are understood.</t>
    </r>
  </si>
  <si>
    <r>
      <t xml:space="preserve">4. A more equal Wales
</t>
    </r>
    <r>
      <rPr>
        <sz val="12"/>
        <color theme="0"/>
        <rFont val="Calibri"/>
        <family val="2"/>
      </rPr>
      <t>A society that enables people to fulfil their potential no matter what their background or circumstances 
(including their socio economic background and circumstances).</t>
    </r>
  </si>
  <si>
    <r>
      <t xml:space="preserve">5. A Wales of cohesive communities
</t>
    </r>
    <r>
      <rPr>
        <sz val="12"/>
        <color theme="0"/>
        <rFont val="Calibri"/>
        <family val="2"/>
      </rPr>
      <t>Attractive, viable, safe and well-connected communities.</t>
    </r>
  </si>
  <si>
    <r>
      <t xml:space="preserve">6. A Wales of vibrant culture and thriving Welsh language
</t>
    </r>
    <r>
      <rPr>
        <sz val="12"/>
        <color theme="0"/>
        <rFont val="Calibri"/>
        <family val="2"/>
      </rPr>
      <t>A society that promotes and protects culture, heritage and the Welsh language, and which encourages people to participate in the arts, and sports and recreation.</t>
    </r>
  </si>
  <si>
    <r>
      <t xml:space="preserve">7. A globally responsible Wales
</t>
    </r>
    <r>
      <rPr>
        <sz val="12"/>
        <color theme="0"/>
        <rFont val="Calibri"/>
        <family val="2"/>
      </rPr>
      <t>A nation which, when doing anything to improve the economic, social, environmental and cultural well-being of Wales, takes account of whether doing such a thing may make a positive contribution to global well-being.</t>
    </r>
  </si>
  <si>
    <t xml:space="preserve">Income to people living in Wales  </t>
  </si>
  <si>
    <t>General 1.2</t>
  </si>
  <si>
    <t>Cash donations / sponsorships - Community or Education activities</t>
  </si>
  <si>
    <t>Cash donations / sponsorships - Cultural activities</t>
  </si>
  <si>
    <t>Cash donations / sponsorships - Sporting activities</t>
  </si>
  <si>
    <t xml:space="preserve">Value of In-kind labour and in-kind other contributions - Community or Education activities </t>
  </si>
  <si>
    <t>Value of In-kind labour and in-kind other contributions - Cultural activities</t>
  </si>
  <si>
    <t xml:space="preserve">Value of In-kind labour and in-kind other contributions - Sporting activities </t>
  </si>
  <si>
    <r>
      <t xml:space="preserve">In total, how many </t>
    </r>
    <r>
      <rPr>
        <b/>
        <u/>
        <sz val="11"/>
        <color indexed="8"/>
        <rFont val="Calibri"/>
        <family val="2"/>
      </rPr>
      <t>cubic metres of water</t>
    </r>
    <r>
      <rPr>
        <sz val="11"/>
        <color indexed="8"/>
        <rFont val="Calibri"/>
        <family val="2"/>
      </rPr>
      <t xml:space="preserve"> have been saved through initiatives to </t>
    </r>
    <r>
      <rPr>
        <b/>
        <u/>
        <sz val="11"/>
        <color indexed="8"/>
        <rFont val="Calibri"/>
        <family val="2"/>
      </rPr>
      <t>reduce water consumption</t>
    </r>
    <r>
      <rPr>
        <sz val="11"/>
        <color indexed="8"/>
        <rFont val="Calibri"/>
        <family val="2"/>
      </rPr>
      <t xml:space="preserve"> as part of this contract during the period covered by this submission?</t>
    </r>
  </si>
  <si>
    <t>This is the percentage of customer / public facing staff able to speak and/or write in Welsh against the requirement at 6.1 above</t>
  </si>
  <si>
    <t>Please detail the science activities supported in the Commentary box =========&gt;</t>
  </si>
  <si>
    <r>
      <rPr>
        <b/>
        <sz val="11"/>
        <rFont val="Calibri"/>
        <family val="2"/>
      </rPr>
      <t xml:space="preserve">Number of </t>
    </r>
    <r>
      <rPr>
        <b/>
        <u/>
        <sz val="11"/>
        <rFont val="Calibri"/>
        <family val="2"/>
      </rPr>
      <t>Science</t>
    </r>
    <r>
      <rPr>
        <sz val="11"/>
        <rFont val="Calibri"/>
        <family val="2"/>
      </rPr>
      <t xml:space="preserve"> lessons / activities supported</t>
    </r>
  </si>
  <si>
    <r>
      <rPr>
        <b/>
        <sz val="11"/>
        <rFont val="Calibri"/>
        <family val="2"/>
      </rPr>
      <t xml:space="preserve">Number of </t>
    </r>
    <r>
      <rPr>
        <b/>
        <u/>
        <sz val="11"/>
        <rFont val="Calibri"/>
        <family val="2"/>
      </rPr>
      <t>Technology</t>
    </r>
    <r>
      <rPr>
        <b/>
        <sz val="11"/>
        <rFont val="Calibri"/>
        <family val="2"/>
      </rPr>
      <t xml:space="preserve"> </t>
    </r>
    <r>
      <rPr>
        <sz val="11"/>
        <rFont val="Calibri"/>
        <family val="2"/>
      </rPr>
      <t>lessons / activities supported</t>
    </r>
  </si>
  <si>
    <r>
      <rPr>
        <b/>
        <u/>
        <sz val="11"/>
        <rFont val="Calibri"/>
        <family val="2"/>
      </rPr>
      <t>Number of pupils / students</t>
    </r>
    <r>
      <rPr>
        <sz val="11"/>
        <rFont val="Calibri"/>
        <family val="2"/>
      </rPr>
      <t xml:space="preserve"> who benefitted from </t>
    </r>
    <r>
      <rPr>
        <b/>
        <u/>
        <sz val="11"/>
        <rFont val="Calibri"/>
        <family val="2"/>
      </rPr>
      <t>Science</t>
    </r>
    <r>
      <rPr>
        <sz val="11"/>
        <rFont val="Calibri"/>
        <family val="2"/>
      </rPr>
      <t xml:space="preserve"> lessons / activities supported</t>
    </r>
  </si>
  <si>
    <r>
      <rPr>
        <b/>
        <u/>
        <sz val="11"/>
        <rFont val="Calibri"/>
        <family val="2"/>
      </rPr>
      <t>Number of pupils / students</t>
    </r>
    <r>
      <rPr>
        <sz val="11"/>
        <rFont val="Calibri"/>
        <family val="2"/>
      </rPr>
      <t xml:space="preserve"> who benefitted from </t>
    </r>
    <r>
      <rPr>
        <b/>
        <u/>
        <sz val="11"/>
        <rFont val="Calibri"/>
        <family val="2"/>
      </rPr>
      <t>Technology</t>
    </r>
    <r>
      <rPr>
        <sz val="11"/>
        <rFont val="Calibri"/>
        <family val="2"/>
      </rPr>
      <t xml:space="preserve"> lessons / activities supported</t>
    </r>
  </si>
  <si>
    <r>
      <rPr>
        <b/>
        <sz val="11"/>
        <rFont val="Calibri"/>
        <family val="2"/>
      </rPr>
      <t xml:space="preserve">Number of </t>
    </r>
    <r>
      <rPr>
        <b/>
        <u/>
        <sz val="11"/>
        <rFont val="Calibri"/>
        <family val="2"/>
      </rPr>
      <t>Engineering</t>
    </r>
    <r>
      <rPr>
        <sz val="11"/>
        <rFont val="Calibri"/>
        <family val="2"/>
      </rPr>
      <t xml:space="preserve"> lessons / activities lessons / activities supported</t>
    </r>
  </si>
  <si>
    <r>
      <rPr>
        <b/>
        <u/>
        <sz val="11"/>
        <rFont val="Calibri"/>
        <family val="2"/>
      </rPr>
      <t>Number of pupils / students</t>
    </r>
    <r>
      <rPr>
        <sz val="11"/>
        <rFont val="Calibri"/>
        <family val="2"/>
      </rPr>
      <t xml:space="preserve"> who benefitted from </t>
    </r>
    <r>
      <rPr>
        <b/>
        <u/>
        <sz val="11"/>
        <rFont val="Calibri"/>
        <family val="2"/>
      </rPr>
      <t>Engineering</t>
    </r>
    <r>
      <rPr>
        <sz val="11"/>
        <rFont val="Calibri"/>
        <family val="2"/>
      </rPr>
      <t xml:space="preserve"> lessons / activities supported</t>
    </r>
  </si>
  <si>
    <r>
      <rPr>
        <b/>
        <sz val="11"/>
        <rFont val="Calibri"/>
        <family val="2"/>
      </rPr>
      <t xml:space="preserve">Number of </t>
    </r>
    <r>
      <rPr>
        <b/>
        <u/>
        <sz val="11"/>
        <rFont val="Calibri"/>
        <family val="2"/>
      </rPr>
      <t>Mathematics</t>
    </r>
    <r>
      <rPr>
        <sz val="11"/>
        <rFont val="Calibri"/>
        <family val="2"/>
      </rPr>
      <t xml:space="preserve"> lessons / activities supported </t>
    </r>
  </si>
  <si>
    <r>
      <rPr>
        <b/>
        <u/>
        <sz val="11"/>
        <rFont val="Calibri"/>
        <family val="2"/>
      </rPr>
      <t>Number of pupils / students</t>
    </r>
    <r>
      <rPr>
        <sz val="11"/>
        <rFont val="Calibri"/>
        <family val="2"/>
      </rPr>
      <t xml:space="preserve"> who benefitted from </t>
    </r>
    <r>
      <rPr>
        <b/>
        <u/>
        <sz val="11"/>
        <rFont val="Calibri"/>
        <family val="2"/>
      </rPr>
      <t>Mathematics</t>
    </r>
    <r>
      <rPr>
        <sz val="11"/>
        <rFont val="Calibri"/>
        <family val="2"/>
      </rPr>
      <t xml:space="preserve"> lessons / activities supported</t>
    </r>
  </si>
  <si>
    <t>Project Bank Accounts (PBAs) support greater transparency and prompt payment for contractors and supply chain partners.</t>
  </si>
  <si>
    <t>Project Bank Account has been applied to this contract?</t>
  </si>
  <si>
    <r>
      <rPr>
        <b/>
        <u/>
        <sz val="11"/>
        <color theme="1"/>
        <rFont val="Calibri"/>
        <family val="2"/>
      </rPr>
      <t xml:space="preserve">How many people </t>
    </r>
    <r>
      <rPr>
        <sz val="11"/>
        <color theme="1"/>
        <rFont val="Calibri"/>
        <family val="2"/>
      </rPr>
      <t xml:space="preserve">has the Contractor and/or subcontractors employed, living in Wales, that were </t>
    </r>
    <r>
      <rPr>
        <b/>
        <u/>
        <sz val="11"/>
        <color theme="1"/>
        <rFont val="Calibri"/>
        <family val="2"/>
      </rPr>
      <t>previously unemployed</t>
    </r>
    <r>
      <rPr>
        <sz val="11"/>
        <color theme="1"/>
        <rFont val="Calibri"/>
        <family val="2"/>
      </rPr>
      <t xml:space="preserve"> during the period covered by this submission?</t>
    </r>
  </si>
  <si>
    <t>R2</t>
  </si>
  <si>
    <t>R0</t>
  </si>
  <si>
    <t>R1</t>
  </si>
  <si>
    <t>R3</t>
  </si>
  <si>
    <t>R4</t>
  </si>
  <si>
    <t>R5</t>
  </si>
  <si>
    <t>R6</t>
  </si>
  <si>
    <t>R7</t>
  </si>
  <si>
    <t>R8</t>
  </si>
  <si>
    <t>R9</t>
  </si>
  <si>
    <t>R10</t>
  </si>
  <si>
    <t>R11</t>
  </si>
  <si>
    <t>R12</t>
  </si>
  <si>
    <t>R13</t>
  </si>
  <si>
    <t>R14</t>
  </si>
  <si>
    <t>R15</t>
  </si>
  <si>
    <t>R16</t>
  </si>
  <si>
    <t>R17</t>
  </si>
  <si>
    <t>R21</t>
  </si>
  <si>
    <t>R22</t>
  </si>
  <si>
    <t>R23</t>
  </si>
  <si>
    <t>R25</t>
  </si>
  <si>
    <t>R26</t>
  </si>
  <si>
    <t>R27</t>
  </si>
  <si>
    <t>R28</t>
  </si>
  <si>
    <t>R31</t>
  </si>
  <si>
    <t>R32</t>
  </si>
  <si>
    <t>R33</t>
  </si>
  <si>
    <t>R34</t>
  </si>
  <si>
    <t>R35</t>
  </si>
  <si>
    <t>R36</t>
  </si>
  <si>
    <t>R37</t>
  </si>
  <si>
    <t>R38</t>
  </si>
  <si>
    <t>R39</t>
  </si>
  <si>
    <t>R40</t>
  </si>
  <si>
    <t>R41</t>
  </si>
  <si>
    <t>R42</t>
  </si>
  <si>
    <t>R43</t>
  </si>
  <si>
    <t>R44</t>
  </si>
  <si>
    <t>R45</t>
  </si>
  <si>
    <t>R46</t>
  </si>
  <si>
    <t>R47</t>
  </si>
  <si>
    <t>R48</t>
  </si>
  <si>
    <t>R49</t>
  </si>
  <si>
    <t>R50</t>
  </si>
  <si>
    <t>R51</t>
  </si>
  <si>
    <t>Results R1</t>
  </si>
  <si>
    <t>Results R2</t>
  </si>
  <si>
    <t>Results R3</t>
  </si>
  <si>
    <t>Results R4</t>
  </si>
  <si>
    <t>Results R5</t>
  </si>
  <si>
    <t>Results R6</t>
  </si>
  <si>
    <t>Results R7</t>
  </si>
  <si>
    <t>Results R8</t>
  </si>
  <si>
    <t>This is how much the contractor contributed to Community or Education activities in the form of cash donations during the period covered by this submission.  This is the figure entered in 5.3</t>
  </si>
  <si>
    <t>This is how much the contractor contributed to Cultural activities in the form of cash donations during the period covered by this submission.  This is the figure entered in 6.5</t>
  </si>
  <si>
    <t>This is how much the contractor contributed to Sporting activities in the form of cash donations during the period covered by this submission.  This is the figure entered in 6.9</t>
  </si>
  <si>
    <t>This is how much the contractor contributed to Cultural activities in the form of In-kind labour and in-kind other contributions during the period covered by this submission.  These are the figures entered in 6.6 and 6.7</t>
  </si>
  <si>
    <t>This is how much the contractor contributed to Sporting activities in the form of In-kind labour and in-kind other contributions during the period covered by this submission.  These are the figures entered in 6.10 and 6.11</t>
  </si>
  <si>
    <t>Results R9</t>
  </si>
  <si>
    <t>Results R10</t>
  </si>
  <si>
    <t>Results R11</t>
  </si>
  <si>
    <t>Results R12</t>
  </si>
  <si>
    <t>Results R13</t>
  </si>
  <si>
    <t>Results R14</t>
  </si>
  <si>
    <t>Results R15</t>
  </si>
  <si>
    <t>Results R16</t>
  </si>
  <si>
    <t>Results R17</t>
  </si>
  <si>
    <t>Results R18</t>
  </si>
  <si>
    <t>Results R19</t>
  </si>
  <si>
    <t>Results R20</t>
  </si>
  <si>
    <t>Results R21</t>
  </si>
  <si>
    <t>Results R23</t>
  </si>
  <si>
    <t>Results R24</t>
  </si>
  <si>
    <t>Results R22</t>
  </si>
  <si>
    <t>Results R25</t>
  </si>
  <si>
    <t>Results R26</t>
  </si>
  <si>
    <t>Results R27</t>
  </si>
  <si>
    <t>Results R28</t>
  </si>
  <si>
    <t>Results R29</t>
  </si>
  <si>
    <t>Results R30</t>
  </si>
  <si>
    <t>Results R31</t>
  </si>
  <si>
    <t>Results R32</t>
  </si>
  <si>
    <t>Results R33</t>
  </si>
  <si>
    <t>Results R34</t>
  </si>
  <si>
    <t>Results R37</t>
  </si>
  <si>
    <t>Results R38</t>
  </si>
  <si>
    <t>Results R43</t>
  </si>
  <si>
    <t>Results R44</t>
  </si>
  <si>
    <t>Results R39</t>
  </si>
  <si>
    <t>Results R40</t>
  </si>
  <si>
    <t>Results R41</t>
  </si>
  <si>
    <t>Results R42</t>
  </si>
  <si>
    <t>Results R45</t>
  </si>
  <si>
    <t>Results R46</t>
  </si>
  <si>
    <t>Results R47</t>
  </si>
  <si>
    <t>Results R48</t>
  </si>
  <si>
    <t>Results R49</t>
  </si>
  <si>
    <t>Results R50</t>
  </si>
  <si>
    <t>Results R51</t>
  </si>
  <si>
    <t xml:space="preserve"> A prosperous Wales</t>
  </si>
  <si>
    <t>A healthier Wales</t>
  </si>
  <si>
    <t>A Wales of cohesive communities</t>
  </si>
  <si>
    <t>A Wales of vibrant culture and thriving Welsh language</t>
  </si>
  <si>
    <t xml:space="preserve"> A more equal Wales</t>
  </si>
  <si>
    <t>WFG Goals</t>
  </si>
  <si>
    <t>This is how much the contractor spent on salaries to people living in Wales during the period covered by this submission and is the figure entered in 3.2</t>
  </si>
  <si>
    <t>Overall investment in the Welsh economy</t>
  </si>
  <si>
    <t xml:space="preserve">This is the value of the contract to the Welsh economy generated during  the period covered by this submission </t>
  </si>
  <si>
    <r>
      <rPr>
        <b/>
        <u/>
        <sz val="11"/>
        <rFont val="Calibri"/>
        <family val="2"/>
      </rPr>
      <t>Percentage</t>
    </r>
    <r>
      <rPr>
        <sz val="11"/>
        <rFont val="Calibri"/>
        <family val="2"/>
      </rPr>
      <t xml:space="preserve"> of money spent on businesses based in Wales </t>
    </r>
    <r>
      <rPr>
        <b/>
        <u/>
        <sz val="11"/>
        <rFont val="Calibri"/>
        <family val="2"/>
      </rPr>
      <t>spent on SMEs based in Wales</t>
    </r>
    <r>
      <rPr>
        <sz val="11"/>
        <rFont val="Calibri"/>
        <family val="2"/>
      </rPr>
      <t>, during the period covered by this submission?</t>
    </r>
  </si>
  <si>
    <t>This is how much the contractor contributed to Community or Education activities in the form of In-kind labour and in-kind other contributions during the period covered by this submission.  These are the figures entered in 5.4 and 5.5</t>
  </si>
  <si>
    <r>
      <t xml:space="preserve">How much in </t>
    </r>
    <r>
      <rPr>
        <b/>
        <u/>
        <sz val="11"/>
        <rFont val="Calibri"/>
        <family val="2"/>
      </rPr>
      <t>cash contributions or sponsorships</t>
    </r>
    <r>
      <rPr>
        <sz val="11"/>
        <rFont val="Calibri"/>
        <family val="2"/>
      </rPr>
      <t xml:space="preserve"> did the contractor and/or subcontractors donate to </t>
    </r>
    <r>
      <rPr>
        <b/>
        <u/>
        <sz val="11"/>
        <rFont val="Calibri"/>
        <family val="2"/>
      </rPr>
      <t>community or educational</t>
    </r>
    <r>
      <rPr>
        <sz val="11"/>
        <rFont val="Calibri"/>
        <family val="2"/>
      </rPr>
      <t xml:space="preserve"> organisations or projects based in Wales during the period covered by this submission? 
</t>
    </r>
    <r>
      <rPr>
        <b/>
        <sz val="11"/>
        <color rgb="FFFF0000"/>
        <rFont val="Calibri"/>
        <family val="2"/>
      </rPr>
      <t xml:space="preserve">NB </t>
    </r>
    <r>
      <rPr>
        <b/>
        <u/>
        <sz val="11"/>
        <color rgb="FFFF0000"/>
        <rFont val="Calibri"/>
        <family val="2"/>
      </rPr>
      <t>Cash contributions or sponsorships</t>
    </r>
    <r>
      <rPr>
        <b/>
        <sz val="11"/>
        <color rgb="FFFF0000"/>
        <rFont val="Calibri"/>
        <family val="2"/>
      </rPr>
      <t xml:space="preserve"> supporting </t>
    </r>
    <r>
      <rPr>
        <b/>
        <u/>
        <sz val="11"/>
        <color rgb="FFFF0000"/>
        <rFont val="Calibri"/>
        <family val="2"/>
      </rPr>
      <t>cultural or sporting activities</t>
    </r>
    <r>
      <rPr>
        <b/>
        <sz val="11"/>
        <color rgb="FFFF0000"/>
        <rFont val="Calibri"/>
        <family val="2"/>
      </rPr>
      <t xml:space="preserve"> should be recorded on the CULTURE sheet  </t>
    </r>
  </si>
  <si>
    <t>R24</t>
  </si>
  <si>
    <r>
      <t xml:space="preserve">Has the contract supported </t>
    </r>
    <r>
      <rPr>
        <b/>
        <u/>
        <sz val="11"/>
        <color indexed="8"/>
        <rFont val="Calibri"/>
        <family val="2"/>
      </rPr>
      <t>cultural activities</t>
    </r>
    <r>
      <rPr>
        <sz val="11"/>
        <color indexed="8"/>
        <rFont val="Calibri"/>
        <family val="2"/>
      </rPr>
      <t xml:space="preserve"> in Wales?</t>
    </r>
  </si>
  <si>
    <r>
      <rPr>
        <b/>
        <u/>
        <sz val="11"/>
        <color rgb="FFFF0000"/>
        <rFont val="Calibri"/>
        <family val="2"/>
      </rPr>
      <t>Level 3 - Intermediate (GCSE equivalent)</t>
    </r>
    <r>
      <rPr>
        <sz val="11"/>
        <color rgb="FFFF0000"/>
        <rFont val="Calibri"/>
        <family val="2"/>
      </rPr>
      <t xml:space="preserve">
</t>
    </r>
    <r>
      <rPr>
        <b/>
        <sz val="11"/>
        <color rgb="FFFF0000"/>
        <rFont val="Calibri"/>
        <family val="2"/>
      </rPr>
      <t>Speaking</t>
    </r>
    <r>
      <rPr>
        <sz val="11"/>
        <color rgb="FFFF0000"/>
        <rFont val="Calibri"/>
        <family val="2"/>
      </rPr>
      <t xml:space="preserve"> Welsh to level 3 = 'Can converse in some work-related conversations'
</t>
    </r>
    <r>
      <rPr>
        <b/>
        <sz val="11"/>
        <color rgb="FFFF0000"/>
        <rFont val="Calibri"/>
        <family val="2"/>
      </rPr>
      <t>Writing</t>
    </r>
    <r>
      <rPr>
        <sz val="11"/>
        <color rgb="FFFF0000"/>
        <rFont val="Calibri"/>
        <family val="2"/>
      </rPr>
      <t xml:space="preserve"> Welsh to level 3 = 'Can prepare routine work-related material with checking'
</t>
    </r>
    <r>
      <rPr>
        <b/>
        <u/>
        <sz val="11"/>
        <color rgb="FFFF0000"/>
        <rFont val="Calibri"/>
        <family val="2"/>
      </rPr>
      <t>Level 4 - Advanced (A level equivalent)</t>
    </r>
    <r>
      <rPr>
        <sz val="11"/>
        <color rgb="FFFF0000"/>
        <rFont val="Calibri"/>
        <family val="2"/>
      </rPr>
      <t xml:space="preserve">
</t>
    </r>
    <r>
      <rPr>
        <b/>
        <sz val="11"/>
        <color rgb="FFFF0000"/>
        <rFont val="Calibri"/>
        <family val="2"/>
      </rPr>
      <t>Speaking</t>
    </r>
    <r>
      <rPr>
        <sz val="11"/>
        <color rgb="FFFF0000"/>
        <rFont val="Calibri"/>
        <family val="2"/>
      </rPr>
      <t xml:space="preserve"> Welsh to level 4 = 'Can converse in most work related conversations'? 
</t>
    </r>
    <r>
      <rPr>
        <b/>
        <sz val="11"/>
        <color rgb="FFFF0000"/>
        <rFont val="Calibri"/>
        <family val="2"/>
      </rPr>
      <t>Writing</t>
    </r>
    <r>
      <rPr>
        <sz val="11"/>
        <color rgb="FFFF0000"/>
        <rFont val="Calibri"/>
        <family val="2"/>
      </rPr>
      <t xml:space="preserve"> Welsh to level 4 - 'Can prepare most written work in Welsh'? </t>
    </r>
  </si>
  <si>
    <t>A nation which, when doing anything to improve the economic, social, environmental and cultural wellbeing of Wales, takes account of whether doing such a thing may make a positive contribution to global wellbeing.</t>
  </si>
  <si>
    <t>This version of the Community Benefits Measurement Tool is designed 
•  To help public sector bodies in Wales to report outcomes from contracts for Works (Construction or Infrastructure) Services or Supply of Goods in which Community Benefit objectives have been planned and 
•  To show how these outcomes support delivery of the Wellbeing of Future Generations Act 2015 (WFG Act),  Wellbeing Goals. 
See the CB and WFG Act 2015 sheet for details</t>
  </si>
  <si>
    <r>
      <t xml:space="preserve">Please use the </t>
    </r>
    <r>
      <rPr>
        <b/>
        <sz val="12"/>
        <color theme="1"/>
        <rFont val="Calibri"/>
        <family val="2"/>
      </rPr>
      <t>COMMENTARY</t>
    </r>
    <r>
      <rPr>
        <sz val="12"/>
        <color theme="1"/>
        <rFont val="Calibri"/>
        <family val="2"/>
      </rPr>
      <t xml:space="preserve"> </t>
    </r>
    <r>
      <rPr>
        <b/>
        <sz val="12"/>
        <color theme="1"/>
        <rFont val="Calibri"/>
        <family val="2"/>
      </rPr>
      <t>boxes alongside each row to add a short explanation for the benefits recorded whenever possible.</t>
    </r>
    <r>
      <rPr>
        <sz val="12"/>
        <color theme="1"/>
        <rFont val="Calibri"/>
        <family val="2"/>
      </rPr>
      <t xml:space="preserve">
Welsh Government is keen to develop case studies from measurement tool submissions. However figures / numbers without adequate explanatory detail cannot be used. It is particularly important to provide a brief 'commentary' in the cells to the right of any monetary or other figures to explain the detail or context behind figures being reported e.g. on the COMMUNITY &amp; EDUCATION sheet to detail how cash / sponsorships have been distributed and to explain the activities behind the in-kind benefits recorded. 
There is also a general </t>
    </r>
    <r>
      <rPr>
        <b/>
        <sz val="12"/>
        <color theme="1"/>
        <rFont val="Calibri"/>
        <family val="2"/>
      </rPr>
      <t xml:space="preserve">COMMENTARY worksheet  </t>
    </r>
    <r>
      <rPr>
        <sz val="12"/>
        <color theme="1"/>
        <rFont val="Calibri"/>
        <family val="2"/>
      </rPr>
      <t>to use to provide any other information you feel is relevant to the submission that isn't captured elsewhere, such as contextual aspects of the procurement / project that may have affected the outcomes e.g. modular offsite construction; use of specialist workers / accredited installers or suppliers from outside Wales which may have restricted Community Benefit opportunities in the area where the contract / project is being delivered. 
Separate documents may also be submitted along with the CB tool submission providing supporting information e.g. case studies.</t>
    </r>
  </si>
  <si>
    <r>
      <t>What is the</t>
    </r>
    <r>
      <rPr>
        <b/>
        <sz val="11"/>
        <color indexed="8"/>
        <rFont val="Calibri"/>
        <family val="2"/>
      </rPr>
      <t xml:space="preserve"> </t>
    </r>
    <r>
      <rPr>
        <b/>
        <u/>
        <sz val="11"/>
        <color indexed="8"/>
        <rFont val="Calibri"/>
        <family val="2"/>
      </rPr>
      <t xml:space="preserve">percentage of waste arising </t>
    </r>
    <r>
      <rPr>
        <sz val="11"/>
        <color indexed="8"/>
        <rFont val="Calibri"/>
        <family val="2"/>
      </rPr>
      <t xml:space="preserve"> has the Contractor / Supplier / Service Provider </t>
    </r>
    <r>
      <rPr>
        <b/>
        <u/>
        <sz val="11"/>
        <color indexed="8"/>
        <rFont val="Calibri"/>
        <family val="2"/>
      </rPr>
      <t>diverted from landfill</t>
    </r>
    <r>
      <rPr>
        <sz val="11"/>
        <color indexed="8"/>
        <rFont val="Calibri"/>
        <family val="2"/>
      </rPr>
      <t xml:space="preserve"> as part of this contract during the period covered by this submission? </t>
    </r>
  </si>
  <si>
    <t xml:space="preserve">If 'YES' please complete the relevant lines below for STEM subject activities to report; 
a) the number of sessions by subject and 
b) the number of pupils / students who benefitted from these sessions during the period covered by this submission </t>
  </si>
  <si>
    <r>
      <t xml:space="preserve">What is the estimated value of </t>
    </r>
    <r>
      <rPr>
        <b/>
        <u/>
        <sz val="11"/>
        <color indexed="8"/>
        <rFont val="Calibri"/>
        <family val="2"/>
      </rPr>
      <t>other in-kind</t>
    </r>
    <r>
      <rPr>
        <sz val="11"/>
        <color indexed="8"/>
        <rFont val="Calibri"/>
        <family val="2"/>
      </rPr>
      <t xml:space="preserve"> contributions supporting</t>
    </r>
    <r>
      <rPr>
        <b/>
        <u/>
        <sz val="11"/>
        <color indexed="8"/>
        <rFont val="Calibri"/>
        <family val="2"/>
      </rPr>
      <t xml:space="preserve"> cultural activities</t>
    </r>
    <r>
      <rPr>
        <sz val="11"/>
        <color indexed="8"/>
        <rFont val="Calibri"/>
        <family val="2"/>
      </rPr>
      <t xml:space="preserve"> during the period covered by this submission? 
</t>
    </r>
    <r>
      <rPr>
        <b/>
        <sz val="11"/>
        <color rgb="FFFF0000"/>
        <rFont val="Calibri"/>
        <family val="2"/>
      </rPr>
      <t xml:space="preserve">NB The value of </t>
    </r>
    <r>
      <rPr>
        <b/>
        <u/>
        <sz val="11"/>
        <color rgb="FFFF0000"/>
        <rFont val="Calibri"/>
        <family val="2"/>
      </rPr>
      <t>other In-kind</t>
    </r>
    <r>
      <rPr>
        <b/>
        <sz val="11"/>
        <color rgb="FFFF0000"/>
        <rFont val="Calibri"/>
        <family val="2"/>
      </rPr>
      <t xml:space="preserve"> support for community or educational activities should be recorded on the Community &amp; Education sheet  </t>
    </r>
  </si>
  <si>
    <t>Please enter the sum total of the value of cash contributions or sponsorships support for all the sporting activities supported and where a number of activities have been supported 
•  Please provide a breakdown of the financial contribution by activity in the Commentary field to the right ----------------&gt;&gt;&gt;&gt;&gt;&gt;&gt;&gt;&gt;&gt;&gt;</t>
  </si>
  <si>
    <t xml:space="preserve">What is the estimated value of other in-kind contributions supporting sporting activities during the period covered by this submission? 
NB The value of other In-kind contributions for community or educational activities should be recorded on the Community &amp; Education sheet  </t>
  </si>
  <si>
    <t xml:space="preserve">Please list any Cultural activities supported in the Commentary box to the right  ------------------&gt;&gt;&gt;&gt;&gt;&gt;&gt;&gt;&gt;&gt;&gt;
How are cultural activities in Wales defined? 
These will be activities that have been designed to:
• Protect - heritage assets e.g. landscapes, buildings, monuments, parks, gardens etc
• Promote - use / attendance at / appreciation / access to 
Heritage assets e.g. landscapes, buildings, monuments, parks, gardens inc. CADW and National Trust sites, industrial heritage - historic railways, canals etc, 
Museums, archives &amp; libraries
Arts (attendance) e.g. theatre, performance, dance, music, galleries
Sport (attendance) e.g. local and or national sporting events  
• Participation - encourage or increase participation in
Arts (participation) e.g. theatre, performance, dance, music, galleries
Sport (participation) e.g. elite sport to general outdoor leisure and recreation e.g. walking, hiking, cycling 
</t>
  </si>
  <si>
    <t xml:space="preserve">Please enter the sum total of the value of cash contributions or sponsorships support for all the cultural activities supported and where a number of activities have been supported please provide a breakdown of the financial contribution by activity in the Commentary field to the right ----------------&gt;&gt;&gt;&gt;&gt;&gt;&gt;&gt;&gt;&gt;&gt;
 </t>
  </si>
  <si>
    <r>
      <t xml:space="preserve">What is the </t>
    </r>
    <r>
      <rPr>
        <b/>
        <u/>
        <sz val="11"/>
        <color theme="1"/>
        <rFont val="Calibri"/>
        <family val="2"/>
      </rPr>
      <t>minimum number of Welsh speaking / writing staff</t>
    </r>
    <r>
      <rPr>
        <sz val="11"/>
        <color theme="1"/>
        <rFont val="Calibri"/>
        <family val="2"/>
      </rPr>
      <t xml:space="preserve"> required or recommended, to service this contract? </t>
    </r>
  </si>
  <si>
    <r>
      <t xml:space="preserve">How many customer / public facing staff </t>
    </r>
    <r>
      <rPr>
        <b/>
        <u/>
        <sz val="11"/>
        <color theme="1"/>
        <rFont val="Calibri"/>
        <family val="2"/>
      </rPr>
      <t>proficient in Welsh to the required standard</t>
    </r>
    <r>
      <rPr>
        <sz val="11"/>
        <color theme="1"/>
        <rFont val="Calibri"/>
        <family val="2"/>
      </rPr>
      <t xml:space="preserve"> worked on this contract for the period covered by this submission?</t>
    </r>
  </si>
  <si>
    <r>
      <t xml:space="preserve">What was the </t>
    </r>
    <r>
      <rPr>
        <b/>
        <u/>
        <sz val="11"/>
        <color theme="1"/>
        <rFont val="Calibri"/>
        <family val="2"/>
      </rPr>
      <t>percentage of customer / public facing staff proficient in Welsh</t>
    </r>
    <r>
      <rPr>
        <sz val="11"/>
        <color theme="1"/>
        <rFont val="Calibri"/>
        <family val="2"/>
      </rPr>
      <t xml:space="preserve"> </t>
    </r>
    <r>
      <rPr>
        <b/>
        <u/>
        <sz val="11"/>
        <color theme="1"/>
        <rFont val="Calibri"/>
        <family val="2"/>
      </rPr>
      <t xml:space="preserve">to the required standard </t>
    </r>
    <r>
      <rPr>
        <sz val="11"/>
        <color theme="1"/>
        <rFont val="Calibri"/>
        <family val="2"/>
      </rPr>
      <t xml:space="preserve">working on this contract for the period covered by this submission? </t>
    </r>
  </si>
  <si>
    <t xml:space="preserve">Please list any Sporting activities in the community supported in the Commentary box to the right  ------------------&gt;&gt;&gt;&gt;&gt;&gt;&gt;&gt;&gt;&gt;&gt;
These may be sporting activities with objectives to encourage participation and or to improve health outcomes e.g. to improve mobility, increase levels of physical activity, address obesity, social exclusion  </t>
  </si>
  <si>
    <t>Voluntary work opportunities can be a number of hours or days per week. This flexibility is a useful way to gain experience and /or update knowledge and skills for people finding it difficult to find employment. Volunteering opportunities are also useful as entry level opportunities for people who have complex barriers to work who would benefit from a staged introduction to work. Any voluntary work must be planned to offer useful experience and skills development opportunities.</t>
  </si>
  <si>
    <t>THE WELLBEING OF FUTURE GENERATIONS 
COMMUNITY BENEFITS MEASUREMENT TOOL</t>
  </si>
  <si>
    <t>Non-accredited training completed</t>
  </si>
  <si>
    <t xml:space="preserve">HOW IS THIS CONTRACT / PROJECT FUNDED?  </t>
  </si>
  <si>
    <t>21st CENTURY SCHOOLS PROG. (Match funding)</t>
  </si>
  <si>
    <t>All Wales</t>
  </si>
  <si>
    <t>Region: North West (Anglesey; Conwy; Gwynedd)</t>
  </si>
  <si>
    <t>Region: South East (Blaenau Gwent; Bridgend;Caerphilly;Cardiff; Merthyr Tydfil;Monmouthshire;Newport;Rhondda Cynon Taf;Torfaen;Vale of Glamorgan)</t>
  </si>
  <si>
    <t>Region: Central (Powys)</t>
  </si>
  <si>
    <t>Blaenau Gwent</t>
  </si>
  <si>
    <t>Bridgend</t>
  </si>
  <si>
    <t>Caerphilly</t>
  </si>
  <si>
    <t>Cardiff</t>
  </si>
  <si>
    <t>Carmarthenshire</t>
  </si>
  <si>
    <t>Ceredigion</t>
  </si>
  <si>
    <t>Conwy</t>
  </si>
  <si>
    <t>Denbighshire</t>
  </si>
  <si>
    <t>Flintshire</t>
  </si>
  <si>
    <t>Gwynedd</t>
  </si>
  <si>
    <t>Isle of Anglesey</t>
  </si>
  <si>
    <t>Monmouthshire</t>
  </si>
  <si>
    <t>Merthyr Tydfil</t>
  </si>
  <si>
    <t>Neath Port Talbot</t>
  </si>
  <si>
    <t>Newport</t>
  </si>
  <si>
    <t>Pembrokeshire</t>
  </si>
  <si>
    <t>Powys</t>
  </si>
  <si>
    <t>Rhondda Cynon Taf</t>
  </si>
  <si>
    <t>Swansea</t>
  </si>
  <si>
    <t>Torfaen</t>
  </si>
  <si>
    <t>Vale of Glamorgan</t>
  </si>
  <si>
    <t>Wrexham</t>
  </si>
  <si>
    <t>Please provide a brief description of the project or procurement</t>
  </si>
  <si>
    <r>
      <t xml:space="preserve">Will the contractor and/or subcontractors </t>
    </r>
    <r>
      <rPr>
        <b/>
        <u/>
        <sz val="11"/>
        <color indexed="8"/>
        <rFont val="Calibri"/>
        <family val="2"/>
      </rPr>
      <t>continue to employ this individual after the current contract?</t>
    </r>
  </si>
  <si>
    <r>
      <t xml:space="preserve">Please consider any 'waste' arising from the contract as material that could be diverted from landfill for re-use or recycling.
</t>
    </r>
    <r>
      <rPr>
        <u/>
        <sz val="11"/>
        <rFont val="Calibri"/>
        <family val="2"/>
      </rPr>
      <t>QUALIFYING MATERIALS</t>
    </r>
    <r>
      <rPr>
        <sz val="11"/>
        <rFont val="Calibri"/>
        <family val="2"/>
      </rPr>
      <t xml:space="preserve"> are those listed in the Landfill Disposals Tax (Wales)Act 2017 SCHEDULE 1 : SPECIFIED MATERIALS AND CONDITIONS and which are </t>
    </r>
    <r>
      <rPr>
        <u/>
        <sz val="11"/>
        <rFont val="Calibri"/>
        <family val="2"/>
      </rPr>
      <t xml:space="preserve">charged at the LOWER RATE when sent to landfill </t>
    </r>
  </si>
  <si>
    <t xml:space="preserve">Educational activities linked to STEM subjects been supported as part of this contract  </t>
  </si>
  <si>
    <t>Number of Science lessons / activities supported</t>
  </si>
  <si>
    <t>Number of pupils / students who benefitted from Science lessons / activities supported</t>
  </si>
  <si>
    <t>Number of Technology lessons / activities supported</t>
  </si>
  <si>
    <t>Number of pupils / students who benefitted from Technology lessons / activities supported</t>
  </si>
  <si>
    <t>Number of pupils / students who benefitted from Engineering lessons / activities supported</t>
  </si>
  <si>
    <t>Number of Mathematics lessons / activities supported</t>
  </si>
  <si>
    <t xml:space="preserve"> Number of pupils / students who benefitted from Mathematics lessons / activities supported</t>
  </si>
  <si>
    <t>Number of Engineering lessons / activities supported</t>
  </si>
  <si>
    <t>This is the Number of pupils / students who benefitted from Engineering lessons / activities supported through of this contract at 5.10</t>
  </si>
  <si>
    <t>R52</t>
  </si>
  <si>
    <t>R53</t>
  </si>
  <si>
    <t>Results R52</t>
  </si>
  <si>
    <t>Results R53</t>
  </si>
  <si>
    <t xml:space="preserve">Educational activities linked to STEM subjects </t>
  </si>
  <si>
    <t>Number of pupils / students who benefitted from Technology lessons / activities</t>
  </si>
  <si>
    <t xml:space="preserve">Number of pupils / students who benefitted from Engineering lessons / activities </t>
  </si>
  <si>
    <t xml:space="preserve">Number of pupils / students who benefitted from Science lessons / activities </t>
  </si>
  <si>
    <t xml:space="preserve"> Number of pupils / students who benefitted from Mathematics lessons / activities</t>
  </si>
  <si>
    <t>This shows whether educational activities linked to STEM subjects featured (Science, Technology, Engineering and Mathematics) as part of this contract.</t>
  </si>
  <si>
    <r>
      <t xml:space="preserve">Please consider any 'waste' arising from the contract as material that could be diverted from landfill for re-use or recycling.
</t>
    </r>
    <r>
      <rPr>
        <u/>
        <sz val="11"/>
        <rFont val="Calibri"/>
        <family val="2"/>
      </rPr>
      <t>STANDARD MATERIALS</t>
    </r>
    <r>
      <rPr>
        <sz val="11"/>
        <rFont val="Calibri"/>
        <family val="2"/>
      </rPr>
      <t xml:space="preserve"> are those that do not meet the specifications for Qualifying Materials and Conditions as set out in Schedule 1 of The Landfill Disposals Tax (Wales) Act 2017 listed in SCHEDULE 1 of the Landfill Disposals Tax (Wales)Act 2017: SPECIFIED MATERIALS AND CONDITIONS and which are </t>
    </r>
    <r>
      <rPr>
        <u/>
        <sz val="11"/>
        <rFont val="Calibri"/>
        <family val="2"/>
      </rPr>
      <t xml:space="preserve">charged at the STANDARD RATE when sent to landfill </t>
    </r>
    <r>
      <rPr>
        <b/>
        <u/>
        <sz val="11"/>
        <color indexed="8"/>
        <rFont val="Calibri"/>
        <family val="2"/>
      </rPr>
      <t/>
    </r>
  </si>
  <si>
    <r>
      <t xml:space="preserve">How many </t>
    </r>
    <r>
      <rPr>
        <b/>
        <u/>
        <sz val="11"/>
        <rFont val="Calibri"/>
        <family val="2"/>
      </rPr>
      <t>tonnes of LOWER rate QUALIFYING MATERIAL</t>
    </r>
    <r>
      <rPr>
        <sz val="11"/>
        <rFont val="Calibri"/>
        <family val="2"/>
      </rPr>
      <t xml:space="preserve"> has the Service Provider/Supplier </t>
    </r>
    <r>
      <rPr>
        <b/>
        <u/>
        <sz val="11"/>
        <rFont val="Calibri"/>
        <family val="2"/>
      </rPr>
      <t>diverted from landfill</t>
    </r>
    <r>
      <rPr>
        <sz val="11"/>
        <rFont val="Calibri"/>
        <family val="2"/>
      </rPr>
      <t xml:space="preserve"> for re-use or recycling as part of this contract during the period covered by this submission?</t>
    </r>
  </si>
  <si>
    <r>
      <t xml:space="preserve">How many </t>
    </r>
    <r>
      <rPr>
        <b/>
        <u/>
        <sz val="11"/>
        <rFont val="Calibri"/>
        <family val="2"/>
      </rPr>
      <t>tonnes of STANDARD rate Material</t>
    </r>
    <r>
      <rPr>
        <sz val="11"/>
        <rFont val="Calibri"/>
        <family val="2"/>
      </rPr>
      <t xml:space="preserve"> waste has the Service Provider/Supplier </t>
    </r>
    <r>
      <rPr>
        <b/>
        <u/>
        <sz val="11"/>
        <rFont val="Calibri"/>
        <family val="2"/>
      </rPr>
      <t>diverted from landfill</t>
    </r>
    <r>
      <rPr>
        <sz val="11"/>
        <rFont val="Calibri"/>
        <family val="2"/>
      </rPr>
      <t xml:space="preserve"> for re-use or recycling as part of this contract during the period covered by this submission?</t>
    </r>
  </si>
  <si>
    <t>Community Benefits links to Wellbeing Future Generations Goals</t>
  </si>
  <si>
    <t xml:space="preserve">INSTRUCTION - Based on your answer to 3.5 above, please complete a row for each individual living in Wales who was unemployed prior to gaining employment as a result of this contract. Please select from the dropdown menu the length of time (in weeks) for which the individual was previously unemployed prior to being hired by the Service Provider/Supplier and/or subcontractors.  Finally, please indicate if the Service Provider/Supplier and/or subcontractors intends to continue to employ the individual after contract completion. 
Definitions of Disabled, Disadvantaged, Severely Disadvantaged Workers is provided in the comment boxes at cells H14 to J14, the source of these definitions are the Commission Regulation (EU) No 651/2014 of 17 June 2014 and Article 2 Definition of a severely disadvantaged worker
Article 2.19 of the Regulation (EC) 800/2008. </t>
  </si>
  <si>
    <t>3.6</t>
  </si>
  <si>
    <t>This is how much money was saved during the period covered by this submission by reducing water consumption as part of this contract at 4.5.  This is based on current standard measured charges for water &amp; sewerage rates for Welsh Water/Dwr Cymru. This based on the number of cubic metres saved by water reduction measures during the period covered by this submissions. This may include for example, measures to reduce consumption or leakage, use of water butts, 'grey' water, or other sustainable measures.
This figure must be submitted in cubic metres.  1 cubic metre = 1000 litres.</t>
  </si>
  <si>
    <t>This is the Number of Science lessons / activities supported through this contract at 5.5</t>
  </si>
  <si>
    <t>This is the Number of pupils / students who benefitted from Science lessons / activities supported through of this contract at 5.6</t>
  </si>
  <si>
    <t>This is the Number of Technology lessons / activities supported through of this contract at 5.7</t>
  </si>
  <si>
    <t>This is the Number of pupils / students who benefitted from Technology lessons / activities supported through of this contract at 5.8</t>
  </si>
  <si>
    <t>This is the Number of Engineering lessons / activities supported through of this contract at 5.9</t>
  </si>
  <si>
    <t>This is the Number of Mathematics lessons / activities supported through of this contract at 5.11</t>
  </si>
  <si>
    <t>This is the  Number of pupils / students who benefitted from Mathematics lessons / activities supported through of this contract at 5.12</t>
  </si>
  <si>
    <t>A society in which people’s physical and mental wellbeing is maximised and in which choices and behaviours that benefit future health are understood.</t>
  </si>
  <si>
    <t>A society that enables people to fulfil their potential no matter what their background or circumstances (including their socio economic background and circumstances).</t>
  </si>
  <si>
    <t>BACKGROUND</t>
  </si>
  <si>
    <t>What information / detail of outcomes do I need to record?</t>
  </si>
  <si>
    <t>OTHER WELSH GOVERNMENT DEPT. (Whether partly or wholly funded)</t>
  </si>
  <si>
    <t xml:space="preserve">WELSH HOUSING QUALITY STANDARD 
(Whether partly or wholly WHQS funding) </t>
  </si>
  <si>
    <t>Please PRINT the name of the person submitting this measurement tool. (If You have a digital signature this can be inserted into the signature box)
These personal contact details will only be used  to clarify data / information in the submission it required.</t>
  </si>
  <si>
    <t>LESS THAN 1 YEAR</t>
  </si>
  <si>
    <t>1 TO 2 YEARS</t>
  </si>
  <si>
    <t>OVER 3 YEARS</t>
  </si>
  <si>
    <t>CONTRACT DURATION</t>
  </si>
  <si>
    <t>CONTRACT START DATE (Month/Year)</t>
  </si>
  <si>
    <t>CONSTRUCTION (Buildings)</t>
  </si>
  <si>
    <t>INFRASTRUCTURE (Civil engineering)</t>
  </si>
  <si>
    <t xml:space="preserve">If you used sub-contractors on this contract what percentage were paid within 30 days during the period covered by this submission? </t>
  </si>
  <si>
    <t>How many staff, at 3.3 where retained because of this contract who also live in Wales?</t>
  </si>
  <si>
    <r>
      <t xml:space="preserve">Is this individual considered to be a </t>
    </r>
    <r>
      <rPr>
        <b/>
        <u/>
        <sz val="11"/>
        <rFont val="Calibri"/>
        <family val="2"/>
      </rPr>
      <t>DISABLED</t>
    </r>
    <r>
      <rPr>
        <sz val="11"/>
        <rFont val="Calibri"/>
        <family val="2"/>
      </rPr>
      <t xml:space="preserve"> worker?                                                                                  </t>
    </r>
  </si>
  <si>
    <t>NOT KNOWN</t>
  </si>
  <si>
    <r>
      <t xml:space="preserve">An Apprenticeship is a formal arrangement between a person aged 16+ to earn a wage and work alongside experienced staff to gain job-specific skills. It involves both on the job experience as well as off the job training towards a nationally recognised qualification within a wide range of sectors. 
The question asks about apprenticeships started rather than started &amp; completed or just completed as from a CB point of view the creation of opportunities and or the provision of work experience weeks that support apprenticeships underway is important.  This approach to recording apprenticeship opportunities also recognises that as apprenticeships last at least 18 months in many cases it may not be possible to start and complete in  your contract term.
Apprenticeships starts of weeks linked to Shared Apprenticeship Schemes should also be included. 
</t>
    </r>
    <r>
      <rPr>
        <i/>
        <sz val="11"/>
        <color indexed="8"/>
        <rFont val="Calibri"/>
        <family val="2"/>
      </rPr>
      <t xml:space="preserve">Please use the field to the right to provide information, where possible, that supports this figure. </t>
    </r>
  </si>
  <si>
    <r>
      <rPr>
        <b/>
        <sz val="11"/>
        <color rgb="FFFF0000"/>
        <rFont val="Calibri"/>
        <family val="2"/>
      </rPr>
      <t>Notes</t>
    </r>
    <r>
      <rPr>
        <sz val="11"/>
        <color rgb="FFFF0000"/>
        <rFont val="Calibri"/>
        <family val="2"/>
      </rPr>
      <t xml:space="preserve">: There are four levels of Apprenticeship available, depending on applicants’ skills and qualifications:  
1. Intermediate Apprenticeships (level 2)
2. Advanced Apprenticeship (level 3) 
3. Higher Apprenticeship (level 4-5) 
4. Degree Apprenticeships (level 6-7) - 'bachelors degree' (level 6); Master's Degree (level 7). 
https://www.gov.uk/government/publications/higher-and-degree-apprenticeships
--------------------------------
</t>
    </r>
  </si>
  <si>
    <t>R20</t>
  </si>
  <si>
    <t>R18</t>
  </si>
  <si>
    <t>R19</t>
  </si>
  <si>
    <t>R29</t>
  </si>
  <si>
    <t>R30</t>
  </si>
  <si>
    <t>Results R35</t>
  </si>
  <si>
    <t>Results R36</t>
  </si>
  <si>
    <t>In order to ensure the integrity of the data captured by the Community Benefits Measurement Tool as far as possible, submissions need to be signed off by representatives of both the public sector organisation and main contractor or supplier managing the delivery of the Community Benefits which are the subject of this submission.</t>
  </si>
  <si>
    <t>Public Sector organisation signatory</t>
  </si>
  <si>
    <t>The tool may be completed by either the Public Sector Organisation or Service Provider/Supplier. However both parties will need to sign off the submission on the Sign Off Form worksheet. For the Employment, Community and Training worksheets, data from subcontractors is also welcome if appropriate and reasonably practicable for the size of the contract.</t>
  </si>
  <si>
    <t xml:space="preserve">I confirm that to the best of my knowledge this is an accurate reflection of the Community Benefits delivered during the period covered by this submission. I also confirm that I am authorised to sign off this submission on behalf of Public Sector Organisation managing the delivery of the Community Benefits for this contract. </t>
  </si>
  <si>
    <t>NAME OF PUBLIC SECTOR ORGANISATION</t>
  </si>
  <si>
    <t>SECTOR (Of the Public Sector Organisation)</t>
  </si>
  <si>
    <t>PROJECT MANAGER (Main contact point at Public Sector Organisation)</t>
  </si>
  <si>
    <t>Please provide the name and contact details of the Project manager / main contact in the Public Sector Organisation. These personal contact details will only be used  to clarify data / information in the submission</t>
  </si>
  <si>
    <r>
      <t xml:space="preserve">Retained staff are, </t>
    </r>
    <r>
      <rPr>
        <i/>
        <sz val="11"/>
        <rFont val="Calibri"/>
        <family val="2"/>
      </rPr>
      <t xml:space="preserve">'Staff who would have been made redundant without the work provided by this contract for the period covered by this submission'
</t>
    </r>
    <r>
      <rPr>
        <sz val="11"/>
        <rFont val="Calibri"/>
        <family val="2"/>
      </rPr>
      <t>Public Sector Organisation should satisfy themselves that this is the case.</t>
    </r>
  </si>
  <si>
    <t>INSTRUCTION : Please provide the following information were these were required by the Public Sector Organisation that have been delivered as a direct result of this contract/project.</t>
  </si>
  <si>
    <t xml:space="preserve">This number; ability to speak, write or both speak and write and level of proficiency that is required will either be specified by the Public Sector Organisation or agreed by the Public Sector Organisation and contractor based on an assessment of the current and or projected future service user requirement to communicate through the medium of Welsh for this contract. </t>
  </si>
  <si>
    <t xml:space="preserve">IS THIS CONTRACT VIA A FRAMEWORK? </t>
  </si>
  <si>
    <t>IF THIS CONTRACT HAS BEEN AWARDED AS PART OF A FRAMEWORK, PLEASE PROVIDE DETAILS OF THE FRAMEWORK</t>
  </si>
  <si>
    <t>IF THIS SUBMISSION IS FOR 1 YEAR OF A MULTI YEAR CONTRACT WHICH YEAR DOES THIS SUBMISSION COVER?
(e.g. Year 1 of 1, Year 1 of 2,  Year  2 of  2 )</t>
  </si>
  <si>
    <t>If the submission covers the whole period of the contract please state Year 1 of 1.                                                                                                                     For submissions that are part of multi year contracts enter the year the submission covers e.g. Year 1 of 2; Year 2 of 2 etc.                                                                                                                                              For submissions covering multiple years please state the years covered by the submission e.g. Years 1 to 3 or years 1,2,3</t>
  </si>
  <si>
    <r>
      <t xml:space="preserve">Please complete the following information about the contract and read the instructions on the </t>
    </r>
    <r>
      <rPr>
        <b/>
        <u/>
        <sz val="12"/>
        <rFont val="Calibri"/>
        <family val="2"/>
      </rPr>
      <t>BACKGROUND</t>
    </r>
    <r>
      <rPr>
        <sz val="12"/>
        <rFont val="Calibri"/>
        <family val="2"/>
      </rPr>
      <t xml:space="preserve"> worksheet prior to completing this tool.</t>
    </r>
  </si>
  <si>
    <r>
      <t>Please indicate the geographical area in which</t>
    </r>
    <r>
      <rPr>
        <b/>
        <u/>
        <sz val="11"/>
        <rFont val="Calibri"/>
        <family val="2"/>
      </rPr>
      <t xml:space="preserve"> </t>
    </r>
    <r>
      <rPr>
        <b/>
        <u/>
        <sz val="12"/>
        <rFont val="Calibri"/>
        <family val="2"/>
      </rPr>
      <t>the majority</t>
    </r>
    <r>
      <rPr>
        <sz val="11"/>
        <rFont val="Calibri"/>
        <family val="2"/>
      </rPr>
      <t xml:space="preserve"> </t>
    </r>
    <r>
      <rPr>
        <sz val="12"/>
        <rFont val="Calibri"/>
        <family val="2"/>
      </rPr>
      <t xml:space="preserve">of the contract will be delivered. </t>
    </r>
    <r>
      <rPr>
        <sz val="11"/>
        <rFont val="Calibri"/>
        <family val="2"/>
      </rPr>
      <t xml:space="preserve">
1) All Wales 2) Regional - SE, SW, NE, NW &amp; Central (Powys) 3) Or by Local Government area
NB as the tool only allows one option to be selected, if the submission relates to a contract or project that is being delivered in multiple areas not defined in the drop down menu/list use the Contract Description (cell C10 to explain) </t>
    </r>
  </si>
  <si>
    <t>2: SUPPLY CHAIN</t>
  </si>
  <si>
    <r>
      <t xml:space="preserve">All information recorded in the Community Benefits Measurement Tool should be for contract-related activity only, rather than overall company operations.
</t>
    </r>
    <r>
      <rPr>
        <b/>
        <sz val="12"/>
        <rFont val="Calibri"/>
        <family val="2"/>
      </rPr>
      <t>Mandatory Community Benefits - Key Metrics that must be recorded as a minimum</t>
    </r>
    <r>
      <rPr>
        <sz val="12"/>
        <rFont val="Calibri"/>
        <family val="2"/>
      </rPr>
      <t xml:space="preserve">
</t>
    </r>
    <r>
      <rPr>
        <u/>
        <sz val="12"/>
        <rFont val="Calibri"/>
        <family val="2"/>
      </rPr>
      <t xml:space="preserve">The following is a list of the </t>
    </r>
    <r>
      <rPr>
        <b/>
        <u/>
        <sz val="12"/>
        <color rgb="FFFF0000"/>
        <rFont val="Calibri"/>
        <family val="2"/>
      </rPr>
      <t>key metrics</t>
    </r>
    <r>
      <rPr>
        <u/>
        <sz val="12"/>
        <rFont val="Calibri"/>
        <family val="2"/>
      </rPr>
      <t xml:space="preserve"> that must be recorded as a minimum</t>
    </r>
    <r>
      <rPr>
        <sz val="12"/>
        <rFont val="Calibri"/>
        <family val="2"/>
      </rPr>
      <t xml:space="preserve"> to allow the calculation of the basic socio-economic benefits of applying the Community Benefits approach to this contract. This information will be supplemented by the outcomes for any additional Community Benefit objectives set by the public sector organisation for this contract. 
• </t>
    </r>
    <r>
      <rPr>
        <b/>
        <sz val="12"/>
        <color rgb="FFFF0000"/>
        <rFont val="Calibri"/>
        <family val="2"/>
      </rPr>
      <t xml:space="preserve">Breakdown of the contract value between spending on businesses/suppliers vs. people/staff </t>
    </r>
    <r>
      <rPr>
        <sz val="12"/>
        <rFont val="Calibri"/>
        <family val="2"/>
      </rPr>
      <t xml:space="preserve">[General worksheet 1]
• </t>
    </r>
    <r>
      <rPr>
        <b/>
        <sz val="12"/>
        <color rgb="FFFF0000"/>
        <rFont val="Calibri"/>
        <family val="2"/>
      </rPr>
      <t xml:space="preserve">Amount spent on Wales-based suppliers </t>
    </r>
    <r>
      <rPr>
        <sz val="12"/>
        <rFont val="Calibri"/>
        <family val="2"/>
      </rPr>
      <t xml:space="preserve">[Supply Chain worksheet 2]
• </t>
    </r>
    <r>
      <rPr>
        <b/>
        <sz val="12"/>
        <color rgb="FFFF0000"/>
        <rFont val="Calibri"/>
        <family val="2"/>
      </rPr>
      <t>Amount spent on Wales-based suppliers who are also SMEs</t>
    </r>
    <r>
      <rPr>
        <sz val="12"/>
        <rFont val="Calibri"/>
        <family val="2"/>
      </rPr>
      <t xml:space="preserve"> [Supply Chain worksheet 2]
• </t>
    </r>
    <r>
      <rPr>
        <b/>
        <sz val="12"/>
        <color rgb="FFFF0000"/>
        <rFont val="Calibri"/>
        <family val="2"/>
      </rPr>
      <t xml:space="preserve">Amount spent on Wales-based based suppliers who are also third sector enterprises </t>
    </r>
    <r>
      <rPr>
        <sz val="12"/>
        <rFont val="Calibri"/>
        <family val="2"/>
      </rPr>
      <t xml:space="preserve">[Supply Chain worksheet 2]
• </t>
    </r>
    <r>
      <rPr>
        <b/>
        <sz val="12"/>
        <color rgb="FFFF0000"/>
        <rFont val="Calibri"/>
        <family val="2"/>
      </rPr>
      <t xml:space="preserve">Amount spent on Wales-based staff employed on this project as either full-time employees or employed as Community Benefit recruits or taken on as trainees or for work experience. </t>
    </r>
    <r>
      <rPr>
        <sz val="12"/>
        <rFont val="Calibri"/>
        <family val="2"/>
      </rPr>
      <t xml:space="preserve">(Training and work experience categories are listed on the TRAINING worksheet) [Employment worksheet 3]
• </t>
    </r>
    <r>
      <rPr>
        <b/>
        <sz val="12"/>
        <color rgb="FFFF0000"/>
        <rFont val="Calibri"/>
        <family val="2"/>
      </rPr>
      <t>Total number of unemployed and disadvantaged people hired</t>
    </r>
    <r>
      <rPr>
        <sz val="12"/>
        <rFont val="Calibri"/>
        <family val="2"/>
      </rPr>
      <t xml:space="preserve"> [Employment worksheet 3]
</t>
    </r>
    <r>
      <rPr>
        <b/>
        <sz val="12"/>
        <rFont val="Calibri"/>
        <family val="2"/>
      </rPr>
      <t>Optional Community Benefits</t>
    </r>
    <r>
      <rPr>
        <sz val="12"/>
        <rFont val="Calibri"/>
        <family val="2"/>
      </rPr>
      <t xml:space="preserve">
In addition record any other contract specific Community Benefit objectives that the Public Sector Organisation has set. 
</t>
    </r>
  </si>
  <si>
    <t>INSTRUCTION: Once you have completed the above worksheet, please proceed to the SUPPLY CHAIN worksheet.</t>
  </si>
  <si>
    <t xml:space="preserve">
NON-ACCREDITED training is any training that does not lead to a formal qualification but may be recognised as a valuable experience or skill, for example product specific installation or operation training.
Attainment of valuable work experience or skills by new or existing staff through NON-ACCREDITED  training may be recorded provided that the course was started and completed as a result of this contract. 
Please use the field to the right to provide information, where possible, that supports this figure.   </t>
  </si>
  <si>
    <t xml:space="preserve">Employment of unemployed people (contract-term and long-term)
Do not record the names of those employed below but ensure that your records can cross reference 'individuals 1, 2 3 etc.' to ensure personal information is kept secure but may be appropriately audited. </t>
  </si>
  <si>
    <t>The Welsh local multiplier shows the relative impact of this contract on Wales. For every £1 spent on this contract, the following amount of money has been reinvested in the Welsh economy.  This figure is based on whether the contract was spent on a contractor based in Wales (indicated at 1.2) and then how much that contractor, whether based in Wales or not, re-spent the contract income (indicated on the SUPPLY CHAIN &amp; EMPLOYMENT Sheets).  The amounts spent with suppliers / sub-contractors or on staff and labour based in Wales are added together and divided by the contract value to create a ratio showing how much was spent on the contract to create the added income for the Welsh Economy.</t>
  </si>
  <si>
    <r>
      <t xml:space="preserve">How many </t>
    </r>
    <r>
      <rPr>
        <b/>
        <u/>
        <sz val="11"/>
        <rFont val="Calibri"/>
        <family val="2"/>
      </rPr>
      <t xml:space="preserve">traineeship opportunities </t>
    </r>
    <r>
      <rPr>
        <sz val="11"/>
        <rFont val="Calibri"/>
        <family val="2"/>
      </rPr>
      <t xml:space="preserve">by people living in Wales were </t>
    </r>
    <r>
      <rPr>
        <b/>
        <u/>
        <sz val="11"/>
        <rFont val="Calibri"/>
        <family val="2"/>
      </rPr>
      <t>started and completed</t>
    </r>
    <r>
      <rPr>
        <sz val="11"/>
        <rFont val="Calibri"/>
        <family val="2"/>
      </rPr>
      <t xml:space="preserve"> as part of this contract during the period covered by this submission?  </t>
    </r>
  </si>
  <si>
    <r>
      <t xml:space="preserve">How many </t>
    </r>
    <r>
      <rPr>
        <b/>
        <u/>
        <sz val="11"/>
        <rFont val="Calibri"/>
        <family val="2"/>
      </rPr>
      <t>voluntary work opportunities</t>
    </r>
    <r>
      <rPr>
        <sz val="11"/>
        <rFont val="Calibri"/>
        <family val="2"/>
      </rPr>
      <t xml:space="preserve"> have been </t>
    </r>
    <r>
      <rPr>
        <b/>
        <u/>
        <sz val="11"/>
        <rFont val="Calibri"/>
        <family val="2"/>
      </rPr>
      <t>completed</t>
    </r>
    <r>
      <rPr>
        <sz val="11"/>
        <rFont val="Calibri"/>
        <family val="2"/>
      </rPr>
      <t xml:space="preserve"> as part of this contract during the period covered by this submission?</t>
    </r>
  </si>
  <si>
    <t xml:space="preserve">The purpose of this line is to allow Value Wales to track and report back to Welsh Government Depts funding fully or part funding projects i.e. 21st Century Schools Programme and Housing and Regeneration Division on projects utilising WHQS funding. If 'Other welsh Government Dept Funding' is selected from the drop down menu in column C please provide details in this box   
</t>
  </si>
  <si>
    <t>Community Benefits Measurement Tools should be submitted annually on the anniversary of the start of the project or at the end of the contract for contracts of less than 2 years/24 months. 
Please confirm the start and end dates for the period covered by this submission.</t>
  </si>
  <si>
    <t xml:space="preserve">Landfill Disposals Tax (LDT) Standard rate Landfill Tax per tonne
applies to materials that do no meet the Qualifying Materials and Conditions as set our in Schedule 1 of The Landfill Disposals Tax (Wales) Act 2017 </t>
  </si>
  <si>
    <r>
      <t xml:space="preserve">The primary opportunity to plan actions that will maintain and enhance biodiverse natural environments and healthy functioning ecosystems in public sector projects / contracts are in the preliminary design and procurement strategy / contract planning stages. It is at the earliest stages of procurement / contract planning that the greatest potential benefits can be identified and planned for e.g. resource efficiency e.g. specifying eco-design principles, use of recycled and recyclable materials, designing out single use plastics, mitigating risks of exploitation of people or the natural environment in 'local' and international / global supply chains e.g. Living Wage, supply chain audits, specifying only sustainably produced timber, palm oil etc; Promoting innovation, using opportunities to  stimulate or influence markets through contract specifications and contract management e.g. requirements that promote decarbonisation, the circular economy, </t>
    </r>
    <r>
      <rPr>
        <b/>
        <u/>
        <sz val="11"/>
        <rFont val="Calibri"/>
        <family val="2"/>
      </rPr>
      <t>biodiversity</t>
    </r>
    <r>
      <rPr>
        <sz val="11"/>
        <rFont val="Calibri"/>
        <family val="2"/>
      </rPr>
      <t xml:space="preserve">, social value / </t>
    </r>
    <r>
      <rPr>
        <b/>
        <sz val="11"/>
        <rFont val="Calibri"/>
        <family val="2"/>
      </rPr>
      <t>community benefits.</t>
    </r>
    <r>
      <rPr>
        <sz val="11"/>
        <rFont val="Calibri"/>
        <family val="2"/>
      </rPr>
      <t xml:space="preserve"> 
In the context of this hierarchy while it may be possible to CB objectives focused on the maintenance and enhancement of biodiversity and healthy functioning ecosystems it is not appropriate to expect the Community Benefits objectives for any given contract to be the primary driver of actions to deliver against the requirements of 'A resilient Wales'. Consequently the Community Benefits Measurement Tool does not include lines to express outcomes for this goal.</t>
    </r>
  </si>
  <si>
    <t>The primary opportunity to plan actions to  improve the economic, social, environmental and cultural well-being of Wales that also take account of whether doing such a thing may make a positive contribution to global well-being are in the preliminary design and procurement strategy / contract planning stages. It is at the earliest stages of procurement / contract planning that the greatest potential benefits can be identified and planned for e.g. mitigating risks of exploitation of people or the natural environment in 'local' and international / global supply chains e.g. Living Wage, ethically sourced fair trade products, supply chain audits, specifying only sustainably produced timber, palm oil etc; resource efficiency e.g. specifying eco-design principles, use of recycled and recyclable materials, designing out single use plastics; promoting innovation, using opportunities to  stimulate or influence markets through contract specifications and contract management e.g. requirements that promote decarbonisation, the circular economy, biodiversity, social value / community benefits. 
In the context of this hierarchy while it may be possible to CB objectives focused on the maintenance and enhancement of biodiversity and healthy functioning ecosystems it is not appropriate to expect the Community Benefits objectives for any given contract to be the primary driver of actions to deliver against the requirements of A globally responsible Wales. Consequently the Community Benefits Measurement Tool does not include lines to express outcomes for this goal.</t>
  </si>
  <si>
    <t xml:space="preserve">This is the answer to 5.4 confirming whether educational activities linked to STEM subjects (Science, Technology, Engineering and Mathematics) have been targeted as part of this contract. These are linked to the value of in-kind labour or other in-kind contributions linked to Community or Education activities reported at R.10 from 5.4 or 5.5  </t>
  </si>
  <si>
    <t xml:space="preserve">Is this too subjective? Do we need an objective measure, NVQ level ? for example? The proficiency levels in the Commentary box are based on the advice in the embedded Word doc Welsh Language Skill Levels from Fiona Marston (Fiona.Marston@gov.wales) 
</t>
  </si>
  <si>
    <t xml:space="preserve">What is the minimum number of staff required or recommended, to service this contract who are able to speak Welsh to level 4 - 'Can converse in most work related conversations'? </t>
  </si>
  <si>
    <t>SELF FUNDED (Clients own funds)</t>
  </si>
  <si>
    <t>Region: North East (Denbighshire; Flintshire; Wrexham)</t>
  </si>
  <si>
    <r>
      <t xml:space="preserve">This version of the Community Benefits Measurement Tool is designed to help public sector bodies in Wales to report outcomes from contracts for which Community Benefit objectives have been planned and to show how these outcomes support delivery of the Wellbeing of Future Generations Act 2015 (WFG Act),  Wellbeing Goals.  While it is possible to support each of the WFGA Goals through application of the Community Benefits approach the nature / subject matter of your contract will largely determine which Goals are most relevant.  In general Community Benefits is particularly focused on delivering outcomes that contribute to the WFGA Goals of </t>
    </r>
    <r>
      <rPr>
        <b/>
        <sz val="11"/>
        <color indexed="8"/>
        <rFont val="Calibri"/>
        <family val="2"/>
      </rPr>
      <t>A Prosperous Wales</t>
    </r>
    <r>
      <rPr>
        <sz val="11"/>
        <color indexed="8"/>
        <rFont val="Calibri"/>
        <family val="2"/>
      </rPr>
      <t xml:space="preserve">, </t>
    </r>
    <r>
      <rPr>
        <b/>
        <sz val="11"/>
        <color indexed="8"/>
        <rFont val="Calibri"/>
        <family val="2"/>
      </rPr>
      <t>A Healthier Wales</t>
    </r>
    <r>
      <rPr>
        <sz val="11"/>
        <color indexed="8"/>
        <rFont val="Calibri"/>
        <family val="2"/>
      </rPr>
      <t xml:space="preserve"> and </t>
    </r>
    <r>
      <rPr>
        <b/>
        <sz val="11"/>
        <color indexed="8"/>
        <rFont val="Calibri"/>
        <family val="2"/>
      </rPr>
      <t>A More Equal Wales</t>
    </r>
    <r>
      <rPr>
        <sz val="11"/>
        <color indexed="8"/>
        <rFont val="Calibri"/>
        <family val="2"/>
      </rPr>
      <t xml:space="preserve">.
</t>
    </r>
    <r>
      <rPr>
        <b/>
        <sz val="11"/>
        <color indexed="8"/>
        <rFont val="Calibri"/>
        <family val="2"/>
      </rPr>
      <t>A Prosperous Wales</t>
    </r>
    <r>
      <rPr>
        <sz val="11"/>
        <color indexed="8"/>
        <rFont val="Calibri"/>
        <family val="2"/>
      </rPr>
      <t xml:space="preserve"> by helping to create opportunities to support the development of skills and grow SMEs in order to positively impact the Welsh economy and by doing so promoting 
</t>
    </r>
    <r>
      <rPr>
        <b/>
        <sz val="11"/>
        <color indexed="8"/>
        <rFont val="Calibri"/>
        <family val="2"/>
      </rPr>
      <t>A Healthier Wales</t>
    </r>
    <r>
      <rPr>
        <sz val="11"/>
        <color indexed="8"/>
        <rFont val="Calibri"/>
        <family val="2"/>
      </rPr>
      <t xml:space="preserve">, recognising the strong and well established association between worklessness and poor health and conversely employment and better physical and mental health, material well-being and full participation in society for individuals, as well as the broader impact on their families. Families without a working member are much more likely to suffer persistent low income and poverty and in so doing promoting 
</t>
    </r>
    <r>
      <rPr>
        <b/>
        <sz val="11"/>
        <color indexed="8"/>
        <rFont val="Calibri"/>
        <family val="2"/>
      </rPr>
      <t>A More Equal Wales</t>
    </r>
    <r>
      <rPr>
        <sz val="11"/>
        <color indexed="8"/>
        <rFont val="Calibri"/>
        <family val="2"/>
      </rPr>
      <t xml:space="preserve"> by working to provide employment and training opportunities, and also education and community support across all areas of Wales, encouraging a focus on those in 'disadvantaged' groups.
A Prosperous Wales by helping to create opportunities to support the development of skills and grow SMEs in order to positively impact the Welsh economy and by doing so promoting 
To help with the identification of these links and to help reporting against each line of this measurement tool has been colour coded as follows to highlight the Wellbeing Goals to which they relate and may contribute.  
</t>
    </r>
  </si>
  <si>
    <r>
      <rPr>
        <b/>
        <sz val="16"/>
        <color indexed="8"/>
        <rFont val="Calibri"/>
        <family val="2"/>
      </rPr>
      <t>Definition of Community Benefits in Wales</t>
    </r>
    <r>
      <rPr>
        <sz val="16"/>
        <color indexed="8"/>
        <rFont val="Calibri"/>
        <family val="2"/>
      </rPr>
      <t xml:space="preserve">. </t>
    </r>
    <r>
      <rPr>
        <i/>
        <sz val="16"/>
        <color indexed="8"/>
        <rFont val="Calibri"/>
        <family val="2"/>
      </rPr>
      <t xml:space="preserve">Community Benefits refers to the inclusion of ‘community benefit objectives’ or ‘social clauses’ as contract conditions in public sector procurements designed to provide added value / additional benefits over and above those for which the contract has been put in place, that ensuring wider social, economic and environmental issues are taken into account whenever possible when tendering construction, service or supplies contracts’ 
</t>
    </r>
  </si>
  <si>
    <r>
      <rPr>
        <b/>
        <sz val="18"/>
        <rFont val="Calibri"/>
        <family val="2"/>
      </rPr>
      <t>Community Benefits -  - Delivering for Future Generations</t>
    </r>
    <r>
      <rPr>
        <b/>
        <sz val="16"/>
        <rFont val="Calibri"/>
        <family val="2"/>
      </rPr>
      <t xml:space="preserve"> 
Wellbeing of Future Generations (WFG) Community Benefits Measurement Tool</t>
    </r>
  </si>
  <si>
    <t xml:space="preserve">ADDITIONAL GUIDANCE
Any requirement for proficiency in speaking and / or writing Welsh should be determined and justified as part of the procurement strategy for the contract in question. 
</t>
  </si>
  <si>
    <r>
      <t xml:space="preserve">This is </t>
    </r>
    <r>
      <rPr>
        <u/>
        <sz val="11"/>
        <rFont val="Calibri"/>
        <family val="2"/>
      </rPr>
      <t>how much the contractor spent on SMEs</t>
    </r>
    <r>
      <rPr>
        <sz val="11"/>
        <rFont val="Calibri"/>
        <family val="2"/>
      </rPr>
      <t xml:space="preserve"> based in Wales during the period covered by this submission.  This is the figure entered in 2.3 and is part of the total Revenue to businesses based in Wales reported at R3 above</t>
    </r>
  </si>
  <si>
    <r>
      <t xml:space="preserve">This is the </t>
    </r>
    <r>
      <rPr>
        <u/>
        <sz val="11"/>
        <rFont val="Calibri"/>
        <family val="2"/>
      </rPr>
      <t>percentage of money spent on businesses based in Wales</t>
    </r>
    <r>
      <rPr>
        <sz val="11"/>
        <rFont val="Calibri"/>
        <family val="2"/>
      </rPr>
      <t xml:space="preserve">, figure entered at 2.2, </t>
    </r>
    <r>
      <rPr>
        <u/>
        <sz val="11"/>
        <rFont val="Calibri"/>
        <family val="2"/>
      </rPr>
      <t>who were also SMEs</t>
    </r>
  </si>
  <si>
    <r>
      <t xml:space="preserve">This is how much the contractor </t>
    </r>
    <r>
      <rPr>
        <u/>
        <sz val="11"/>
        <rFont val="Calibri"/>
        <family val="2"/>
      </rPr>
      <t>spent on third sector enterprises</t>
    </r>
    <r>
      <rPr>
        <sz val="11"/>
        <rFont val="Calibri"/>
        <family val="2"/>
      </rPr>
      <t xml:space="preserve"> based in Wales during the period covered by this submission.  This is the figure entered in 2.4 and is part of the total Revenue to businesses based in Wales reported at R3 above</t>
    </r>
  </si>
  <si>
    <r>
      <t xml:space="preserve">This is the </t>
    </r>
    <r>
      <rPr>
        <u/>
        <sz val="11"/>
        <rFont val="Calibri"/>
        <family val="2"/>
      </rPr>
      <t>percentage of money spent on businesses based in Wales</t>
    </r>
    <r>
      <rPr>
        <sz val="11"/>
        <rFont val="Calibri"/>
        <family val="2"/>
      </rPr>
      <t xml:space="preserve">, figure entered at 2.2, </t>
    </r>
    <r>
      <rPr>
        <u/>
        <sz val="11"/>
        <rFont val="Calibri"/>
        <family val="2"/>
      </rPr>
      <t>who were also Third Sector Enterprises</t>
    </r>
  </si>
  <si>
    <r>
      <t xml:space="preserve">This is the </t>
    </r>
    <r>
      <rPr>
        <u/>
        <sz val="11"/>
        <rFont val="Calibri"/>
        <family val="2"/>
      </rPr>
      <t>percentage of sub-contractors who were paid within 30 days</t>
    </r>
    <r>
      <rPr>
        <sz val="11"/>
        <rFont val="Calibri"/>
        <family val="2"/>
      </rPr>
      <t xml:space="preserve"> during the period covered by this submission. This is the figured entered in 2.6</t>
    </r>
  </si>
  <si>
    <r>
      <t xml:space="preserve">This is the </t>
    </r>
    <r>
      <rPr>
        <u/>
        <sz val="11"/>
        <rFont val="Calibri"/>
        <family val="2"/>
      </rPr>
      <t>total number of employment or training opportunities created</t>
    </r>
    <r>
      <rPr>
        <sz val="11"/>
        <rFont val="Calibri"/>
        <family val="2"/>
      </rPr>
      <t xml:space="preserve"> and recorded at 3.5, 3.6, 7.1, 7.3, 7.5, 7.7, 7.9, 7.11, 7.13, 7.15</t>
    </r>
  </si>
  <si>
    <r>
      <t xml:space="preserve">This is the </t>
    </r>
    <r>
      <rPr>
        <u/>
        <sz val="11"/>
        <rFont val="Calibri"/>
        <family val="2"/>
      </rPr>
      <t>total of training weeks created</t>
    </r>
    <r>
      <rPr>
        <sz val="11"/>
        <rFont val="Calibri"/>
        <family val="2"/>
      </rPr>
      <t xml:space="preserve"> and recorded at 7.2, 7.4 ,7.6, 7.8, 7.10, 7.12, 7.14, 7.16</t>
    </r>
  </si>
  <si>
    <r>
      <t>This is the number of</t>
    </r>
    <r>
      <rPr>
        <b/>
        <u/>
        <sz val="11"/>
        <rFont val="Calibri"/>
        <family val="2"/>
      </rPr>
      <t xml:space="preserve"> </t>
    </r>
    <r>
      <rPr>
        <u/>
        <sz val="11"/>
        <rFont val="Calibri"/>
        <family val="2"/>
      </rPr>
      <t>apprenticeships opportunities that were started</t>
    </r>
    <r>
      <rPr>
        <sz val="11"/>
        <rFont val="Calibri"/>
        <family val="2"/>
      </rPr>
      <t xml:space="preserve"> by people living in Wales as part of this contract during the period covered by this submission. This is the figure entered at 7.1</t>
    </r>
  </si>
  <si>
    <r>
      <t xml:space="preserve">This is the total number of </t>
    </r>
    <r>
      <rPr>
        <u/>
        <sz val="11"/>
        <rFont val="Calibri"/>
        <family val="2"/>
      </rPr>
      <t>apprenticeship weeks</t>
    </r>
    <r>
      <rPr>
        <sz val="11"/>
        <rFont val="Calibri"/>
        <family val="2"/>
      </rPr>
      <t xml:space="preserve"> completed during the period covered by this submission. This is the figure entered at 7.2</t>
    </r>
  </si>
  <si>
    <r>
      <t xml:space="preserve">This is the number of </t>
    </r>
    <r>
      <rPr>
        <u/>
        <sz val="11"/>
        <rFont val="Calibri"/>
        <family val="2"/>
      </rPr>
      <t>traineeships completed</t>
    </r>
    <r>
      <rPr>
        <sz val="11"/>
        <rFont val="Calibri"/>
        <family val="2"/>
      </rPr>
      <t xml:space="preserve"> by people living in Wales as part of this contract during the period covered by this submission. This is the figure entered in 7.3</t>
    </r>
  </si>
  <si>
    <r>
      <t xml:space="preserve">This is the total number of </t>
    </r>
    <r>
      <rPr>
        <u/>
        <sz val="11"/>
        <rFont val="Calibri"/>
        <family val="2"/>
      </rPr>
      <t>traineeship weeks</t>
    </r>
    <r>
      <rPr>
        <sz val="11"/>
        <rFont val="Calibri"/>
        <family val="2"/>
      </rPr>
      <t xml:space="preserve"> completed during the period covered by this submission.  This is the figure entered in 7.4</t>
    </r>
  </si>
  <si>
    <r>
      <t xml:space="preserve">This is the total number of </t>
    </r>
    <r>
      <rPr>
        <u/>
        <sz val="11"/>
        <rFont val="Calibri"/>
        <family val="2"/>
      </rPr>
      <t>work experience / internships completed</t>
    </r>
    <r>
      <rPr>
        <sz val="11"/>
        <rFont val="Calibri"/>
        <family val="2"/>
      </rPr>
      <t xml:space="preserve"> as part of this contract.  This is the figure entered in 7.5</t>
    </r>
  </si>
  <si>
    <r>
      <t xml:space="preserve">This is the total number of </t>
    </r>
    <r>
      <rPr>
        <u/>
        <sz val="11"/>
        <rFont val="Calibri"/>
        <family val="2"/>
      </rPr>
      <t>work experience or internships weeks</t>
    </r>
    <r>
      <rPr>
        <sz val="11"/>
        <rFont val="Calibri"/>
        <family val="2"/>
      </rPr>
      <t xml:space="preserve"> during the period covered by this submission.  This is the figure entered in 7.6</t>
    </r>
  </si>
  <si>
    <r>
      <t xml:space="preserve">This is the number of </t>
    </r>
    <r>
      <rPr>
        <u/>
        <sz val="11"/>
        <rFont val="Calibri"/>
        <family val="2"/>
      </rPr>
      <t>graduate placements completed</t>
    </r>
    <r>
      <rPr>
        <sz val="11"/>
        <rFont val="Calibri"/>
        <family val="2"/>
      </rPr>
      <t xml:space="preserve"> by people living in Wales as part of this contract during the period covered by this submission. This is the figure entered in 7.7</t>
    </r>
  </si>
  <si>
    <r>
      <t xml:space="preserve">This is the total number of </t>
    </r>
    <r>
      <rPr>
        <u/>
        <sz val="11"/>
        <rFont val="Calibri"/>
        <family val="2"/>
      </rPr>
      <t>graduate placement weeks</t>
    </r>
    <r>
      <rPr>
        <sz val="11"/>
        <rFont val="Calibri"/>
        <family val="2"/>
      </rPr>
      <t xml:space="preserve"> during the period covered by this submission.  This is the figure entered in 7.8</t>
    </r>
  </si>
  <si>
    <r>
      <t xml:space="preserve">This is the number of </t>
    </r>
    <r>
      <rPr>
        <u/>
        <sz val="11"/>
        <rFont val="Calibri"/>
        <family val="2"/>
      </rPr>
      <t>work trials completed</t>
    </r>
    <r>
      <rPr>
        <sz val="11"/>
        <rFont val="Calibri"/>
        <family val="2"/>
      </rPr>
      <t xml:space="preserve"> by people living in Wales as part of this contract during the period covered by this submission. This is the figure entered in 7.9</t>
    </r>
  </si>
  <si>
    <r>
      <t xml:space="preserve">This is the total number of </t>
    </r>
    <r>
      <rPr>
        <u/>
        <sz val="11"/>
        <rFont val="Calibri"/>
        <family val="2"/>
      </rPr>
      <t>work trial weeks</t>
    </r>
    <r>
      <rPr>
        <sz val="11"/>
        <rFont val="Calibri"/>
        <family val="2"/>
      </rPr>
      <t xml:space="preserve"> during the period covered by this submission.  This is the figure entered in 7.10</t>
    </r>
  </si>
  <si>
    <r>
      <t xml:space="preserve">This is the number of </t>
    </r>
    <r>
      <rPr>
        <u/>
        <sz val="11"/>
        <rFont val="Calibri"/>
        <family val="2"/>
      </rPr>
      <t>volunteering opportunities completed</t>
    </r>
    <r>
      <rPr>
        <sz val="11"/>
        <rFont val="Calibri"/>
        <family val="2"/>
      </rPr>
      <t xml:space="preserve"> as part of this contract during the period covered by this submission? This is the figure entered at 7.11</t>
    </r>
  </si>
  <si>
    <r>
      <t xml:space="preserve">This is the total number of </t>
    </r>
    <r>
      <rPr>
        <u/>
        <sz val="11"/>
        <rFont val="Calibri"/>
        <family val="2"/>
      </rPr>
      <t>volunteering weeks</t>
    </r>
    <r>
      <rPr>
        <sz val="11"/>
        <rFont val="Calibri"/>
        <family val="2"/>
      </rPr>
      <t xml:space="preserve"> during the period covered by this submission. This is the figure entered at 7.12</t>
    </r>
  </si>
  <si>
    <r>
      <t xml:space="preserve">This is the </t>
    </r>
    <r>
      <rPr>
        <u/>
        <sz val="11"/>
        <rFont val="Calibri"/>
        <family val="2"/>
      </rPr>
      <t>number of accredited training opportunities</t>
    </r>
    <r>
      <rPr>
        <sz val="11"/>
        <rFont val="Calibri"/>
        <family val="2"/>
      </rPr>
      <t xml:space="preserve"> of any level by people living in Wales as part of this contract during the period covered by this submission? This is the figure entered at 7.13   NB this excludes Apprenticeship training which is recorded at 7.1 and reported at R.33 above</t>
    </r>
  </si>
  <si>
    <r>
      <t xml:space="preserve">This is the total number of </t>
    </r>
    <r>
      <rPr>
        <u/>
        <sz val="11"/>
        <rFont val="Calibri"/>
        <family val="2"/>
      </rPr>
      <t>accredited training weeks</t>
    </r>
    <r>
      <rPr>
        <sz val="11"/>
        <rFont val="Calibri"/>
        <family val="2"/>
      </rPr>
      <t xml:space="preserve"> during the period covered by this submission.  This is the figure entered in 7.14</t>
    </r>
  </si>
  <si>
    <r>
      <t xml:space="preserve">This is the number of </t>
    </r>
    <r>
      <rPr>
        <u/>
        <sz val="11"/>
        <rFont val="Calibri"/>
        <family val="2"/>
      </rPr>
      <t>non-accredited training opportunities completed</t>
    </r>
    <r>
      <rPr>
        <sz val="11"/>
        <rFont val="Calibri"/>
        <family val="2"/>
      </rPr>
      <t xml:space="preserve"> as part of this contract during the period covered by this submission? This is the figure entered at 7.15  </t>
    </r>
  </si>
  <si>
    <r>
      <t xml:space="preserve">This is the total number of </t>
    </r>
    <r>
      <rPr>
        <u/>
        <sz val="11"/>
        <rFont val="Calibri"/>
        <family val="2"/>
      </rPr>
      <t>accredited training weeks</t>
    </r>
    <r>
      <rPr>
        <sz val="11"/>
        <rFont val="Calibri"/>
        <family val="2"/>
      </rPr>
      <t xml:space="preserve"> completed as part of this contract. This is the figure entered at 7.16</t>
    </r>
  </si>
  <si>
    <r>
      <t xml:space="preserve">This is the </t>
    </r>
    <r>
      <rPr>
        <u/>
        <sz val="11"/>
        <rFont val="Calibri"/>
        <family val="2"/>
      </rPr>
      <t>tonnage of waste diverted from landfill</t>
    </r>
    <r>
      <rPr>
        <sz val="11"/>
        <rFont val="Calibri"/>
        <family val="2"/>
      </rPr>
      <t xml:space="preserve"> by re-use or recycling during the period covered by this submission.  This tonnage is Lower rate Qualifying materials at 4.3 plus Standard rate materials at 4.4 that were diverted from disposal into landfill from reuse, recycling or energy recovery.
Landfill Disposal Tax fees (£) saved are recorded above a R7 above 
</t>
    </r>
  </si>
  <si>
    <r>
      <t xml:space="preserve">This is how many cubic metres of water </t>
    </r>
    <r>
      <rPr>
        <u/>
        <sz val="11"/>
        <rFont val="Calibri"/>
        <family val="2"/>
      </rPr>
      <t>saved during the period covered by this submission by measures reducing water consumption</t>
    </r>
    <r>
      <rPr>
        <sz val="11"/>
        <rFont val="Calibri"/>
        <family val="2"/>
      </rPr>
      <t xml:space="preserve"> as part of this contract.  This may include for example, measures to reduce consumption or leakage, use of water butts, 'grey' water, or other sustainable measures.</t>
    </r>
  </si>
  <si>
    <r>
      <t xml:space="preserve">This is the </t>
    </r>
    <r>
      <rPr>
        <u/>
        <sz val="11"/>
        <rFont val="Calibri"/>
        <family val="2"/>
      </rPr>
      <t>total of training weeks created</t>
    </r>
    <r>
      <rPr>
        <sz val="11"/>
        <rFont val="Calibri"/>
        <family val="2"/>
      </rPr>
      <t xml:space="preserve"> and recorded at 7.2, 7.4 ,7.6, 7.8, 7.10, 7.12, 7.14, 7.16, 7.18, 7.20</t>
    </r>
  </si>
  <si>
    <r>
      <t>This is the number of</t>
    </r>
    <r>
      <rPr>
        <u/>
        <sz val="11"/>
        <rFont val="Calibri"/>
        <family val="2"/>
      </rPr>
      <t xml:space="preserve"> apprenticeships opportunities that were started</t>
    </r>
    <r>
      <rPr>
        <sz val="11"/>
        <rFont val="Calibri"/>
        <family val="2"/>
      </rPr>
      <t xml:space="preserve"> by people living in Wales as part of this contract during the period covered by this submission. This is the figure entered at 5.1</t>
    </r>
  </si>
  <si>
    <r>
      <t xml:space="preserve">This is the total number of </t>
    </r>
    <r>
      <rPr>
        <u/>
        <sz val="11"/>
        <rFont val="Calibri"/>
        <family val="2"/>
      </rPr>
      <t>apprenticeship weeks</t>
    </r>
    <r>
      <rPr>
        <sz val="11"/>
        <rFont val="Calibri"/>
        <family val="2"/>
      </rPr>
      <t xml:space="preserve"> completed during the period covered by this submission. This is the figure entered at 5.2</t>
    </r>
  </si>
  <si>
    <r>
      <t xml:space="preserve">This is the number of </t>
    </r>
    <r>
      <rPr>
        <u/>
        <sz val="11"/>
        <rFont val="Calibri"/>
        <family val="2"/>
      </rPr>
      <t>graduate placements completed</t>
    </r>
    <r>
      <rPr>
        <sz val="11"/>
        <rFont val="Calibri"/>
        <family val="2"/>
      </rPr>
      <t xml:space="preserve"> by people living in Wales as part of this contract during the period covered by this submission. This is the figure entered in 5.7</t>
    </r>
  </si>
  <si>
    <r>
      <t xml:space="preserve">This is the total number of </t>
    </r>
    <r>
      <rPr>
        <u/>
        <sz val="11"/>
        <rFont val="Calibri"/>
        <family val="2"/>
      </rPr>
      <t>graduate placement weeks</t>
    </r>
    <r>
      <rPr>
        <sz val="11"/>
        <rFont val="Calibri"/>
        <family val="2"/>
      </rPr>
      <t xml:space="preserve"> during the period covered by this submission.  This is the figure entered in 5.8</t>
    </r>
  </si>
  <si>
    <r>
      <t xml:space="preserve">This is the </t>
    </r>
    <r>
      <rPr>
        <u/>
        <sz val="11"/>
        <rFont val="Calibri"/>
        <family val="2"/>
      </rPr>
      <t>number of accredited training opportunities</t>
    </r>
    <r>
      <rPr>
        <sz val="11"/>
        <rFont val="Calibri"/>
        <family val="2"/>
      </rPr>
      <t xml:space="preserve"> of any level by people living in Wales as part of this contract during the period covered by this submission? This is the figure entered at 5.13   NB this excludes Apprenticeship training which is recorded at 5.1 and reported at 7.m above</t>
    </r>
  </si>
  <si>
    <r>
      <t xml:space="preserve">This is the total number of </t>
    </r>
    <r>
      <rPr>
        <u/>
        <sz val="11"/>
        <rFont val="Calibri"/>
        <family val="2"/>
      </rPr>
      <t>accredited training weeks</t>
    </r>
    <r>
      <rPr>
        <sz val="11"/>
        <rFont val="Calibri"/>
        <family val="2"/>
      </rPr>
      <t xml:space="preserve"> during the period covered by this submission.  This is the figure entered in 5.14</t>
    </r>
  </si>
  <si>
    <r>
      <t xml:space="preserve">This is the number of </t>
    </r>
    <r>
      <rPr>
        <u/>
        <sz val="11"/>
        <rFont val="Calibri"/>
        <family val="2"/>
      </rPr>
      <t>non-accredited training opportunities completed</t>
    </r>
    <r>
      <rPr>
        <sz val="11"/>
        <rFont val="Calibri"/>
        <family val="2"/>
      </rPr>
      <t xml:space="preserve"> as part of this contract during the period covered by this submission? This is the figure entered at 5.15  </t>
    </r>
  </si>
  <si>
    <r>
      <t xml:space="preserve">This is the total number of </t>
    </r>
    <r>
      <rPr>
        <u/>
        <sz val="11"/>
        <rFont val="Calibri"/>
        <family val="2"/>
      </rPr>
      <t>accredited training weeks</t>
    </r>
    <r>
      <rPr>
        <sz val="11"/>
        <rFont val="Calibri"/>
        <family val="2"/>
      </rPr>
      <t xml:space="preserve"> completed as part of this contract. This is the figure entered at 5.16</t>
    </r>
  </si>
  <si>
    <r>
      <t xml:space="preserve">This is the </t>
    </r>
    <r>
      <rPr>
        <u/>
        <sz val="11"/>
        <rFont val="Calibri"/>
        <family val="2"/>
      </rPr>
      <t>tonnage of waste diverted from landfill</t>
    </r>
    <r>
      <rPr>
        <sz val="11"/>
        <rFont val="Calibri"/>
        <family val="2"/>
      </rPr>
      <t xml:space="preserve"> by re-use or recycling during the period covered by this submission.  This tonnage is Lower rate Qualifying materials at 4.3 plus Standard rate materials at 4.4 that were diverted from disposal into landfill fro reuse, recycling or energy recovery.
Landfill Disposal Tax fees (£) saved are recorded above a R7 above 
</t>
    </r>
  </si>
  <si>
    <r>
      <t xml:space="preserve">This is the </t>
    </r>
    <r>
      <rPr>
        <u/>
        <sz val="11"/>
        <color indexed="8"/>
        <rFont val="Calibri"/>
        <family val="2"/>
      </rPr>
      <t>Number of Science lessons / activities supported</t>
    </r>
    <r>
      <rPr>
        <sz val="11"/>
        <color indexed="8"/>
        <rFont val="Calibri"/>
        <family val="2"/>
      </rPr>
      <t xml:space="preserve"> through of this contract.</t>
    </r>
  </si>
  <si>
    <r>
      <t xml:space="preserve">This is the </t>
    </r>
    <r>
      <rPr>
        <u/>
        <sz val="11"/>
        <color indexed="8"/>
        <rFont val="Calibri"/>
        <family val="2"/>
      </rPr>
      <t>Number of pupils / students</t>
    </r>
    <r>
      <rPr>
        <sz val="11"/>
        <color indexed="8"/>
        <rFont val="Calibri"/>
        <family val="2"/>
      </rPr>
      <t xml:space="preserve"> who benefitted from Science lessons / activities supported through of this contract</t>
    </r>
  </si>
  <si>
    <r>
      <t xml:space="preserve">This is the </t>
    </r>
    <r>
      <rPr>
        <u/>
        <sz val="11"/>
        <color indexed="8"/>
        <rFont val="Calibri"/>
        <family val="2"/>
      </rPr>
      <t>Number of Technology lessons / activities supported</t>
    </r>
    <r>
      <rPr>
        <sz val="11"/>
        <color indexed="8"/>
        <rFont val="Calibri"/>
        <family val="2"/>
      </rPr>
      <t xml:space="preserve"> through of this contract</t>
    </r>
  </si>
  <si>
    <r>
      <t xml:space="preserve">This is the </t>
    </r>
    <r>
      <rPr>
        <u/>
        <sz val="11"/>
        <color indexed="8"/>
        <rFont val="Calibri"/>
        <family val="2"/>
      </rPr>
      <t>Number of pupils / students</t>
    </r>
    <r>
      <rPr>
        <sz val="11"/>
        <color indexed="8"/>
        <rFont val="Calibri"/>
        <family val="2"/>
      </rPr>
      <t xml:space="preserve"> who benefitted from Technology lessons / activities supported through of this contract</t>
    </r>
  </si>
  <si>
    <r>
      <t xml:space="preserve">This is the </t>
    </r>
    <r>
      <rPr>
        <u/>
        <sz val="11"/>
        <color indexed="8"/>
        <rFont val="Calibri"/>
        <family val="2"/>
      </rPr>
      <t>Number of Engineering lessons / activities supported</t>
    </r>
    <r>
      <rPr>
        <sz val="11"/>
        <color indexed="8"/>
        <rFont val="Calibri"/>
        <family val="2"/>
      </rPr>
      <t xml:space="preserve"> through of this contract</t>
    </r>
  </si>
  <si>
    <r>
      <t xml:space="preserve">This is the </t>
    </r>
    <r>
      <rPr>
        <u/>
        <sz val="11"/>
        <color indexed="8"/>
        <rFont val="Calibri"/>
        <family val="2"/>
      </rPr>
      <t>Number of pupils / students</t>
    </r>
    <r>
      <rPr>
        <sz val="11"/>
        <color indexed="8"/>
        <rFont val="Calibri"/>
        <family val="2"/>
      </rPr>
      <t xml:space="preserve"> who benefitted from Engineering lessons / activities supported through of this contract</t>
    </r>
  </si>
  <si>
    <r>
      <t xml:space="preserve">This is the </t>
    </r>
    <r>
      <rPr>
        <u/>
        <sz val="11"/>
        <color indexed="8"/>
        <rFont val="Calibri"/>
        <family val="2"/>
      </rPr>
      <t>Number of Mathematics lessons / activities supported</t>
    </r>
    <r>
      <rPr>
        <sz val="11"/>
        <color indexed="8"/>
        <rFont val="Calibri"/>
        <family val="2"/>
      </rPr>
      <t xml:space="preserve"> through of this contract</t>
    </r>
  </si>
  <si>
    <r>
      <t xml:space="preserve">This is the  </t>
    </r>
    <r>
      <rPr>
        <u/>
        <sz val="11"/>
        <color indexed="8"/>
        <rFont val="Calibri"/>
        <family val="2"/>
      </rPr>
      <t>Number of pupils / students</t>
    </r>
    <r>
      <rPr>
        <sz val="11"/>
        <color indexed="8"/>
        <rFont val="Calibri"/>
        <family val="2"/>
      </rPr>
      <t xml:space="preserve"> who benefitted from Mathematics lessons / activities supported through of this contract</t>
    </r>
  </si>
  <si>
    <r>
      <t xml:space="preserve">This is the number of </t>
    </r>
    <r>
      <rPr>
        <u/>
        <sz val="11"/>
        <rFont val="Calibri"/>
        <family val="2"/>
      </rPr>
      <t>traineeships completed</t>
    </r>
    <r>
      <rPr>
        <sz val="11"/>
        <rFont val="Calibri"/>
        <family val="2"/>
      </rPr>
      <t xml:space="preserve"> by people living in Wales as part of this contract during the period covered by this submission. This is the figure entered in 5.3</t>
    </r>
  </si>
  <si>
    <r>
      <t xml:space="preserve">This is the total number of </t>
    </r>
    <r>
      <rPr>
        <u/>
        <sz val="11"/>
        <rFont val="Calibri"/>
        <family val="2"/>
      </rPr>
      <t>traineeship weeks</t>
    </r>
    <r>
      <rPr>
        <sz val="11"/>
        <rFont val="Calibri"/>
        <family val="2"/>
      </rPr>
      <t xml:space="preserve"> completed during the period covered by this submission.  This is the figure entered in 5.4</t>
    </r>
  </si>
  <si>
    <r>
      <t xml:space="preserve">This is the total number of </t>
    </r>
    <r>
      <rPr>
        <u/>
        <sz val="11"/>
        <rFont val="Calibri"/>
        <family val="2"/>
      </rPr>
      <t>work experience / internships completed</t>
    </r>
    <r>
      <rPr>
        <sz val="11"/>
        <rFont val="Calibri"/>
        <family val="2"/>
      </rPr>
      <t xml:space="preserve"> as part of this contract.  This is the figure entered in 5.5</t>
    </r>
  </si>
  <si>
    <r>
      <t xml:space="preserve">This is the total number of </t>
    </r>
    <r>
      <rPr>
        <u/>
        <sz val="11"/>
        <rFont val="Calibri"/>
        <family val="2"/>
      </rPr>
      <t>work experience or internships weeks</t>
    </r>
    <r>
      <rPr>
        <sz val="11"/>
        <rFont val="Calibri"/>
        <family val="2"/>
      </rPr>
      <t xml:space="preserve"> during the period covered by this submission.  This is the figure entered in 5.6</t>
    </r>
  </si>
  <si>
    <r>
      <t xml:space="preserve">This is the number of </t>
    </r>
    <r>
      <rPr>
        <u/>
        <sz val="11"/>
        <rFont val="Calibri"/>
        <family val="2"/>
      </rPr>
      <t>work trials completed</t>
    </r>
    <r>
      <rPr>
        <sz val="11"/>
        <rFont val="Calibri"/>
        <family val="2"/>
      </rPr>
      <t xml:space="preserve"> by people living in Wales as part of this contract during the period covered by this submission. This is the figure entered in 5.9</t>
    </r>
  </si>
  <si>
    <r>
      <t xml:space="preserve">This is the total number of </t>
    </r>
    <r>
      <rPr>
        <u/>
        <sz val="11"/>
        <rFont val="Calibri"/>
        <family val="2"/>
      </rPr>
      <t>work trial weeks</t>
    </r>
    <r>
      <rPr>
        <sz val="11"/>
        <rFont val="Calibri"/>
        <family val="2"/>
      </rPr>
      <t xml:space="preserve"> during the period covered by this submission.  This is the figure entered in 5.10</t>
    </r>
  </si>
  <si>
    <r>
      <t xml:space="preserve">This is the number of </t>
    </r>
    <r>
      <rPr>
        <u/>
        <sz val="11"/>
        <rFont val="Calibri"/>
        <family val="2"/>
      </rPr>
      <t>volunteering opportunities completed</t>
    </r>
    <r>
      <rPr>
        <sz val="11"/>
        <rFont val="Calibri"/>
        <family val="2"/>
      </rPr>
      <t xml:space="preserve"> as part of this contract during the period covered by this submission? This is the figure entered at 5.11</t>
    </r>
  </si>
  <si>
    <r>
      <t xml:space="preserve">This is the total number of </t>
    </r>
    <r>
      <rPr>
        <u/>
        <sz val="11"/>
        <rFont val="Calibri"/>
        <family val="2"/>
      </rPr>
      <t>volunteering weeks</t>
    </r>
    <r>
      <rPr>
        <sz val="11"/>
        <rFont val="Calibri"/>
        <family val="2"/>
      </rPr>
      <t xml:space="preserve"> during the period covered by this submission. This is the figure entered at 5.12</t>
    </r>
  </si>
  <si>
    <r>
      <t xml:space="preserve">This is how much the contractor contributed to Sporting activities in the form of </t>
    </r>
    <r>
      <rPr>
        <u/>
        <sz val="11"/>
        <color indexed="8"/>
        <rFont val="Calibri"/>
        <family val="2"/>
      </rPr>
      <t>cash donations</t>
    </r>
    <r>
      <rPr>
        <sz val="11"/>
        <color indexed="8"/>
        <rFont val="Calibri"/>
        <family val="2"/>
      </rPr>
      <t xml:space="preserve"> during the period covered by this submission.  This is the figure entered in 6.9</t>
    </r>
  </si>
  <si>
    <r>
      <t xml:space="preserve">This is how much the contractor contributed to Sporting activities in the form of </t>
    </r>
    <r>
      <rPr>
        <u/>
        <sz val="11"/>
        <color indexed="8"/>
        <rFont val="Calibri"/>
        <family val="2"/>
      </rPr>
      <t>In-kind labour and in-kind other contributions</t>
    </r>
    <r>
      <rPr>
        <sz val="11"/>
        <color indexed="8"/>
        <rFont val="Calibri"/>
        <family val="2"/>
      </rPr>
      <t xml:space="preserve"> during the period covered by this submission.  These are the figures entered in 6.10 and 6.11</t>
    </r>
  </si>
  <si>
    <r>
      <t xml:space="preserve">This is how much the contractor contributed to Community or Education activities in the form of </t>
    </r>
    <r>
      <rPr>
        <u/>
        <sz val="11"/>
        <color indexed="8"/>
        <rFont val="Calibri"/>
        <family val="2"/>
      </rPr>
      <t>cash donations</t>
    </r>
    <r>
      <rPr>
        <sz val="11"/>
        <color indexed="8"/>
        <rFont val="Calibri"/>
        <family val="2"/>
      </rPr>
      <t xml:space="preserve"> during the period covered by this submission.  This is the figure entered in 5.3</t>
    </r>
  </si>
  <si>
    <r>
      <t xml:space="preserve">This is how much the contractor contributed to Community or Education activities in the form of </t>
    </r>
    <r>
      <rPr>
        <u/>
        <sz val="11"/>
        <color indexed="8"/>
        <rFont val="Calibri"/>
        <family val="2"/>
      </rPr>
      <t>In-kind labour and in-kind other contributions</t>
    </r>
    <r>
      <rPr>
        <sz val="11"/>
        <color indexed="8"/>
        <rFont val="Calibri"/>
        <family val="2"/>
      </rPr>
      <t xml:space="preserve"> during the period covered by this submission.  These are the figures entered in 5.4 and 5.5</t>
    </r>
  </si>
  <si>
    <r>
      <t xml:space="preserve">This is how much the contractor contributed to Cultural activities in the form of </t>
    </r>
    <r>
      <rPr>
        <u/>
        <sz val="11"/>
        <color indexed="8"/>
        <rFont val="Calibri"/>
        <family val="2"/>
      </rPr>
      <t>cash donations</t>
    </r>
    <r>
      <rPr>
        <sz val="11"/>
        <color indexed="8"/>
        <rFont val="Calibri"/>
        <family val="2"/>
      </rPr>
      <t xml:space="preserve"> during the period covered by this submission.  This is the figure entered in 6.5</t>
    </r>
  </si>
  <si>
    <r>
      <t xml:space="preserve">This is how much the contractor contributed to Cultural activities in the form of </t>
    </r>
    <r>
      <rPr>
        <u/>
        <sz val="11"/>
        <color indexed="8"/>
        <rFont val="Calibri"/>
        <family val="2"/>
      </rPr>
      <t>In-kind labour and in-kind other contributions</t>
    </r>
    <r>
      <rPr>
        <sz val="11"/>
        <color indexed="8"/>
        <rFont val="Calibri"/>
        <family val="2"/>
      </rPr>
      <t xml:space="preserve"> during the period covered by this submission.  These are the figures entered in 6.6 and 6.7</t>
    </r>
  </si>
  <si>
    <t xml:space="preserve">A Contractor is considered to be based in Wales if delivering the majority of the goods, services or works relating to this contract from an office or offices based in postcodes prefixed CF, CH LD, LL, NP, SA and SY. 
</t>
  </si>
  <si>
    <t xml:space="preserve">Please consider businesses based in Wales to be businesses delivering the majority of the goods, services or works relating to this contract from an office or offices based in postcodes prefixed CF, CH, LD, LL, NP, SA and SY. </t>
  </si>
  <si>
    <t>A Contractor  is considered to be based in Wales if delivering the majority of the services relating to this contract from an office or offices based in postcodes prefixed CF, CH LD, LL, NP, SA and SY.</t>
  </si>
  <si>
    <t>Please consider people living in Wales based on their known residential location, invoice address, or payroll address.  Postcodes starting with the following codes qualify as Wales: CF, CH LD, LL, NP, SA and SY. 
Please consider only those people that are employed in relation to the project or contract and not the overall company operations.</t>
  </si>
  <si>
    <t>SUBMISSION DETAILS</t>
  </si>
  <si>
    <r>
      <t xml:space="preserve">Welsh Government Commercial Policy &amp; Delivery Team
</t>
    </r>
    <r>
      <rPr>
        <b/>
        <sz val="14"/>
        <color indexed="8"/>
        <rFont val="Calibri"/>
        <family val="2"/>
      </rPr>
      <t>CommercialPolicy@gov.wales</t>
    </r>
  </si>
  <si>
    <r>
      <rPr>
        <sz val="12"/>
        <rFont val="Calibri"/>
        <family val="2"/>
      </rPr>
      <t>Please email all completed submissions to</t>
    </r>
    <r>
      <rPr>
        <b/>
        <sz val="12"/>
        <rFont val="Calibri"/>
        <family val="2"/>
      </rPr>
      <t xml:space="preserve"> </t>
    </r>
    <r>
      <rPr>
        <sz val="12"/>
        <rFont val="Calibri"/>
        <family val="2"/>
      </rPr>
      <t>the</t>
    </r>
    <r>
      <rPr>
        <b/>
        <sz val="12"/>
        <rFont val="Calibri"/>
        <family val="2"/>
      </rPr>
      <t xml:space="preserve"> </t>
    </r>
    <r>
      <rPr>
        <sz val="12"/>
        <rFont val="Calibri"/>
        <family val="2"/>
      </rPr>
      <t xml:space="preserve">Welsh Government Commercial Policy &amp; Delivery Team mailbox </t>
    </r>
    <r>
      <rPr>
        <b/>
        <u/>
        <sz val="12"/>
        <rFont val="Calibri"/>
        <family val="2"/>
      </rPr>
      <t xml:space="preserve">
CommercialPolicy@gov.wales</t>
    </r>
  </si>
  <si>
    <r>
      <rPr>
        <b/>
        <u/>
        <sz val="12"/>
        <color indexed="8"/>
        <rFont val="Calibri"/>
        <family val="2"/>
      </rPr>
      <t>Please complete and submit the tool annually</t>
    </r>
    <r>
      <rPr>
        <sz val="12"/>
        <color indexed="8"/>
        <rFont val="Calibri"/>
        <family val="2"/>
      </rPr>
      <t xml:space="preserve"> on the anniversary of the start of the project or at the end of the contract for contracts of less than 2 years/24 months. Completed submissions to </t>
    </r>
    <r>
      <rPr>
        <b/>
        <sz val="12"/>
        <color indexed="8"/>
        <rFont val="Calibri"/>
        <family val="2"/>
      </rPr>
      <t>CommercialPolicy@gov.wales</t>
    </r>
  </si>
  <si>
    <r>
      <t xml:space="preserve">If you have any questions or concerns relating to completion of the Community Benefits Measurement Tool you should email these to the Welsh Government Commercial Policy &amp; Delivery Team mailbox </t>
    </r>
    <r>
      <rPr>
        <b/>
        <sz val="12"/>
        <rFont val="Calibri"/>
        <family val="2"/>
      </rPr>
      <t>CommercialPolicy@gov.wales</t>
    </r>
  </si>
  <si>
    <t xml:space="preserve">This version of the Community Benefits Measurement Tool is designed to help public sector bodies in Wales to report outcomes from contracts for which Community Benefit objectives have been planned and to show how these outcomes support delivery of the Wellbeing of Future Generations Act 2015 (WFG Act),  Wellbeing Goals. 
The current version of this reporting tool will always be available on Gov.Wales
</t>
  </si>
  <si>
    <r>
      <rPr>
        <b/>
        <u/>
        <sz val="12"/>
        <rFont val="Calibri"/>
        <family val="2"/>
      </rPr>
      <t>Welsh Government</t>
    </r>
    <r>
      <rPr>
        <sz val="12"/>
        <rFont val="Calibri"/>
        <family val="2"/>
      </rPr>
      <t xml:space="preserve"> - The outcomes from individual measurement tool submissions are aggregated to provide regular headline reports for Ministers on Community Benefits progress. While data on the outcomes reported in measurement tool submission may also be made available to other interested parties, the personal contact details captured by the measurement tool will only be used to clarify data / information in the submission and to validate sign off by the Public Sector Organisation and Lead contractor / supplier of service provider for governance purposes.
</t>
    </r>
    <r>
      <rPr>
        <b/>
        <u/>
        <sz val="12"/>
        <rFont val="Calibri"/>
        <family val="2"/>
      </rPr>
      <t>Public Sector Bodies</t>
    </r>
    <r>
      <rPr>
        <sz val="12"/>
        <rFont val="Calibri"/>
        <family val="2"/>
      </rPr>
      <t xml:space="preserve"> - It is recommended that public sector bodies subject to the Wellbeing of Future Generations Act should retain copies of complete measurement tools to assist their reporting against the Wellbeing Goals of the Act.</t>
    </r>
  </si>
  <si>
    <r>
      <t xml:space="preserve">Privacy Notice - How we use your information
Personal contact details
</t>
    </r>
    <r>
      <rPr>
        <sz val="12"/>
        <rFont val="Calibri"/>
        <family val="2"/>
      </rPr>
      <t>The personal contact details of the client side project manager for the project and the contractor / client side person who submits the CBMT in the Contract Header Details page of the CBMT submission are only held in this copy of your CB tool submission and used solely for the purpose of clarifying entries at the time of submission.</t>
    </r>
    <r>
      <rPr>
        <b/>
        <sz val="12"/>
        <rFont val="Calibri"/>
        <family val="2"/>
      </rPr>
      <t xml:space="preserve">
CB outcomes reported 
</t>
    </r>
    <r>
      <rPr>
        <sz val="12"/>
        <rFont val="Calibri"/>
        <family val="2"/>
      </rPr>
      <t>Your CBMT submission is held in restricted access files and only made available on a ‘need to know basis’.</t>
    </r>
    <r>
      <rPr>
        <b/>
        <sz val="12"/>
        <rFont val="Calibri"/>
        <family val="2"/>
      </rPr>
      <t xml:space="preserve"> 
</t>
    </r>
    <r>
      <rPr>
        <sz val="12"/>
        <rFont val="Calibri"/>
        <family val="2"/>
      </rPr>
      <t>While Welsh Government officials managing the CB policy may seek clarification of specific data / entries, no judgements are made of the relative merits of the outcomes achieved on a project. It is assumed that the clients and contractors have used their best endeavours and results reported reflect the particular context in which projects have been delivered.</t>
    </r>
    <r>
      <rPr>
        <b/>
        <sz val="12"/>
        <rFont val="Calibri"/>
        <family val="2"/>
      </rPr>
      <t xml:space="preserve">
</t>
    </r>
    <r>
      <rPr>
        <sz val="12"/>
        <rFont val="Calibri"/>
        <family val="2"/>
      </rPr>
      <t xml:space="preserve">The project details and CB outcomes reported in CBMT submissions are transposed into a database to allow analysis of aggregated CB outcomes and to report headline figures to the Minister for Finance and Trefnydd in monthly updates and other Ministers and Welsh Government officials on a ‘need to know basis’. </t>
    </r>
    <r>
      <rPr>
        <b/>
        <sz val="12"/>
        <rFont val="Calibri"/>
        <family val="2"/>
      </rPr>
      <t xml:space="preserve">
Contacts
</t>
    </r>
    <r>
      <rPr>
        <sz val="12"/>
        <rFont val="Calibri"/>
        <family val="2"/>
      </rPr>
      <t xml:space="preserve">If you have any queries about this Privacy Notice please email the Welsh Government Commercial Policy &amp; Delivery Team mailbox CommercialPolicy@gov.wales.  
For further information about the information which the Welsh Government holds and its use, or if you wish to exercise your rights under the GDPR, please see contact details below:
Data Protection Officer
 Welsh Government
 Cathays Park
 CARDIFF
 CF10 3NQ
Email: DataProtectionOfficer@gov.wales 
The contact details for the Information Commissioner’s Office https://ico.org.uk/global/contact-us/postal-addresses/
</t>
    </r>
  </si>
  <si>
    <r>
      <t xml:space="preserve">Community Benefit objectives need to be planned by the Public Sector Organisation as part of the overall procurement strategy, </t>
    </r>
    <r>
      <rPr>
        <b/>
        <u/>
        <sz val="12"/>
        <rFont val="Calibri"/>
        <family val="2"/>
      </rPr>
      <t xml:space="preserve">this Measurement Tool is not designed to guide you through planning of your Community Benefit objectives, it is simply the mechanism for recording and reporting the Community Benefit outcomes. </t>
    </r>
    <r>
      <rPr>
        <sz val="12"/>
        <rFont val="Calibri"/>
        <family val="2"/>
      </rPr>
      <t xml:space="preserve">
For more detailed guidance on how to plan Community Benefit objectives and how to use this tool please contact the Welsh Government Commercial Policy &amp; Delivery Team -</t>
    </r>
    <r>
      <rPr>
        <b/>
        <sz val="12"/>
        <rFont val="Calibri"/>
        <family val="2"/>
      </rPr>
      <t xml:space="preserve"> CommercialPolicy@gov.wales </t>
    </r>
    <r>
      <rPr>
        <sz val="12"/>
        <rFont val="Calibri"/>
        <family val="2"/>
      </rPr>
      <t xml:space="preserve">
The worksheets are self explanatory. Start by completing the GENERAL, SUPPLY CHAIN and EMPLOYMENT worksheets which capture the mandatory information required. Subsequent worksheets 'ENVIRONMENT &amp; RESOURCES, COMMUNITY &amp; EDUCATION', 'CULTURE' and 'TRAINING' are for you to record outcomes related to the Community Benefits KPIs / objectives set by the Public Sector Organisation. The RESULTS worksheet automatically summarises the community benefits achieved based on the information submitted.  The COMMENTARY worksheet is for any additional information you may wish to provide relating to the project such as contextual aspects of the procurement / project that may have affected the outcomes e.g. modular offsite construction; use of specialist workers / accredited installers or suppliers from outside Wales which may have restricted Community Benefit opportunities in the area where the contract / project is being delivered. </t>
    </r>
  </si>
  <si>
    <t>This is the number of staff retained who would have been made redundant / unemployed without the work provided by this contract for the period covered by this submission. This is the figure entered at 3.4</t>
  </si>
  <si>
    <t>This is the number of people hired during the period covered by this submission to work on this contract but will not continue afterwards.  This is the number of people in 3.6 whom the contractor does not intend to employ beyond the contract = Where NO is entered in column L of employment tab.</t>
  </si>
  <si>
    <t>This is the number of people hired during the period covered by this submission to work on this contract who the service provider / supplier will continue to employ.  This is the number of people in 3.6 whom the contractor intends to employ beyond the contract = Where YES is entered in column L of employment tab.</t>
  </si>
  <si>
    <t xml:space="preserve">This is the number of UNEMPLOYED workers hired during the period covered by this submission to work as part of this contract.  This is the number of people in 3.6 whom the contractor has hired and who previously had been unemployed for up to 6 months. NB individuals counted here may have also been counted as a disabled worker if appropriate </t>
  </si>
  <si>
    <t xml:space="preserve">This is the number of DISADVANTAGED workers hired during the period covered by this submission to work as part of this contract.  This is the number of people in 3.6 whom the contractor has hired and who previously would have been considered a DISADVANTAGED worker. NB individuals counted here may have also been counted as a disabled worker if appropriate </t>
  </si>
  <si>
    <t xml:space="preserve">This is the number of SEVERELY DISADVANTAGED workers hired during the period covered by this submission to work as part of this contract.  This is the number of people in 3.6 whom the contractor has hired and who previously would have been considered a SEVERELY DISADVANTAGED worker. NB individuals counted here may have also been counted as a disabled worker if appropriate </t>
  </si>
  <si>
    <t>This is the number of staff retained who would have been made redundant / unemployed without the work provided by this contract for the period covered by this submission? This is the figure entered at 3.4</t>
  </si>
  <si>
    <r>
      <t xml:space="preserve">This is the </t>
    </r>
    <r>
      <rPr>
        <u/>
        <sz val="11"/>
        <rFont val="Calibri"/>
        <family val="2"/>
      </rPr>
      <t>total number of employment or training opportunities created</t>
    </r>
    <r>
      <rPr>
        <sz val="11"/>
        <rFont val="Calibri"/>
        <family val="2"/>
      </rPr>
      <t xml:space="preserve"> and recorded at 3.4, 3.6, 7.1, 7.3, 7.5, 7.7, 7.9, 7.11, 7.13, 7.15, 7.17, 7.19</t>
    </r>
  </si>
  <si>
    <t xml:space="preserve">This is the number of DISABLED workers hired during the period covered by this submission to work as part of this contract.  This is the number of people in 3.6 whom the contractor has hired and who previously would have been considered a DISABLED worker. NB individuals counted here may have also been counted as a disadvantaged or severely disadvantaged worker depending on the length of their previous period of unemployment, or have also been counted as a recruit via the LIFT programme. </t>
  </si>
  <si>
    <r>
      <t xml:space="preserve">This is the </t>
    </r>
    <r>
      <rPr>
        <u/>
        <sz val="11"/>
        <color indexed="8"/>
        <rFont val="Calibri"/>
        <family val="2"/>
      </rPr>
      <t>number of people hired</t>
    </r>
    <r>
      <rPr>
        <sz val="11"/>
        <color indexed="8"/>
        <rFont val="Calibri"/>
        <family val="2"/>
      </rPr>
      <t xml:space="preserve"> during the period covered by this submission to work on this contract </t>
    </r>
    <r>
      <rPr>
        <u/>
        <sz val="11"/>
        <color indexed="8"/>
        <rFont val="Calibri"/>
        <family val="2"/>
      </rPr>
      <t>but will not continue afterwards</t>
    </r>
    <r>
      <rPr>
        <sz val="11"/>
        <color indexed="8"/>
        <rFont val="Calibri"/>
        <family val="2"/>
      </rPr>
      <t>.  This is the number of people in 3.6 whom the contractor does not intend to employ beyond the contract = Where NO is entered in column M of employment tab.</t>
    </r>
  </si>
  <si>
    <r>
      <t xml:space="preserve">This is the </t>
    </r>
    <r>
      <rPr>
        <u/>
        <sz val="11"/>
        <color indexed="8"/>
        <rFont val="Calibri"/>
        <family val="2"/>
      </rPr>
      <t>number of people hired</t>
    </r>
    <r>
      <rPr>
        <sz val="11"/>
        <color indexed="8"/>
        <rFont val="Calibri"/>
        <family val="2"/>
      </rPr>
      <t xml:space="preserve"> during the period covered by this submission to work on this contract who the service provider / supplier </t>
    </r>
    <r>
      <rPr>
        <u/>
        <sz val="11"/>
        <color indexed="8"/>
        <rFont val="Calibri"/>
        <family val="2"/>
      </rPr>
      <t>will continue to employ</t>
    </r>
    <r>
      <rPr>
        <sz val="11"/>
        <color indexed="8"/>
        <rFont val="Calibri"/>
        <family val="2"/>
      </rPr>
      <t>.  This is the number of people in 3.6 whom the contractor intends to employ beyond the contract = Where YES is entered in column M of employment tab.</t>
    </r>
  </si>
  <si>
    <r>
      <t>This is the</t>
    </r>
    <r>
      <rPr>
        <u/>
        <sz val="11"/>
        <color indexed="8"/>
        <rFont val="Calibri"/>
        <family val="2"/>
      </rPr>
      <t xml:space="preserve"> number of UNEMPLOYED workers hired</t>
    </r>
    <r>
      <rPr>
        <sz val="11"/>
        <color indexed="8"/>
        <rFont val="Calibri"/>
        <family val="2"/>
      </rPr>
      <t xml:space="preserve"> during the period covered by this submission to work as part of this contract.  This is the number of people in 3.6 whom the contractor has hired and who previously had been unemployed for up to 6 months. NB individuals counted here may have also been counted as a disabled worker if appropriate </t>
    </r>
  </si>
  <si>
    <r>
      <t xml:space="preserve">This is the </t>
    </r>
    <r>
      <rPr>
        <u/>
        <sz val="11"/>
        <color indexed="8"/>
        <rFont val="Calibri"/>
        <family val="2"/>
      </rPr>
      <t>number of DISADVANTAGED workers hired</t>
    </r>
    <r>
      <rPr>
        <sz val="11"/>
        <color indexed="8"/>
        <rFont val="Calibri"/>
        <family val="2"/>
      </rPr>
      <t xml:space="preserve"> during the period covered by this submission to work as part of this contract.  This is the number of people in 3.6 whom the contractor has hired and who previously would have been considered a DISADVANTAGED worker. NB individuals counted here may have also been counted as a disabled worker if appropriate </t>
    </r>
  </si>
  <si>
    <r>
      <t xml:space="preserve">This is the </t>
    </r>
    <r>
      <rPr>
        <u/>
        <sz val="11"/>
        <color indexed="8"/>
        <rFont val="Calibri"/>
        <family val="2"/>
      </rPr>
      <t>number of SEVERELY DISADVANTAGED workers hired</t>
    </r>
    <r>
      <rPr>
        <sz val="11"/>
        <color indexed="8"/>
        <rFont val="Calibri"/>
        <family val="2"/>
      </rPr>
      <t xml:space="preserve"> during the period covered by this submission to work as part of this contract.  This is the number of people in 3.6 whom the contractor has hired and who previously would have been considered a SEVERELY DISADVANTAGED worker. NB individuals counted here may have also been counted as a disabled worker if appropriate </t>
    </r>
  </si>
  <si>
    <r>
      <t xml:space="preserve">This is the </t>
    </r>
    <r>
      <rPr>
        <u/>
        <sz val="11"/>
        <color indexed="8"/>
        <rFont val="Calibri"/>
        <family val="2"/>
      </rPr>
      <t>number of DISABLED workers hired</t>
    </r>
    <r>
      <rPr>
        <sz val="11"/>
        <color indexed="8"/>
        <rFont val="Calibri"/>
        <family val="2"/>
      </rPr>
      <t xml:space="preserve"> during the period covered by this submission to work as part of this contract.  This is the number of people in 3.6 whom the contractor has hired and who previously would have been considered a DISABLED worker. NB individuals counted here may have also been counted as a disadvantaged or severely disadvantaged worker depending on the length of their previous period of unemployment, or have also been counted as a recruit via the LIFT programme. </t>
    </r>
  </si>
  <si>
    <r>
      <t xml:space="preserve">Based on Standard volumetric rate per cubic metre standard measured charges for Non-Household Charges Water and Sewerage as set out in Dŵr Cymru / Welsh Water 'Scheme of Charges 2023-24 p21 
https://corporate.dwrcymru.com/en/library/our-charges/scheme-of-charges
Water = </t>
    </r>
    <r>
      <rPr>
        <b/>
        <u/>
        <sz val="11"/>
        <color indexed="8"/>
        <rFont val="Calibri"/>
        <family val="2"/>
      </rPr>
      <t>£1.5889</t>
    </r>
    <r>
      <rPr>
        <sz val="11"/>
        <color indexed="8"/>
        <rFont val="Calibri"/>
        <family val="2"/>
      </rPr>
      <t xml:space="preserve"> per cubic metre 
Sewerage = </t>
    </r>
    <r>
      <rPr>
        <b/>
        <u/>
        <sz val="11"/>
        <color indexed="8"/>
        <rFont val="Calibri"/>
        <family val="2"/>
      </rPr>
      <t>£2.0446</t>
    </r>
    <r>
      <rPr>
        <sz val="11"/>
        <color indexed="8"/>
        <rFont val="Calibri"/>
        <family val="2"/>
      </rPr>
      <t xml:space="preserve"> per cubic metre.
Water + Sewerage = </t>
    </r>
    <r>
      <rPr>
        <b/>
        <u/>
        <sz val="11"/>
        <color indexed="8"/>
        <rFont val="Calibri"/>
        <family val="2"/>
      </rPr>
      <t>£3.6335</t>
    </r>
    <r>
      <rPr>
        <sz val="11"/>
        <color indexed="8"/>
        <rFont val="Calibri"/>
        <family val="2"/>
      </rPr>
      <t xml:space="preserve"> 
 </t>
    </r>
  </si>
  <si>
    <t>Welsh Government website 'Landfill Disposals Tax' 2023-24
https://gov.wales/landfill-disposals-tax-rates</t>
  </si>
  <si>
    <t xml:space="preserve">The Landfill Disposals Tax (Wales) Act 2017 introduced the Landfill Disposals Tax (LDT), replacing the Landfill Tax in Wales  from April 2018.  
Like Landfill Tax, LDT is a tax on the disposal of waste to landfill and is charged by weight. It is payable by landfill site operators, who charge waste operators through their gate fees. Waste operators disposing waste to landfill will in turn pass on these charges to their Public Sector Organisation client e.g. public sector bodies who send waste to landfill. The LDT therefore continues to incentivise actions in line with the waste hierarchy - waste prevention, re-use, recycling and energy recovery from waste as a last resort. 
By promoting the circular economy the LDT support Welsh Government zero waste and decarbonisation goals.
Rates of the new tax
There are 3 rates of LDT:
•a lower rate for materials which meet the conditions set out in the act, 
•a standard rate for all other material
•an unauthorised disposals rate for taxable disposals made at places other than authorised landfill sites.
The unauthorised rate is set at 150% of the standard rate, creating an additional financial deterrent for people seeking to avoid their environmental obligations and dispose of waste illegally. The table below provides the rates for 2022-23.
                                                                  2023-24  
Standard rate -------------------- £102.10  per tonne 
Lower rate ----------------------- £   3.25 per tonne         
Unauthorised disposals rate -   £153.15 per tonne </t>
  </si>
  <si>
    <t>Welsh Government website 'Landfill Disposals Tax' last update 27 January 2023
https://gov.wales/landfill-disposals-tax-rates</t>
  </si>
  <si>
    <t>VERSION 10.2 - 29/06/2023</t>
  </si>
  <si>
    <t xml:space="preserve">Project Bank Accounts (PBAs) are a payment mechanism that ensures supply chain partners signed up to the account are paid within 30 days. For more information on PBAs contact the Welsh Government Commercial Policy &amp; Delivery Team
CommercialPolicy@gov.wales 
</t>
  </si>
  <si>
    <r>
      <t xml:space="preserve">Were </t>
    </r>
    <r>
      <rPr>
        <b/>
        <u/>
        <sz val="11"/>
        <rFont val="Calibri"/>
        <family val="2"/>
      </rPr>
      <t xml:space="preserve">educational activities linked to STEM subjects </t>
    </r>
    <r>
      <rPr>
        <sz val="11"/>
        <rFont val="Calibri"/>
        <family val="2"/>
      </rPr>
      <t>(Science, Technology, Engineering and Mathematics)</t>
    </r>
    <r>
      <rPr>
        <b/>
        <sz val="11"/>
        <rFont val="Calibri"/>
        <family val="2"/>
      </rPr>
      <t xml:space="preserve"> </t>
    </r>
    <r>
      <rPr>
        <sz val="11"/>
        <rFont val="Calibri"/>
        <family val="2"/>
      </rPr>
      <t xml:space="preserve">supported during the period covered by this submission? These may be linked to either the in-kind labour or other in-kind Community or Educational contributions reported at 5.1 or 5.2 above?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</si>
</sst>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5" formatCode="&quot;£&quot;#,##0;\-&quot;£&quot;#,##0"/>
    <numFmt numFmtId="8" formatCode="&quot;£&quot;#,##0.00;[Red]\-&quot;£&quot;#,##0.00"/>
    <numFmt numFmtId="42" formatCode="_-&quot;£&quot;* #,##0_-;\-&quot;£&quot;* #,##0_-;_-&quot;£&quot;* &quot;-&quot;_-;_-@_-"/>
    <numFmt numFmtId="44" formatCode="_-&quot;£&quot;* #,##0.00_-;\-&quot;£&quot;* #,##0.00_-;_-&quot;£&quot;* &quot;-&quot;??_-;_-@_-"/>
    <numFmt numFmtId="164" formatCode="&quot;£&quot;#,##0.00"/>
    <numFmt numFmtId="165" formatCode="dd/mm/yyyy;@"/>
    <numFmt numFmtId="166" formatCode="0.0"/>
    <numFmt numFmtId="167" formatCode="#,##0_ ;\-#,##0\ "/>
    <numFmt numFmtId="168" formatCode="_-&quot;£&quot;* #,##0.0000_-;\-&quot;£&quot;* #,##0.0000_-;_-&quot;£&quot;* &quot;-&quot;????_-;_-@_-"/>
    <numFmt numFmtId="169" formatCode="&quot;£&quot;#,##0"/>
  </numFmts>
  <fonts count="60" x14ac:knownFonts="1">
    <font>
      <sz val="11"/>
      <color indexed="8"/>
      <name val="Calibri"/>
      <family val="2"/>
    </font>
    <font>
      <sz val="11"/>
      <color indexed="8"/>
      <name val="Calibri"/>
      <family val="2"/>
    </font>
    <font>
      <sz val="10"/>
      <name val="Arial"/>
      <family val="2"/>
    </font>
    <font>
      <sz val="10"/>
      <name val="Arial"/>
      <family val="2"/>
    </font>
    <font>
      <b/>
      <sz val="11"/>
      <color indexed="8"/>
      <name val="Calibri"/>
      <family val="2"/>
    </font>
    <font>
      <sz val="11"/>
      <color indexed="8"/>
      <name val="Calibri"/>
      <family val="2"/>
    </font>
    <font>
      <b/>
      <sz val="11"/>
      <color indexed="8"/>
      <name val="Calibri"/>
      <family val="2"/>
    </font>
    <font>
      <b/>
      <sz val="14"/>
      <color indexed="9"/>
      <name val="Calibri"/>
      <family val="2"/>
    </font>
    <font>
      <b/>
      <sz val="14"/>
      <color indexed="8"/>
      <name val="Calibri"/>
      <family val="2"/>
    </font>
    <font>
      <sz val="12"/>
      <color indexed="8"/>
      <name val="Calibri"/>
      <family val="2"/>
    </font>
    <font>
      <sz val="11"/>
      <name val="Calibri"/>
      <family val="2"/>
    </font>
    <font>
      <b/>
      <sz val="12"/>
      <name val="Calibri"/>
      <family val="2"/>
    </font>
    <font>
      <sz val="12"/>
      <name val="Calibri"/>
      <family val="2"/>
    </font>
    <font>
      <b/>
      <sz val="16"/>
      <color indexed="8"/>
      <name val="Calibri"/>
      <family val="2"/>
    </font>
    <font>
      <b/>
      <sz val="12"/>
      <color indexed="9"/>
      <name val="Calibri"/>
      <family val="2"/>
    </font>
    <font>
      <b/>
      <sz val="12"/>
      <color indexed="9"/>
      <name val="Calibri"/>
      <family val="2"/>
    </font>
    <font>
      <sz val="8"/>
      <name val="Verdana"/>
      <family val="2"/>
    </font>
    <font>
      <i/>
      <sz val="11"/>
      <color indexed="8"/>
      <name val="Calibri"/>
      <family val="2"/>
    </font>
    <font>
      <b/>
      <sz val="14"/>
      <color indexed="9"/>
      <name val="Calibri"/>
      <family val="2"/>
    </font>
    <font>
      <sz val="8"/>
      <name val="Calibri"/>
      <family val="2"/>
    </font>
    <font>
      <b/>
      <sz val="16"/>
      <name val="Calibri"/>
      <family val="2"/>
    </font>
    <font>
      <b/>
      <sz val="16"/>
      <color indexed="9"/>
      <name val="Calibri"/>
      <family val="2"/>
    </font>
    <font>
      <sz val="14"/>
      <color indexed="8"/>
      <name val="Calibri"/>
      <family val="2"/>
    </font>
    <font>
      <b/>
      <sz val="11"/>
      <name val="Calibri"/>
      <family val="2"/>
    </font>
    <font>
      <b/>
      <u/>
      <sz val="14"/>
      <color indexed="9"/>
      <name val="Calibri"/>
      <family val="2"/>
    </font>
    <font>
      <sz val="9"/>
      <color indexed="81"/>
      <name val="Tahoma"/>
      <family val="2"/>
    </font>
    <font>
      <sz val="11"/>
      <color rgb="FFFF0000"/>
      <name val="Calibri"/>
      <family val="2"/>
    </font>
    <font>
      <i/>
      <sz val="11"/>
      <name val="Calibri"/>
      <family val="2"/>
    </font>
    <font>
      <sz val="14"/>
      <color indexed="9"/>
      <name val="Calibri"/>
      <family val="2"/>
    </font>
    <font>
      <strike/>
      <sz val="11"/>
      <color indexed="8"/>
      <name val="Calibri"/>
      <family val="2"/>
    </font>
    <font>
      <b/>
      <sz val="9"/>
      <color indexed="81"/>
      <name val="Tahoma"/>
      <family val="2"/>
    </font>
    <font>
      <strike/>
      <sz val="11"/>
      <color rgb="FFFF0000"/>
      <name val="Calibri"/>
      <family val="2"/>
    </font>
    <font>
      <sz val="12"/>
      <color theme="1"/>
      <name val="Calibri"/>
      <family val="2"/>
    </font>
    <font>
      <sz val="11"/>
      <color theme="1"/>
      <name val="Calibri"/>
      <family val="2"/>
    </font>
    <font>
      <b/>
      <sz val="18"/>
      <color indexed="8"/>
      <name val="Calibri"/>
      <family val="2"/>
    </font>
    <font>
      <b/>
      <u/>
      <sz val="11"/>
      <name val="Calibri"/>
      <family val="2"/>
    </font>
    <font>
      <strike/>
      <sz val="11"/>
      <name val="Calibri"/>
      <family val="2"/>
    </font>
    <font>
      <b/>
      <u/>
      <sz val="11"/>
      <color indexed="8"/>
      <name val="Calibri"/>
      <family val="2"/>
    </font>
    <font>
      <b/>
      <u/>
      <sz val="11"/>
      <color theme="1"/>
      <name val="Calibri"/>
      <family val="2"/>
    </font>
    <font>
      <u/>
      <sz val="11"/>
      <name val="Calibri"/>
      <family val="2"/>
    </font>
    <font>
      <b/>
      <u/>
      <sz val="12"/>
      <name val="Calibri"/>
      <family val="2"/>
    </font>
    <font>
      <b/>
      <sz val="11"/>
      <color rgb="FFFF0000"/>
      <name val="Calibri"/>
      <family val="2"/>
    </font>
    <font>
      <sz val="12"/>
      <color theme="0"/>
      <name val="Calibri"/>
      <family val="2"/>
    </font>
    <font>
      <b/>
      <sz val="18"/>
      <name val="Calibri"/>
      <family val="2"/>
    </font>
    <font>
      <b/>
      <u/>
      <sz val="12"/>
      <color indexed="8"/>
      <name val="Calibri"/>
      <family val="2"/>
    </font>
    <font>
      <sz val="11"/>
      <color theme="0"/>
      <name val="Calibri"/>
      <family val="2"/>
    </font>
    <font>
      <i/>
      <sz val="9"/>
      <color indexed="81"/>
      <name val="Tahoma"/>
      <family val="2"/>
    </font>
    <font>
      <i/>
      <u/>
      <sz val="9"/>
      <color indexed="81"/>
      <name val="Tahoma"/>
      <family val="2"/>
    </font>
    <font>
      <b/>
      <u/>
      <sz val="11"/>
      <color rgb="FFFF0000"/>
      <name val="Calibri"/>
      <family val="2"/>
    </font>
    <font>
      <b/>
      <sz val="12"/>
      <color rgb="FFFF0000"/>
      <name val="Calibri"/>
      <family val="2"/>
    </font>
    <font>
      <b/>
      <sz val="12"/>
      <color indexed="8"/>
      <name val="Calibri"/>
      <family val="2"/>
    </font>
    <font>
      <b/>
      <sz val="12"/>
      <color theme="1"/>
      <name val="Calibri"/>
      <family val="2"/>
    </font>
    <font>
      <b/>
      <sz val="14"/>
      <name val="Calibri"/>
      <family val="2"/>
    </font>
    <font>
      <b/>
      <sz val="14"/>
      <color theme="0"/>
      <name val="Calibri"/>
      <family val="2"/>
    </font>
    <font>
      <b/>
      <sz val="12"/>
      <color theme="0" tint="-4.9989318521683403E-2"/>
      <name val="Calibri"/>
      <family val="2"/>
      <scheme val="minor"/>
    </font>
    <font>
      <sz val="16"/>
      <color indexed="8"/>
      <name val="Calibri"/>
      <family val="2"/>
    </font>
    <font>
      <i/>
      <sz val="16"/>
      <color indexed="8"/>
      <name val="Calibri"/>
      <family val="2"/>
    </font>
    <font>
      <u/>
      <sz val="12"/>
      <name val="Calibri"/>
      <family val="2"/>
    </font>
    <font>
      <b/>
      <u/>
      <sz val="12"/>
      <color rgb="FFFF0000"/>
      <name val="Calibri"/>
      <family val="2"/>
    </font>
    <font>
      <u/>
      <sz val="11"/>
      <color indexed="8"/>
      <name val="Calibri"/>
      <family val="2"/>
    </font>
  </fonts>
  <fills count="16">
    <fill>
      <patternFill patternType="none"/>
    </fill>
    <fill>
      <patternFill patternType="gray125"/>
    </fill>
    <fill>
      <patternFill patternType="solid">
        <fgColor indexed="23"/>
        <bgColor indexed="64"/>
      </patternFill>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9" tint="-0.249977111117893"/>
        <bgColor indexed="64"/>
      </patternFill>
    </fill>
    <fill>
      <patternFill patternType="solid">
        <fgColor rgb="FFFF0000"/>
        <bgColor indexed="64"/>
      </patternFill>
    </fill>
    <fill>
      <patternFill patternType="solid">
        <fgColor rgb="FFC00000"/>
        <bgColor indexed="64"/>
      </patternFill>
    </fill>
    <fill>
      <patternFill patternType="solid">
        <fgColor rgb="FF7030A0"/>
        <bgColor indexed="64"/>
      </patternFill>
    </fill>
    <fill>
      <patternFill patternType="solid">
        <fgColor rgb="FF0070C0"/>
        <bgColor indexed="64"/>
      </patternFill>
    </fill>
    <fill>
      <patternFill patternType="solid">
        <fgColor rgb="FF00B0F0"/>
        <bgColor indexed="64"/>
      </patternFill>
    </fill>
    <fill>
      <patternFill patternType="solid">
        <fgColor theme="4"/>
        <bgColor indexed="64"/>
      </patternFill>
    </fill>
  </fills>
  <borders count="93">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right style="medium">
        <color indexed="64"/>
      </right>
      <top style="medium">
        <color indexed="64"/>
      </top>
      <bottom style="medium">
        <color indexed="64"/>
      </bottom>
      <diagonal/>
    </border>
    <border>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9"/>
      </right>
      <top/>
      <bottom style="thin">
        <color indexed="9"/>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9"/>
      </left>
      <right style="thin">
        <color indexed="9"/>
      </right>
      <top style="thin">
        <color indexed="9"/>
      </top>
      <bottom/>
      <diagonal/>
    </border>
    <border>
      <left/>
      <right style="medium">
        <color indexed="64"/>
      </right>
      <top style="medium">
        <color indexed="64"/>
      </top>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medium">
        <color indexed="64"/>
      </top>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9"/>
      </left>
      <right/>
      <top style="thin">
        <color indexed="9"/>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9"/>
      </left>
      <right/>
      <top style="thin">
        <color indexed="9"/>
      </top>
      <bottom style="medium">
        <color indexed="64"/>
      </bottom>
      <diagonal/>
    </border>
    <border>
      <left/>
      <right/>
      <top style="thin">
        <color indexed="9"/>
      </top>
      <bottom style="medium">
        <color indexed="64"/>
      </bottom>
      <diagonal/>
    </border>
    <border>
      <left/>
      <right style="thin">
        <color indexed="9"/>
      </right>
      <top style="thin">
        <color indexed="9"/>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9"/>
      </right>
      <top style="thin">
        <color indexed="9"/>
      </top>
      <bottom/>
      <diagonal/>
    </border>
    <border>
      <left style="thin">
        <color indexed="9"/>
      </left>
      <right/>
      <top/>
      <bottom style="thin">
        <color indexed="9"/>
      </bottom>
      <diagonal/>
    </border>
    <border>
      <left/>
      <right/>
      <top style="thin">
        <color indexed="64"/>
      </top>
      <bottom/>
      <diagonal/>
    </border>
    <border>
      <left/>
      <right style="thin">
        <color indexed="64"/>
      </right>
      <top style="thin">
        <color indexed="64"/>
      </top>
      <bottom/>
      <diagonal/>
    </border>
    <border>
      <left/>
      <right/>
      <top/>
      <bottom style="thin">
        <color indexed="9"/>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style="thin">
        <color indexed="9"/>
      </top>
      <bottom/>
      <diagonal/>
    </border>
    <border>
      <left/>
      <right/>
      <top style="thin">
        <color indexed="9"/>
      </top>
      <bottom/>
      <diagonal/>
    </border>
    <border>
      <left style="thin">
        <color indexed="9"/>
      </left>
      <right/>
      <top style="medium">
        <color indexed="64"/>
      </top>
      <bottom style="thin">
        <color indexed="9"/>
      </bottom>
      <diagonal/>
    </border>
    <border>
      <left/>
      <right/>
      <top style="medium">
        <color indexed="64"/>
      </top>
      <bottom style="thin">
        <color indexed="9"/>
      </bottom>
      <diagonal/>
    </border>
    <border>
      <left/>
      <right style="thin">
        <color indexed="9"/>
      </right>
      <top style="medium">
        <color indexed="64"/>
      </top>
      <bottom style="thin">
        <color indexed="9"/>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thin">
        <color indexed="9"/>
      </left>
      <right style="medium">
        <color indexed="64"/>
      </right>
      <top style="thin">
        <color indexed="9"/>
      </top>
      <bottom/>
      <diagonal/>
    </border>
    <border>
      <left style="thin">
        <color indexed="9"/>
      </left>
      <right style="medium">
        <color indexed="64"/>
      </right>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bottom/>
      <diagonal/>
    </border>
    <border>
      <left/>
      <right/>
      <top/>
      <bottom style="thin">
        <color indexed="64"/>
      </bottom>
      <diagonal/>
    </border>
    <border>
      <left style="thin">
        <color indexed="9"/>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thin">
        <color rgb="FFC00000"/>
      </top>
      <bottom/>
      <diagonal/>
    </border>
    <border>
      <left style="thin">
        <color indexed="9"/>
      </left>
      <right style="thin">
        <color indexed="9"/>
      </right>
      <top/>
      <bottom/>
      <diagonal/>
    </border>
    <border>
      <left style="thin">
        <color theme="4" tint="-0.499984740745262"/>
      </left>
      <right style="thin">
        <color theme="4" tint="-0.499984740745262"/>
      </right>
      <top style="thin">
        <color theme="1" tint="0.34998626667073579"/>
      </top>
      <bottom style="thin">
        <color theme="1" tint="0.34998626667073579"/>
      </bottom>
      <diagonal/>
    </border>
    <border>
      <left/>
      <right style="thin">
        <color indexed="9"/>
      </right>
      <top style="medium">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5">
    <xf numFmtId="0" fontId="0" fillId="0" borderId="0"/>
    <xf numFmtId="0" fontId="3" fillId="0" borderId="0"/>
    <xf numFmtId="0" fontId="2" fillId="0" borderId="0"/>
    <xf numFmtId="9" fontId="5" fillId="0" borderId="0" applyFont="0" applyFill="0" applyBorder="0" applyAlignment="0" applyProtection="0"/>
    <xf numFmtId="0" fontId="54" fillId="15" borderId="89" applyProtection="0">
      <alignment horizontal="left" vertical="center" wrapText="1"/>
    </xf>
  </cellStyleXfs>
  <cellXfs count="574">
    <xf numFmtId="0" fontId="0" fillId="0" borderId="0" xfId="0"/>
    <xf numFmtId="0" fontId="0" fillId="0" borderId="1" xfId="0" applyBorder="1" applyProtection="1">
      <protection hidden="1"/>
    </xf>
    <xf numFmtId="0" fontId="0" fillId="0" borderId="1" xfId="0" applyBorder="1"/>
    <xf numFmtId="0" fontId="0" fillId="0" borderId="2" xfId="0" applyBorder="1"/>
    <xf numFmtId="0" fontId="7" fillId="2" borderId="3" xfId="0" applyFont="1" applyFill="1" applyBorder="1" applyAlignment="1">
      <alignment horizontal="center" vertical="center"/>
    </xf>
    <xf numFmtId="0" fontId="0" fillId="0" borderId="4" xfId="0" applyBorder="1"/>
    <xf numFmtId="0" fontId="0" fillId="0" borderId="5" xfId="0" applyBorder="1"/>
    <xf numFmtId="0" fontId="0" fillId="0" borderId="1" xfId="0" applyBorder="1" applyAlignment="1">
      <alignment horizontal="center"/>
    </xf>
    <xf numFmtId="0" fontId="0" fillId="0" borderId="5" xfId="0" applyBorder="1" applyAlignment="1">
      <alignment horizontal="center"/>
    </xf>
    <xf numFmtId="0" fontId="0" fillId="0" borderId="5" xfId="0" applyBorder="1" applyProtection="1">
      <protection hidden="1"/>
    </xf>
    <xf numFmtId="0" fontId="0" fillId="0" borderId="2" xfId="0" applyBorder="1" applyProtection="1">
      <protection hidden="1"/>
    </xf>
    <xf numFmtId="0" fontId="0" fillId="0" borderId="4" xfId="0" applyBorder="1" applyProtection="1">
      <protection hidden="1"/>
    </xf>
    <xf numFmtId="44" fontId="0" fillId="0" borderId="1" xfId="0" applyNumberFormat="1" applyBorder="1" applyProtection="1">
      <protection hidden="1"/>
    </xf>
    <xf numFmtId="0" fontId="10" fillId="4" borderId="0" xfId="0" applyFont="1" applyFill="1" applyAlignment="1">
      <alignment horizontal="center" wrapText="1"/>
    </xf>
    <xf numFmtId="0" fontId="10" fillId="4" borderId="0" xfId="0" applyFont="1" applyFill="1"/>
    <xf numFmtId="0" fontId="0" fillId="4" borderId="0" xfId="0" applyFill="1" applyProtection="1">
      <protection hidden="1"/>
    </xf>
    <xf numFmtId="0" fontId="0" fillId="4" borderId="0" xfId="0" applyFill="1" applyAlignment="1" applyProtection="1">
      <alignment vertical="center" wrapText="1"/>
      <protection hidden="1"/>
    </xf>
    <xf numFmtId="0" fontId="0" fillId="4" borderId="10" xfId="0" applyFill="1" applyBorder="1" applyAlignment="1" applyProtection="1">
      <alignment horizontal="center" vertical="center" wrapText="1"/>
      <protection locked="0"/>
    </xf>
    <xf numFmtId="0" fontId="0" fillId="3" borderId="11" xfId="0" applyFill="1" applyBorder="1" applyAlignment="1">
      <alignment horizontal="left" vertical="center" wrapText="1"/>
    </xf>
    <xf numFmtId="0" fontId="0" fillId="3" borderId="13" xfId="0" applyFill="1" applyBorder="1" applyAlignment="1">
      <alignment vertical="center" wrapText="1"/>
    </xf>
    <xf numFmtId="0" fontId="0" fillId="3" borderId="15" xfId="0" applyFill="1" applyBorder="1" applyAlignment="1">
      <alignment vertical="center" wrapText="1"/>
    </xf>
    <xf numFmtId="0" fontId="0" fillId="3" borderId="12" xfId="0" applyFill="1" applyBorder="1" applyAlignment="1">
      <alignment horizontal="center" vertical="center"/>
    </xf>
    <xf numFmtId="44" fontId="0" fillId="4" borderId="16" xfId="0" applyNumberFormat="1" applyFill="1" applyBorder="1" applyAlignment="1" applyProtection="1">
      <alignment horizontal="center" vertical="center"/>
      <protection locked="0"/>
    </xf>
    <xf numFmtId="0" fontId="0" fillId="3" borderId="18" xfId="0" applyFill="1" applyBorder="1" applyAlignment="1">
      <alignment vertical="center" wrapText="1"/>
    </xf>
    <xf numFmtId="0" fontId="0" fillId="3" borderId="21" xfId="0" applyFill="1" applyBorder="1" applyAlignment="1" applyProtection="1">
      <alignment vertical="center" wrapText="1"/>
      <protection hidden="1"/>
    </xf>
    <xf numFmtId="44" fontId="0" fillId="4" borderId="22" xfId="0" applyNumberFormat="1" applyFill="1" applyBorder="1" applyAlignment="1" applyProtection="1">
      <alignment horizontal="center" vertical="center"/>
      <protection locked="0"/>
    </xf>
    <xf numFmtId="44" fontId="0" fillId="4" borderId="23" xfId="0" applyNumberFormat="1" applyFill="1" applyBorder="1" applyAlignment="1" applyProtection="1">
      <alignment horizontal="center" vertical="center"/>
      <protection locked="0"/>
    </xf>
    <xf numFmtId="44" fontId="0" fillId="4" borderId="24" xfId="0" applyNumberFormat="1" applyFill="1" applyBorder="1" applyAlignment="1" applyProtection="1">
      <alignment horizontal="center" vertical="center"/>
      <protection locked="0"/>
    </xf>
    <xf numFmtId="0" fontId="0" fillId="0" borderId="0" xfId="0" applyAlignment="1">
      <alignment horizontal="center"/>
    </xf>
    <xf numFmtId="0" fontId="0" fillId="0" borderId="16" xfId="0" applyBorder="1" applyAlignment="1">
      <alignment vertical="center" wrapText="1"/>
    </xf>
    <xf numFmtId="0" fontId="0" fillId="0" borderId="16" xfId="0" applyBorder="1" applyAlignment="1">
      <alignment horizontal="center" vertical="center" wrapText="1"/>
    </xf>
    <xf numFmtId="0" fontId="9" fillId="0" borderId="5" xfId="0" applyFont="1" applyBorder="1"/>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0" fillId="0" borderId="12" xfId="0" applyBorder="1" applyAlignment="1">
      <alignment vertical="center" wrapText="1"/>
    </xf>
    <xf numFmtId="0" fontId="0" fillId="0" borderId="27" xfId="0" applyBorder="1" applyAlignment="1">
      <alignment horizontal="center" vertical="center" wrapText="1"/>
    </xf>
    <xf numFmtId="8" fontId="0" fillId="0" borderId="1" xfId="0" applyNumberFormat="1" applyBorder="1" applyProtection="1">
      <protection hidden="1"/>
    </xf>
    <xf numFmtId="42" fontId="0" fillId="4" borderId="16" xfId="0" applyNumberFormat="1" applyFill="1" applyBorder="1" applyAlignment="1" applyProtection="1">
      <alignment vertical="center"/>
      <protection locked="0"/>
    </xf>
    <xf numFmtId="42" fontId="0" fillId="3" borderId="30" xfId="0" applyNumberFormat="1" applyFill="1" applyBorder="1" applyAlignment="1">
      <alignment vertical="center"/>
    </xf>
    <xf numFmtId="42" fontId="0" fillId="3" borderId="10" xfId="0" applyNumberFormat="1" applyFill="1" applyBorder="1" applyAlignment="1">
      <alignment horizontal="center" vertical="center" wrapText="1"/>
    </xf>
    <xf numFmtId="42" fontId="0" fillId="4" borderId="27" xfId="0" applyNumberFormat="1" applyFill="1" applyBorder="1" applyAlignment="1" applyProtection="1">
      <alignment horizontal="center" vertical="center"/>
      <protection locked="0"/>
    </xf>
    <xf numFmtId="42" fontId="0" fillId="4" borderId="16" xfId="0" applyNumberFormat="1" applyFill="1" applyBorder="1" applyAlignment="1">
      <alignment vertical="center" wrapText="1"/>
    </xf>
    <xf numFmtId="0" fontId="0" fillId="4" borderId="0" xfId="0" applyFill="1" applyAlignment="1">
      <alignment horizontal="center" vertical="center"/>
    </xf>
    <xf numFmtId="44" fontId="0" fillId="0" borderId="16" xfId="0" applyNumberFormat="1" applyBorder="1" applyAlignment="1" applyProtection="1">
      <alignment horizontal="right" vertical="center" wrapText="1"/>
      <protection locked="0"/>
    </xf>
    <xf numFmtId="44" fontId="0" fillId="0" borderId="27" xfId="0" applyNumberFormat="1" applyBorder="1" applyAlignment="1" applyProtection="1">
      <alignment horizontal="right" vertical="center" wrapText="1"/>
      <protection locked="0"/>
    </xf>
    <xf numFmtId="0" fontId="0" fillId="0" borderId="20" xfId="0" applyBorder="1" applyAlignment="1" applyProtection="1">
      <alignment vertical="center" wrapText="1"/>
      <protection locked="0"/>
    </xf>
    <xf numFmtId="44" fontId="0" fillId="4" borderId="33" xfId="0" applyNumberFormat="1" applyFill="1" applyBorder="1" applyAlignment="1" applyProtection="1">
      <alignment horizontal="center" vertical="center"/>
      <protection locked="0"/>
    </xf>
    <xf numFmtId="0" fontId="0" fillId="0" borderId="34" xfId="0" applyBorder="1"/>
    <xf numFmtId="0" fontId="12" fillId="3" borderId="12" xfId="0" applyFont="1" applyFill="1" applyBorder="1" applyAlignment="1">
      <alignment horizontal="right" vertical="center" wrapText="1"/>
    </xf>
    <xf numFmtId="0" fontId="7" fillId="2" borderId="35"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39" xfId="0" applyFont="1" applyFill="1" applyBorder="1" applyAlignment="1">
      <alignment horizontal="center" vertical="center"/>
    </xf>
    <xf numFmtId="0" fontId="0" fillId="4" borderId="13" xfId="0" applyFill="1" applyBorder="1" applyAlignment="1" applyProtection="1">
      <alignment vertical="center" wrapText="1"/>
      <protection locked="0"/>
    </xf>
    <xf numFmtId="0" fontId="0" fillId="4" borderId="13" xfId="0" applyFill="1" applyBorder="1" applyAlignment="1" applyProtection="1">
      <alignment vertical="top" wrapText="1"/>
      <protection locked="0"/>
    </xf>
    <xf numFmtId="1" fontId="0" fillId="4" borderId="16" xfId="0" applyNumberFormat="1" applyFill="1" applyBorder="1" applyAlignment="1" applyProtection="1">
      <alignment horizontal="center" vertical="center"/>
      <protection locked="0"/>
    </xf>
    <xf numFmtId="0" fontId="0" fillId="0" borderId="22" xfId="0" applyBorder="1" applyAlignment="1" applyProtection="1">
      <alignment vertical="center" wrapText="1"/>
      <protection locked="0"/>
    </xf>
    <xf numFmtId="0" fontId="0" fillId="4" borderId="16" xfId="0" applyFill="1" applyBorder="1" applyAlignment="1" applyProtection="1">
      <alignment horizontal="center" vertical="center" wrapText="1"/>
      <protection locked="0"/>
    </xf>
    <xf numFmtId="0" fontId="0" fillId="0" borderId="34" xfId="0" applyBorder="1" applyProtection="1">
      <protection hidden="1"/>
    </xf>
    <xf numFmtId="42" fontId="0" fillId="3" borderId="29" xfId="0" applyNumberFormat="1" applyFill="1" applyBorder="1" applyAlignment="1" applyProtection="1">
      <alignment horizontal="center" vertical="center" wrapText="1"/>
      <protection hidden="1"/>
    </xf>
    <xf numFmtId="0" fontId="0" fillId="3" borderId="18" xfId="0" applyFill="1" applyBorder="1" applyAlignment="1" applyProtection="1">
      <alignment horizontal="left" vertical="center"/>
      <protection hidden="1"/>
    </xf>
    <xf numFmtId="0" fontId="4" fillId="0" borderId="44" xfId="0" applyFont="1" applyBorder="1" applyAlignment="1">
      <alignment vertical="center" wrapText="1"/>
    </xf>
    <xf numFmtId="0" fontId="4" fillId="0" borderId="8" xfId="0" applyFont="1" applyBorder="1" applyAlignment="1">
      <alignment vertical="center" wrapText="1"/>
    </xf>
    <xf numFmtId="0" fontId="0" fillId="4" borderId="27" xfId="0" applyFill="1" applyBorder="1" applyAlignment="1" applyProtection="1">
      <alignment horizontal="center" vertical="center"/>
      <protection locked="0"/>
    </xf>
    <xf numFmtId="1" fontId="10" fillId="4" borderId="28" xfId="0" applyNumberFormat="1" applyFont="1" applyFill="1" applyBorder="1" applyAlignment="1" applyProtection="1">
      <alignment horizontal="center" vertical="center"/>
      <protection locked="0"/>
    </xf>
    <xf numFmtId="0" fontId="10" fillId="4" borderId="28" xfId="0" applyFont="1" applyFill="1" applyBorder="1" applyAlignment="1" applyProtection="1">
      <alignment horizontal="center" vertical="center" wrapText="1"/>
      <protection locked="0"/>
    </xf>
    <xf numFmtId="0" fontId="10" fillId="4" borderId="38" xfId="0" applyFont="1" applyFill="1" applyBorder="1" applyAlignment="1" applyProtection="1">
      <alignment horizontal="center" vertical="center" wrapText="1"/>
      <protection locked="0"/>
    </xf>
    <xf numFmtId="0" fontId="0" fillId="3" borderId="23" xfId="0" applyFill="1" applyBorder="1" applyAlignment="1">
      <alignment horizontal="left" vertical="center" wrapText="1"/>
    </xf>
    <xf numFmtId="0" fontId="12" fillId="4" borderId="0" xfId="0" applyFont="1" applyFill="1"/>
    <xf numFmtId="0" fontId="20" fillId="4" borderId="0" xfId="0" applyFont="1" applyFill="1" applyAlignment="1">
      <alignment horizontal="center" vertical="center" wrapText="1"/>
    </xf>
    <xf numFmtId="0" fontId="12" fillId="3" borderId="9" xfId="0" applyFont="1" applyFill="1" applyBorder="1" applyAlignment="1">
      <alignment horizontal="right" vertical="center" wrapText="1"/>
    </xf>
    <xf numFmtId="0" fontId="12" fillId="5" borderId="22" xfId="0" applyFont="1" applyFill="1" applyBorder="1"/>
    <xf numFmtId="0" fontId="12" fillId="5" borderId="23" xfId="0" applyFont="1" applyFill="1" applyBorder="1"/>
    <xf numFmtId="0" fontId="12" fillId="3" borderId="26" xfId="0" applyFont="1" applyFill="1" applyBorder="1" applyAlignment="1">
      <alignment horizontal="right" vertical="center" wrapText="1"/>
    </xf>
    <xf numFmtId="0" fontId="12" fillId="3" borderId="14" xfId="0" applyFont="1" applyFill="1" applyBorder="1" applyAlignment="1">
      <alignment horizontal="right" vertical="center" wrapText="1"/>
    </xf>
    <xf numFmtId="0" fontId="10" fillId="0" borderId="0" xfId="0" applyFont="1"/>
    <xf numFmtId="0" fontId="12" fillId="5" borderId="14" xfId="0" applyFont="1" applyFill="1" applyBorder="1" applyAlignment="1">
      <alignment horizontal="right" vertical="center" wrapText="1"/>
    </xf>
    <xf numFmtId="0" fontId="10" fillId="4" borderId="0" xfId="0" applyFont="1" applyFill="1" applyAlignment="1">
      <alignment vertical="center"/>
    </xf>
    <xf numFmtId="0" fontId="24" fillId="2" borderId="32" xfId="0" applyFont="1" applyFill="1" applyBorder="1" applyAlignment="1">
      <alignment horizontal="center" vertical="center" wrapText="1"/>
    </xf>
    <xf numFmtId="0" fontId="0" fillId="0" borderId="25" xfId="0" applyBorder="1" applyProtection="1">
      <protection hidden="1"/>
    </xf>
    <xf numFmtId="0" fontId="0" fillId="0" borderId="6" xfId="0" applyBorder="1"/>
    <xf numFmtId="0" fontId="12" fillId="4" borderId="0" xfId="0" applyFont="1" applyFill="1" applyAlignment="1">
      <alignment vertical="center"/>
    </xf>
    <xf numFmtId="0" fontId="0" fillId="0" borderId="23" xfId="0" applyBorder="1" applyAlignment="1" applyProtection="1">
      <alignment vertical="center" wrapText="1"/>
      <protection locked="0"/>
    </xf>
    <xf numFmtId="0" fontId="0" fillId="3" borderId="32" xfId="0" applyFill="1" applyBorder="1" applyAlignment="1" applyProtection="1">
      <alignment vertical="center" wrapText="1"/>
      <protection hidden="1"/>
    </xf>
    <xf numFmtId="0" fontId="0" fillId="0" borderId="57" xfId="0" applyBorder="1" applyProtection="1">
      <protection hidden="1"/>
    </xf>
    <xf numFmtId="0" fontId="10" fillId="3" borderId="24" xfId="0" applyFont="1" applyFill="1" applyBorder="1" applyAlignment="1">
      <alignment horizontal="left" vertical="center" wrapText="1"/>
    </xf>
    <xf numFmtId="0" fontId="10" fillId="3" borderId="20" xfId="0" applyFont="1" applyFill="1" applyBorder="1" applyAlignment="1" applyProtection="1">
      <alignment vertical="center" wrapText="1"/>
      <protection hidden="1"/>
    </xf>
    <xf numFmtId="0" fontId="10" fillId="3" borderId="13" xfId="0" applyFont="1" applyFill="1" applyBorder="1" applyAlignment="1">
      <alignment vertical="center" wrapText="1"/>
    </xf>
    <xf numFmtId="0" fontId="10" fillId="3" borderId="15" xfId="0" applyFont="1" applyFill="1" applyBorder="1" applyAlignment="1">
      <alignment vertical="center" wrapText="1"/>
    </xf>
    <xf numFmtId="0" fontId="10" fillId="3" borderId="19" xfId="0" applyFont="1" applyFill="1" applyBorder="1" applyAlignment="1">
      <alignment vertical="center" wrapText="1"/>
    </xf>
    <xf numFmtId="0" fontId="10" fillId="3" borderId="13" xfId="0" applyFont="1" applyFill="1" applyBorder="1" applyAlignment="1">
      <alignment horizontal="left" vertical="center" wrapText="1"/>
    </xf>
    <xf numFmtId="0" fontId="0" fillId="3" borderId="53" xfId="0" applyFill="1" applyBorder="1" applyAlignment="1">
      <alignment horizontal="center" vertical="center"/>
    </xf>
    <xf numFmtId="0" fontId="0" fillId="3" borderId="8" xfId="0" applyFill="1" applyBorder="1" applyAlignment="1" applyProtection="1">
      <alignment horizontal="left" vertical="center" wrapText="1"/>
      <protection hidden="1"/>
    </xf>
    <xf numFmtId="0" fontId="10" fillId="4" borderId="0" xfId="0" applyFont="1" applyFill="1" applyAlignment="1">
      <alignment horizontal="center"/>
    </xf>
    <xf numFmtId="0" fontId="11" fillId="6" borderId="22" xfId="0" applyFont="1" applyFill="1" applyBorder="1" applyAlignment="1">
      <alignment horizontal="center" vertical="center" wrapText="1"/>
    </xf>
    <xf numFmtId="9" fontId="10" fillId="4" borderId="16" xfId="0" applyNumberFormat="1" applyFont="1" applyFill="1" applyBorder="1" applyAlignment="1" applyProtection="1">
      <alignment horizontal="center" vertical="center" wrapText="1"/>
      <protection locked="0"/>
    </xf>
    <xf numFmtId="0" fontId="29" fillId="0" borderId="4" xfId="0" applyFont="1" applyBorder="1"/>
    <xf numFmtId="0" fontId="29" fillId="0" borderId="1" xfId="0" applyFont="1" applyBorder="1"/>
    <xf numFmtId="0" fontId="33" fillId="3" borderId="13" xfId="0" applyFont="1" applyFill="1" applyBorder="1" applyAlignment="1">
      <alignment horizontal="left" vertical="center" wrapText="1"/>
    </xf>
    <xf numFmtId="0" fontId="26" fillId="4" borderId="13" xfId="0" applyFont="1" applyFill="1" applyBorder="1" applyAlignment="1" applyProtection="1">
      <alignment vertical="center" wrapText="1"/>
      <protection locked="0"/>
    </xf>
    <xf numFmtId="0" fontId="0" fillId="3" borderId="16" xfId="0" applyFill="1" applyBorder="1" applyAlignment="1">
      <alignment vertical="center" wrapText="1"/>
    </xf>
    <xf numFmtId="0" fontId="0" fillId="0" borderId="30" xfId="0" applyBorder="1" applyAlignment="1">
      <alignment horizontal="center" vertical="center" wrapText="1"/>
    </xf>
    <xf numFmtId="0" fontId="0" fillId="0" borderId="30" xfId="0" applyBorder="1" applyAlignment="1">
      <alignment vertical="center" wrapText="1"/>
    </xf>
    <xf numFmtId="0" fontId="0" fillId="0" borderId="15" xfId="0" applyBorder="1" applyAlignment="1" applyProtection="1">
      <alignment vertical="center" wrapText="1"/>
      <protection locked="0"/>
    </xf>
    <xf numFmtId="0" fontId="31" fillId="0" borderId="1" xfId="0" applyFont="1" applyBorder="1"/>
    <xf numFmtId="0" fontId="26" fillId="4" borderId="0" xfId="0" applyFont="1" applyFill="1" applyAlignment="1">
      <alignment vertical="center"/>
    </xf>
    <xf numFmtId="0" fontId="11" fillId="7" borderId="24" xfId="0" applyFont="1" applyFill="1" applyBorder="1" applyAlignment="1">
      <alignment horizontal="center" vertical="center" wrapText="1"/>
    </xf>
    <xf numFmtId="0" fontId="12" fillId="5" borderId="9" xfId="0" applyFont="1" applyFill="1" applyBorder="1" applyAlignment="1">
      <alignment horizontal="left" vertical="center" wrapText="1"/>
    </xf>
    <xf numFmtId="0" fontId="12" fillId="5" borderId="12" xfId="0" applyFont="1" applyFill="1" applyBorder="1" applyAlignment="1">
      <alignment horizontal="left" vertical="center" wrapText="1"/>
    </xf>
    <xf numFmtId="0" fontId="12" fillId="6" borderId="23" xfId="0" applyFont="1" applyFill="1" applyBorder="1" applyAlignment="1">
      <alignment horizontal="left" vertical="center" wrapText="1"/>
    </xf>
    <xf numFmtId="1" fontId="0" fillId="4" borderId="27" xfId="0" applyNumberFormat="1" applyFill="1" applyBorder="1" applyAlignment="1" applyProtection="1">
      <alignment horizontal="center" vertical="center"/>
      <protection locked="0"/>
    </xf>
    <xf numFmtId="0" fontId="12" fillId="3" borderId="17" xfId="0" applyFont="1" applyFill="1" applyBorder="1" applyAlignment="1">
      <alignment horizontal="right" vertical="center" wrapText="1"/>
    </xf>
    <xf numFmtId="1" fontId="10" fillId="4" borderId="43" xfId="0" applyNumberFormat="1" applyFont="1" applyFill="1" applyBorder="1" applyAlignment="1" applyProtection="1">
      <alignment horizontal="center" vertical="center"/>
      <protection locked="0"/>
    </xf>
    <xf numFmtId="0" fontId="12" fillId="5" borderId="33" xfId="0" applyFont="1" applyFill="1" applyBorder="1"/>
    <xf numFmtId="0" fontId="0" fillId="0" borderId="50" xfId="0" applyBorder="1" applyProtection="1">
      <protection hidden="1"/>
    </xf>
    <xf numFmtId="0" fontId="0" fillId="0" borderId="51" xfId="0" applyBorder="1" applyProtection="1">
      <protection hidden="1"/>
    </xf>
    <xf numFmtId="0" fontId="10" fillId="3" borderId="20" xfId="0" applyFont="1" applyFill="1" applyBorder="1" applyAlignment="1">
      <alignment horizontal="left" vertical="center" wrapText="1"/>
    </xf>
    <xf numFmtId="0" fontId="4" fillId="0" borderId="49" xfId="0" applyFont="1" applyBorder="1" applyProtection="1">
      <protection hidden="1"/>
    </xf>
    <xf numFmtId="0" fontId="0" fillId="0" borderId="74" xfId="0" applyBorder="1" applyAlignment="1" applyProtection="1">
      <alignment vertical="center" wrapText="1"/>
      <protection locked="0"/>
    </xf>
    <xf numFmtId="0" fontId="0" fillId="0" borderId="66" xfId="0" applyBorder="1" applyAlignment="1" applyProtection="1">
      <alignment vertical="center" wrapText="1"/>
      <protection locked="0"/>
    </xf>
    <xf numFmtId="0" fontId="0" fillId="0" borderId="47" xfId="0" applyBorder="1" applyAlignment="1" applyProtection="1">
      <alignment vertical="center" wrapText="1"/>
      <protection locked="0"/>
    </xf>
    <xf numFmtId="49" fontId="0" fillId="0" borderId="0" xfId="0" applyNumberFormat="1"/>
    <xf numFmtId="0" fontId="10" fillId="4" borderId="33" xfId="0" applyFont="1" applyFill="1" applyBorder="1" applyAlignment="1" applyProtection="1">
      <alignment horizontal="left" vertical="center" wrapText="1"/>
      <protection locked="0"/>
    </xf>
    <xf numFmtId="1" fontId="10" fillId="4" borderId="37" xfId="0" applyNumberFormat="1" applyFont="1" applyFill="1" applyBorder="1" applyAlignment="1" applyProtection="1">
      <alignment horizontal="center" vertical="center" wrapText="1"/>
      <protection locked="0"/>
    </xf>
    <xf numFmtId="1" fontId="10" fillId="4" borderId="28" xfId="0" applyNumberFormat="1" applyFont="1" applyFill="1" applyBorder="1" applyAlignment="1" applyProtection="1">
      <alignment horizontal="center" vertical="center" wrapText="1"/>
      <protection locked="0"/>
    </xf>
    <xf numFmtId="165" fontId="10" fillId="4" borderId="11" xfId="0" applyNumberFormat="1" applyFont="1" applyFill="1" applyBorder="1" applyAlignment="1" applyProtection="1">
      <alignment horizontal="center" vertical="center" wrapText="1"/>
      <protection locked="0"/>
    </xf>
    <xf numFmtId="0" fontId="10" fillId="4" borderId="13" xfId="0" applyFont="1" applyFill="1" applyBorder="1" applyAlignment="1" applyProtection="1">
      <alignment horizontal="center" vertical="center" wrapText="1"/>
      <protection locked="0"/>
    </xf>
    <xf numFmtId="0" fontId="10" fillId="4" borderId="15" xfId="0" applyFont="1" applyFill="1" applyBorder="1" applyAlignment="1" applyProtection="1">
      <alignment horizontal="center" vertical="center" wrapText="1"/>
      <protection locked="0"/>
    </xf>
    <xf numFmtId="0" fontId="0" fillId="0" borderId="13" xfId="0" applyBorder="1" applyAlignment="1" applyProtection="1">
      <alignment wrapText="1"/>
      <protection locked="0"/>
    </xf>
    <xf numFmtId="3" fontId="0" fillId="4" borderId="16" xfId="0" applyNumberFormat="1" applyFill="1" applyBorder="1" applyAlignment="1" applyProtection="1">
      <alignment horizontal="center" vertical="center" wrapText="1"/>
      <protection locked="0"/>
    </xf>
    <xf numFmtId="0" fontId="10" fillId="4" borderId="32" xfId="0" applyFont="1" applyFill="1" applyBorder="1" applyAlignment="1" applyProtection="1">
      <alignment horizontal="left" vertical="top" wrapText="1"/>
      <protection locked="0"/>
    </xf>
    <xf numFmtId="0" fontId="0" fillId="3" borderId="28" xfId="0" applyFill="1" applyBorder="1" applyAlignment="1" applyProtection="1">
      <alignment vertical="center" wrapText="1"/>
      <protection hidden="1"/>
    </xf>
    <xf numFmtId="0" fontId="20" fillId="0" borderId="8" xfId="0" applyFont="1" applyBorder="1" applyAlignment="1">
      <alignment horizontal="center" vertical="center" wrapText="1"/>
    </xf>
    <xf numFmtId="0" fontId="10" fillId="4" borderId="0" xfId="0" applyFont="1" applyFill="1" applyAlignment="1">
      <alignment horizontal="center" vertical="center"/>
    </xf>
    <xf numFmtId="0" fontId="32" fillId="0" borderId="24" xfId="0" applyFont="1" applyBorder="1" applyAlignment="1">
      <alignment horizontal="left" vertical="top" wrapText="1"/>
    </xf>
    <xf numFmtId="0" fontId="26" fillId="4" borderId="0" xfId="0" applyFont="1" applyFill="1" applyAlignment="1">
      <alignment horizontal="left" vertical="center"/>
    </xf>
    <xf numFmtId="0" fontId="12" fillId="7" borderId="46" xfId="0" applyFont="1" applyFill="1" applyBorder="1" applyAlignment="1">
      <alignment horizontal="left" vertical="top" wrapText="1"/>
    </xf>
    <xf numFmtId="0" fontId="0" fillId="0" borderId="0" xfId="0" applyAlignment="1">
      <alignment horizontal="left"/>
    </xf>
    <xf numFmtId="0" fontId="0" fillId="8" borderId="22" xfId="0" applyFill="1" applyBorder="1" applyAlignment="1">
      <alignment horizontal="center" vertical="center" wrapText="1"/>
    </xf>
    <xf numFmtId="0" fontId="0" fillId="8" borderId="9" xfId="0" applyFill="1" applyBorder="1" applyAlignment="1">
      <alignment horizontal="center" vertical="center"/>
    </xf>
    <xf numFmtId="0" fontId="0" fillId="8" borderId="12" xfId="0" applyFill="1" applyBorder="1" applyAlignment="1">
      <alignment horizontal="center" vertical="center"/>
    </xf>
    <xf numFmtId="0" fontId="0" fillId="0" borderId="4" xfId="0" applyBorder="1" applyAlignment="1">
      <alignment horizontal="center"/>
    </xf>
    <xf numFmtId="0" fontId="0" fillId="8" borderId="17" xfId="0" applyFill="1" applyBorder="1" applyAlignment="1" applyProtection="1">
      <alignment horizontal="center" vertical="center"/>
      <protection hidden="1"/>
    </xf>
    <xf numFmtId="0" fontId="10" fillId="8" borderId="17" xfId="0" applyFont="1" applyFill="1" applyBorder="1" applyAlignment="1" applyProtection="1">
      <alignment horizontal="center" vertical="center"/>
      <protection hidden="1"/>
    </xf>
    <xf numFmtId="3" fontId="10" fillId="4" borderId="16" xfId="0" applyNumberFormat="1" applyFont="1" applyFill="1" applyBorder="1" applyAlignment="1" applyProtection="1">
      <alignment horizontal="center" vertical="center" wrapText="1"/>
      <protection locked="0"/>
    </xf>
    <xf numFmtId="0" fontId="45" fillId="12" borderId="12" xfId="0" applyFont="1" applyFill="1" applyBorder="1" applyAlignment="1">
      <alignment horizontal="center" vertical="center"/>
    </xf>
    <xf numFmtId="0" fontId="45" fillId="13" borderId="12" xfId="0" applyFont="1" applyFill="1" applyBorder="1" applyAlignment="1">
      <alignment horizontal="center" vertical="center"/>
    </xf>
    <xf numFmtId="0" fontId="0" fillId="3" borderId="27" xfId="0" applyFill="1" applyBorder="1" applyAlignment="1">
      <alignment vertical="center" wrapText="1"/>
    </xf>
    <xf numFmtId="0" fontId="45" fillId="13" borderId="12" xfId="0" applyFont="1" applyFill="1" applyBorder="1" applyAlignment="1" applyProtection="1">
      <alignment horizontal="center" vertical="center"/>
      <protection hidden="1"/>
    </xf>
    <xf numFmtId="0" fontId="45" fillId="10" borderId="12" xfId="0" applyFont="1" applyFill="1" applyBorder="1" applyAlignment="1" applyProtection="1">
      <alignment horizontal="center" vertical="center"/>
      <protection hidden="1"/>
    </xf>
    <xf numFmtId="1" fontId="0" fillId="4" borderId="10" xfId="0" applyNumberFormat="1" applyFill="1" applyBorder="1" applyAlignment="1" applyProtection="1">
      <alignment horizontal="center" vertical="center"/>
      <protection locked="0"/>
    </xf>
    <xf numFmtId="0" fontId="0" fillId="3" borderId="10" xfId="0" applyFill="1" applyBorder="1" applyAlignment="1">
      <alignment vertical="center" wrapText="1"/>
    </xf>
    <xf numFmtId="0" fontId="26" fillId="0" borderId="13" xfId="0" applyFont="1" applyBorder="1" applyAlignment="1" applyProtection="1">
      <alignment wrapText="1"/>
      <protection locked="0"/>
    </xf>
    <xf numFmtId="0" fontId="0" fillId="0" borderId="0" xfId="0" applyProtection="1">
      <protection hidden="1"/>
    </xf>
    <xf numFmtId="0" fontId="0" fillId="3" borderId="81" xfId="0" applyFill="1" applyBorder="1" applyAlignment="1" applyProtection="1">
      <alignment vertical="center" wrapText="1"/>
      <protection hidden="1"/>
    </xf>
    <xf numFmtId="0" fontId="10" fillId="3" borderId="16" xfId="0" applyFont="1" applyFill="1" applyBorder="1" applyAlignment="1">
      <alignment vertical="center" wrapText="1"/>
    </xf>
    <xf numFmtId="0" fontId="45" fillId="11" borderId="12" xfId="0" applyFont="1" applyFill="1" applyBorder="1" applyAlignment="1">
      <alignment horizontal="center" vertical="center"/>
    </xf>
    <xf numFmtId="166" fontId="45" fillId="11" borderId="12" xfId="0" applyNumberFormat="1" applyFont="1" applyFill="1" applyBorder="1" applyAlignment="1">
      <alignment horizontal="center" vertical="center"/>
    </xf>
    <xf numFmtId="49" fontId="45" fillId="11" borderId="12" xfId="0" applyNumberFormat="1" applyFont="1" applyFill="1" applyBorder="1" applyAlignment="1">
      <alignment horizontal="center" vertical="center"/>
    </xf>
    <xf numFmtId="9" fontId="1" fillId="5" borderId="16" xfId="3" applyFont="1" applyFill="1" applyBorder="1" applyAlignment="1" applyProtection="1">
      <alignment vertical="center"/>
    </xf>
    <xf numFmtId="0" fontId="0" fillId="3" borderId="10" xfId="0" applyFill="1" applyBorder="1" applyAlignment="1">
      <alignment horizontal="left" vertical="center" wrapText="1"/>
    </xf>
    <xf numFmtId="0" fontId="33" fillId="8" borderId="12" xfId="0" applyFont="1" applyFill="1" applyBorder="1" applyAlignment="1">
      <alignment horizontal="center" vertical="center"/>
    </xf>
    <xf numFmtId="0" fontId="10" fillId="3" borderId="13" xfId="0" applyFont="1" applyFill="1" applyBorder="1" applyAlignment="1" applyProtection="1">
      <alignment vertical="center" wrapText="1"/>
      <protection hidden="1"/>
    </xf>
    <xf numFmtId="2" fontId="0" fillId="8" borderId="12" xfId="0" applyNumberFormat="1" applyFill="1" applyBorder="1" applyAlignment="1">
      <alignment horizontal="center" vertical="center"/>
    </xf>
    <xf numFmtId="168" fontId="1" fillId="3" borderId="30" xfId="0" applyNumberFormat="1" applyFont="1" applyFill="1" applyBorder="1" applyAlignment="1" applyProtection="1">
      <alignment horizontal="right" vertical="center" wrapText="1"/>
      <protection hidden="1"/>
    </xf>
    <xf numFmtId="0" fontId="0" fillId="3" borderId="29" xfId="0" applyFill="1" applyBorder="1" applyAlignment="1">
      <alignment vertical="center" wrapText="1"/>
    </xf>
    <xf numFmtId="0" fontId="26" fillId="0" borderId="4" xfId="0" applyFont="1" applyBorder="1" applyAlignment="1">
      <alignment horizontal="left" vertical="center"/>
    </xf>
    <xf numFmtId="42" fontId="0" fillId="4" borderId="28" xfId="0" applyNumberFormat="1" applyFill="1" applyBorder="1" applyAlignment="1" applyProtection="1">
      <alignment vertical="center"/>
      <protection locked="0"/>
    </xf>
    <xf numFmtId="9" fontId="1" fillId="5" borderId="28" xfId="3" applyFont="1" applyFill="1" applyBorder="1" applyAlignment="1" applyProtection="1">
      <alignment vertical="center"/>
    </xf>
    <xf numFmtId="0" fontId="26" fillId="0" borderId="5" xfId="0" applyFont="1" applyBorder="1" applyAlignment="1" applyProtection="1">
      <alignment horizontal="left" vertical="top"/>
      <protection hidden="1"/>
    </xf>
    <xf numFmtId="49" fontId="45" fillId="10" borderId="12" xfId="0" applyNumberFormat="1" applyFont="1" applyFill="1" applyBorder="1" applyAlignment="1" applyProtection="1">
      <alignment horizontal="center" vertical="center"/>
      <protection hidden="1"/>
    </xf>
    <xf numFmtId="0" fontId="33" fillId="3" borderId="16" xfId="0" applyFont="1" applyFill="1" applyBorder="1" applyAlignment="1">
      <alignment vertical="center" wrapText="1"/>
    </xf>
    <xf numFmtId="0" fontId="26" fillId="0" borderId="13" xfId="0" applyFont="1" applyBorder="1" applyAlignment="1" applyProtection="1">
      <alignment vertical="center" wrapText="1"/>
      <protection locked="0"/>
    </xf>
    <xf numFmtId="0" fontId="45" fillId="13" borderId="14" xfId="0" applyFont="1" applyFill="1" applyBorder="1" applyAlignment="1" applyProtection="1">
      <alignment horizontal="center" vertical="center"/>
      <protection hidden="1"/>
    </xf>
    <xf numFmtId="0" fontId="0" fillId="3" borderId="42" xfId="0" applyFill="1" applyBorder="1" applyAlignment="1" applyProtection="1">
      <alignment vertical="center" wrapText="1"/>
      <protection hidden="1"/>
    </xf>
    <xf numFmtId="0" fontId="0" fillId="0" borderId="15" xfId="0" applyBorder="1"/>
    <xf numFmtId="9" fontId="1" fillId="5" borderId="31" xfId="3" applyFont="1" applyFill="1" applyBorder="1" applyAlignment="1" applyProtection="1">
      <alignment horizontal="center" vertical="center"/>
    </xf>
    <xf numFmtId="0" fontId="26" fillId="0" borderId="0" xfId="0" applyFont="1" applyAlignment="1">
      <alignment vertical="center"/>
    </xf>
    <xf numFmtId="0" fontId="0" fillId="3" borderId="30" xfId="0" applyFill="1" applyBorder="1" applyAlignment="1">
      <alignment vertical="center" wrapText="1"/>
    </xf>
    <xf numFmtId="0" fontId="26" fillId="0" borderId="15" xfId="0" applyFont="1" applyBorder="1" applyAlignment="1" applyProtection="1">
      <alignment vertical="center" wrapText="1"/>
      <protection locked="0"/>
    </xf>
    <xf numFmtId="0" fontId="7" fillId="2" borderId="39"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12" fillId="7" borderId="46" xfId="0" applyFont="1" applyFill="1" applyBorder="1" applyAlignment="1">
      <alignment horizontal="left" vertical="center" wrapText="1"/>
    </xf>
    <xf numFmtId="0" fontId="26" fillId="0" borderId="4" xfId="0" applyFont="1" applyBorder="1" applyAlignment="1">
      <alignment vertical="center"/>
    </xf>
    <xf numFmtId="0" fontId="0" fillId="3" borderId="16" xfId="0" applyFill="1" applyBorder="1" applyAlignment="1">
      <alignment horizontal="left" vertical="top" wrapText="1"/>
    </xf>
    <xf numFmtId="0" fontId="12" fillId="0" borderId="6" xfId="0" applyFont="1" applyBorder="1" applyAlignment="1">
      <alignment horizontal="left" vertical="top" wrapText="1"/>
    </xf>
    <xf numFmtId="0" fontId="9" fillId="7" borderId="24" xfId="0" applyFont="1" applyFill="1" applyBorder="1" applyAlignment="1">
      <alignment horizontal="left" vertical="center" wrapText="1"/>
    </xf>
    <xf numFmtId="0" fontId="12" fillId="8" borderId="7" xfId="0" applyFont="1" applyFill="1" applyBorder="1" applyAlignment="1">
      <alignment horizontal="center" vertical="top" wrapText="1"/>
    </xf>
    <xf numFmtId="0" fontId="12" fillId="9" borderId="7" xfId="0" applyFont="1" applyFill="1" applyBorder="1" applyAlignment="1">
      <alignment horizontal="center" vertical="top" wrapText="1"/>
    </xf>
    <xf numFmtId="0" fontId="42" fillId="10" borderId="7" xfId="0" applyFont="1" applyFill="1" applyBorder="1" applyAlignment="1">
      <alignment horizontal="center" vertical="top" wrapText="1"/>
    </xf>
    <xf numFmtId="0" fontId="42" fillId="11" borderId="7" xfId="0" applyFont="1" applyFill="1" applyBorder="1" applyAlignment="1">
      <alignment horizontal="center" vertical="top" wrapText="1"/>
    </xf>
    <xf numFmtId="0" fontId="42" fillId="12" borderId="7" xfId="0" applyFont="1" applyFill="1" applyBorder="1" applyAlignment="1">
      <alignment horizontal="center" vertical="top" wrapText="1"/>
    </xf>
    <xf numFmtId="0" fontId="42" fillId="13" borderId="7" xfId="0" applyFont="1" applyFill="1" applyBorder="1" applyAlignment="1">
      <alignment horizontal="center" vertical="top" wrapText="1"/>
    </xf>
    <xf numFmtId="0" fontId="42" fillId="14" borderId="7" xfId="0" applyFont="1" applyFill="1" applyBorder="1" applyAlignment="1">
      <alignment horizontal="center" vertical="top" wrapText="1"/>
    </xf>
    <xf numFmtId="0" fontId="52" fillId="8" borderId="8" xfId="0" applyFont="1" applyFill="1" applyBorder="1" applyAlignment="1">
      <alignment horizontal="center" vertical="center" wrapText="1"/>
    </xf>
    <xf numFmtId="0" fontId="52" fillId="9" borderId="8" xfId="0" applyFont="1" applyFill="1" applyBorder="1" applyAlignment="1">
      <alignment horizontal="center" vertical="center" wrapText="1"/>
    </xf>
    <xf numFmtId="0" fontId="53" fillId="10" borderId="8" xfId="0" applyFont="1" applyFill="1" applyBorder="1" applyAlignment="1">
      <alignment horizontal="center" vertical="center" wrapText="1"/>
    </xf>
    <xf numFmtId="0" fontId="53" fillId="11" borderId="8" xfId="0" applyFont="1" applyFill="1" applyBorder="1" applyAlignment="1">
      <alignment horizontal="center" vertical="center" wrapText="1"/>
    </xf>
    <xf numFmtId="0" fontId="53" fillId="12" borderId="8" xfId="0" applyFont="1" applyFill="1" applyBorder="1" applyAlignment="1">
      <alignment horizontal="center" vertical="center" wrapText="1"/>
    </xf>
    <xf numFmtId="0" fontId="53" fillId="13" borderId="8" xfId="0" applyFont="1" applyFill="1" applyBorder="1" applyAlignment="1">
      <alignment horizontal="center" vertical="center" wrapText="1"/>
    </xf>
    <xf numFmtId="0" fontId="53" fillId="14" borderId="8" xfId="0" applyFont="1" applyFill="1" applyBorder="1" applyAlignment="1">
      <alignment horizontal="center" vertical="center" wrapText="1"/>
    </xf>
    <xf numFmtId="0" fontId="10" fillId="4" borderId="43" xfId="0" applyFont="1" applyFill="1" applyBorder="1" applyAlignment="1" applyProtection="1">
      <alignment horizontal="center" vertical="center" wrapText="1"/>
      <protection locked="0"/>
    </xf>
    <xf numFmtId="0" fontId="0" fillId="3" borderId="46" xfId="0" applyFill="1" applyBorder="1" applyAlignment="1">
      <alignment horizontal="left" vertical="center" wrapText="1"/>
    </xf>
    <xf numFmtId="0" fontId="20" fillId="4" borderId="35" xfId="0" applyFont="1" applyFill="1" applyBorder="1" applyAlignment="1">
      <alignment horizontal="center" vertical="center" wrapText="1"/>
    </xf>
    <xf numFmtId="0" fontId="20" fillId="4" borderId="75" xfId="0" applyFont="1" applyFill="1" applyBorder="1" applyAlignment="1">
      <alignment horizontal="center" vertical="center" wrapText="1"/>
    </xf>
    <xf numFmtId="0" fontId="7" fillId="2" borderId="54" xfId="0" applyFont="1" applyFill="1" applyBorder="1" applyAlignment="1">
      <alignment vertical="center" wrapText="1"/>
    </xf>
    <xf numFmtId="0" fontId="7" fillId="2" borderId="35" xfId="0" applyFont="1" applyFill="1" applyBorder="1" applyAlignment="1">
      <alignment vertical="center" wrapText="1"/>
    </xf>
    <xf numFmtId="0" fontId="7" fillId="2" borderId="52" xfId="0" applyFont="1" applyFill="1" applyBorder="1" applyAlignment="1">
      <alignment vertical="center" wrapText="1"/>
    </xf>
    <xf numFmtId="0" fontId="7" fillId="2" borderId="36" xfId="0" applyFont="1" applyFill="1" applyBorder="1" applyAlignment="1">
      <alignment vertical="center" wrapText="1"/>
    </xf>
    <xf numFmtId="0" fontId="7" fillId="2" borderId="3" xfId="0" applyFont="1" applyFill="1" applyBorder="1" applyAlignment="1">
      <alignment vertical="center" wrapText="1"/>
    </xf>
    <xf numFmtId="0" fontId="26" fillId="0" borderId="0" xfId="0" quotePrefix="1" applyFont="1" applyAlignment="1">
      <alignment vertical="center"/>
    </xf>
    <xf numFmtId="169" fontId="0" fillId="4" borderId="16" xfId="0" applyNumberFormat="1" applyFill="1" applyBorder="1" applyAlignment="1" applyProtection="1">
      <alignment horizontal="center" vertical="center" wrapText="1"/>
      <protection locked="0"/>
    </xf>
    <xf numFmtId="5" fontId="0" fillId="4" borderId="16" xfId="0" applyNumberFormat="1" applyFill="1" applyBorder="1" applyAlignment="1" applyProtection="1">
      <alignment horizontal="center" vertical="center" wrapText="1"/>
      <protection locked="0"/>
    </xf>
    <xf numFmtId="0" fontId="34" fillId="0" borderId="8" xfId="0" applyFont="1" applyBorder="1" applyAlignment="1">
      <alignment horizontal="center"/>
    </xf>
    <xf numFmtId="0" fontId="0" fillId="0" borderId="6" xfId="0" applyBorder="1" applyAlignment="1">
      <alignment vertical="top" wrapText="1"/>
    </xf>
    <xf numFmtId="0" fontId="0" fillId="7" borderId="22" xfId="0" applyFill="1" applyBorder="1" applyAlignment="1">
      <alignment horizontal="center" vertical="center" wrapText="1"/>
    </xf>
    <xf numFmtId="0" fontId="0" fillId="11" borderId="6" xfId="0" applyFill="1" applyBorder="1" applyProtection="1">
      <protection hidden="1"/>
    </xf>
    <xf numFmtId="0" fontId="0" fillId="11" borderId="7" xfId="0" applyFill="1" applyBorder="1" applyProtection="1">
      <protection hidden="1"/>
    </xf>
    <xf numFmtId="0" fontId="0" fillId="11" borderId="87" xfId="0" applyFill="1" applyBorder="1" applyProtection="1">
      <protection hidden="1"/>
    </xf>
    <xf numFmtId="49" fontId="45" fillId="11" borderId="8" xfId="0" applyNumberFormat="1" applyFont="1" applyFill="1" applyBorder="1" applyAlignment="1" applyProtection="1">
      <alignment horizontal="center" vertical="center"/>
      <protection hidden="1"/>
    </xf>
    <xf numFmtId="44" fontId="0" fillId="4" borderId="16" xfId="0" applyNumberFormat="1" applyFill="1" applyBorder="1" applyAlignment="1">
      <alignment horizontal="center" vertical="center"/>
    </xf>
    <xf numFmtId="42" fontId="0" fillId="4" borderId="16" xfId="0" applyNumberFormat="1" applyFill="1" applyBorder="1" applyAlignment="1">
      <alignment horizontal="center" vertical="center"/>
    </xf>
    <xf numFmtId="42" fontId="8" fillId="4" borderId="30" xfId="0" applyNumberFormat="1" applyFont="1" applyFill="1" applyBorder="1" applyAlignment="1">
      <alignment horizontal="center" vertical="center"/>
    </xf>
    <xf numFmtId="42" fontId="0" fillId="0" borderId="0" xfId="0" applyNumberFormat="1"/>
    <xf numFmtId="49" fontId="0" fillId="3" borderId="17" xfId="0" applyNumberFormat="1" applyFill="1" applyBorder="1" applyAlignment="1">
      <alignment horizontal="center" vertical="center"/>
    </xf>
    <xf numFmtId="9" fontId="0" fillId="4" borderId="16" xfId="0" applyNumberFormat="1" applyFill="1" applyBorder="1" applyAlignment="1">
      <alignment horizontal="center" vertical="center" wrapText="1"/>
    </xf>
    <xf numFmtId="0" fontId="0" fillId="4" borderId="16" xfId="0" applyFill="1" applyBorder="1" applyAlignment="1">
      <alignment horizontal="center" vertical="center" wrapText="1"/>
    </xf>
    <xf numFmtId="0" fontId="45" fillId="11" borderId="26" xfId="0" applyFont="1" applyFill="1" applyBorder="1" applyAlignment="1" applyProtection="1">
      <alignment horizontal="center" vertical="center"/>
      <protection hidden="1"/>
    </xf>
    <xf numFmtId="3" fontId="0" fillId="4" borderId="16" xfId="0" applyNumberFormat="1" applyFill="1" applyBorder="1" applyAlignment="1">
      <alignment horizontal="center" vertical="center" wrapText="1"/>
    </xf>
    <xf numFmtId="3" fontId="10" fillId="4" borderId="16" xfId="0" applyNumberFormat="1" applyFont="1" applyFill="1" applyBorder="1" applyAlignment="1">
      <alignment horizontal="center" vertical="center" wrapText="1"/>
    </xf>
    <xf numFmtId="3" fontId="10" fillId="4" borderId="27" xfId="0" applyNumberFormat="1" applyFont="1" applyFill="1" applyBorder="1" applyAlignment="1">
      <alignment horizontal="center" vertical="center" wrapText="1"/>
    </xf>
    <xf numFmtId="0" fontId="0" fillId="3" borderId="17" xfId="0" applyFill="1" applyBorder="1" applyAlignment="1">
      <alignment horizontal="center" vertical="center"/>
    </xf>
    <xf numFmtId="0" fontId="0" fillId="0" borderId="14" xfId="0" applyBorder="1" applyAlignment="1">
      <alignment vertical="center" wrapText="1"/>
    </xf>
    <xf numFmtId="0" fontId="26" fillId="0" borderId="20" xfId="0" applyFont="1" applyBorder="1" applyAlignment="1" applyProtection="1">
      <alignment vertical="center" wrapText="1"/>
      <protection locked="0"/>
    </xf>
    <xf numFmtId="0" fontId="10" fillId="8" borderId="79" xfId="0" applyFont="1" applyFill="1" applyBorder="1" applyAlignment="1">
      <alignment horizontal="center" vertical="center"/>
    </xf>
    <xf numFmtId="0" fontId="45" fillId="13" borderId="53" xfId="0" applyFont="1" applyFill="1" applyBorder="1" applyAlignment="1">
      <alignment horizontal="center" vertical="center"/>
    </xf>
    <xf numFmtId="49" fontId="45" fillId="10" borderId="32" xfId="0" applyNumberFormat="1" applyFont="1" applyFill="1" applyBorder="1" applyAlignment="1">
      <alignment horizontal="center" vertical="center"/>
    </xf>
    <xf numFmtId="0" fontId="52" fillId="7" borderId="0" xfId="0" applyFont="1" applyFill="1" applyAlignment="1">
      <alignment horizontal="center" vertical="center" wrapText="1"/>
    </xf>
    <xf numFmtId="42" fontId="0" fillId="0" borderId="16" xfId="0" applyNumberFormat="1" applyBorder="1"/>
    <xf numFmtId="42" fontId="8" fillId="4" borderId="16" xfId="0" applyNumberFormat="1" applyFont="1" applyFill="1"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8" borderId="2" xfId="0" applyFill="1" applyBorder="1" applyAlignment="1">
      <alignment vertical="center"/>
    </xf>
    <xf numFmtId="0" fontId="0" fillId="12" borderId="2" xfId="0" applyFill="1" applyBorder="1" applyAlignment="1">
      <alignment vertical="center"/>
    </xf>
    <xf numFmtId="0" fontId="0" fillId="13" borderId="2" xfId="0" applyFill="1" applyBorder="1" applyAlignment="1">
      <alignment vertical="center"/>
    </xf>
    <xf numFmtId="0" fontId="0" fillId="10" borderId="2" xfId="0" applyFill="1" applyBorder="1" applyAlignment="1">
      <alignment vertical="center"/>
    </xf>
    <xf numFmtId="0" fontId="0" fillId="11" borderId="2" xfId="0" applyFill="1" applyBorder="1" applyAlignment="1">
      <alignment vertical="center"/>
    </xf>
    <xf numFmtId="0" fontId="0" fillId="0" borderId="58" xfId="0" applyBorder="1" applyAlignment="1">
      <alignment vertical="center"/>
    </xf>
    <xf numFmtId="0" fontId="0" fillId="0" borderId="32" xfId="0" applyBorder="1" applyAlignment="1">
      <alignment horizontal="center" vertical="center"/>
    </xf>
    <xf numFmtId="167" fontId="0" fillId="4" borderId="45" xfId="0" applyNumberFormat="1" applyFill="1" applyBorder="1" applyAlignment="1" applyProtection="1">
      <alignment horizontal="center" vertical="center" wrapText="1"/>
      <protection locked="0"/>
    </xf>
    <xf numFmtId="9" fontId="0" fillId="4" borderId="16" xfId="0" applyNumberFormat="1" applyFill="1" applyBorder="1" applyAlignment="1" applyProtection="1">
      <alignment horizontal="center" vertical="center" wrapText="1"/>
      <protection locked="0"/>
    </xf>
    <xf numFmtId="9" fontId="0" fillId="4" borderId="29" xfId="0" applyNumberFormat="1" applyFill="1" applyBorder="1" applyAlignment="1">
      <alignment horizontal="center" vertical="center" wrapText="1"/>
    </xf>
    <xf numFmtId="0" fontId="0" fillId="0" borderId="16" xfId="0" applyBorder="1" applyAlignment="1">
      <alignment horizontal="center" vertical="center"/>
    </xf>
    <xf numFmtId="9" fontId="4" fillId="0" borderId="16" xfId="0" applyNumberFormat="1" applyFont="1" applyBorder="1" applyAlignment="1">
      <alignment horizontal="center" vertical="center"/>
    </xf>
    <xf numFmtId="164" fontId="4" fillId="0" borderId="16" xfId="0" applyNumberFormat="1" applyFont="1" applyBorder="1" applyAlignment="1">
      <alignment horizontal="center" vertical="center"/>
    </xf>
    <xf numFmtId="42" fontId="0" fillId="4" borderId="29" xfId="0" applyNumberFormat="1" applyFill="1" applyBorder="1" applyAlignment="1">
      <alignment horizontal="center" vertical="center"/>
    </xf>
    <xf numFmtId="164" fontId="0" fillId="4" borderId="29" xfId="0" applyNumberFormat="1" applyFill="1" applyBorder="1" applyAlignment="1">
      <alignment horizontal="center" vertical="center"/>
    </xf>
    <xf numFmtId="9" fontId="0" fillId="4" borderId="29" xfId="0" applyNumberFormat="1" applyFill="1" applyBorder="1" applyAlignment="1">
      <alignment horizontal="center" vertical="center"/>
    </xf>
    <xf numFmtId="9" fontId="0" fillId="4" borderId="16" xfId="0" applyNumberFormat="1" applyFill="1" applyBorder="1" applyAlignment="1">
      <alignment horizontal="center" vertical="center"/>
    </xf>
    <xf numFmtId="42" fontId="0" fillId="4" borderId="10" xfId="0" applyNumberFormat="1" applyFill="1" applyBorder="1" applyAlignment="1">
      <alignment horizontal="center" vertical="center" wrapText="1"/>
    </xf>
    <xf numFmtId="42" fontId="0" fillId="4" borderId="16" xfId="0" applyNumberFormat="1"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vertical="center"/>
    </xf>
    <xf numFmtId="42" fontId="0" fillId="0" borderId="29" xfId="0" applyNumberFormat="1" applyBorder="1"/>
    <xf numFmtId="167" fontId="0" fillId="4" borderId="16" xfId="0" applyNumberFormat="1" applyFill="1" applyBorder="1" applyAlignment="1" applyProtection="1">
      <alignment horizontal="center" vertical="center" wrapText="1"/>
      <protection locked="0"/>
    </xf>
    <xf numFmtId="0" fontId="12" fillId="4" borderId="0" xfId="0" applyFont="1" applyFill="1" applyAlignment="1">
      <alignment wrapText="1"/>
    </xf>
    <xf numFmtId="3" fontId="0" fillId="4" borderId="27" xfId="0" applyNumberFormat="1" applyFill="1" applyBorder="1" applyAlignment="1">
      <alignment horizontal="center" vertical="center" wrapText="1"/>
    </xf>
    <xf numFmtId="0" fontId="0" fillId="0" borderId="68" xfId="0" applyBorder="1"/>
    <xf numFmtId="0" fontId="0" fillId="0" borderId="57" xfId="0" applyBorder="1"/>
    <xf numFmtId="42" fontId="10" fillId="4" borderId="73" xfId="0" applyNumberFormat="1" applyFont="1" applyFill="1" applyBorder="1" applyAlignment="1" applyProtection="1">
      <alignment horizontal="center" vertical="center" wrapText="1"/>
      <protection locked="0"/>
    </xf>
    <xf numFmtId="167" fontId="10" fillId="4" borderId="73" xfId="0" applyNumberFormat="1" applyFont="1" applyFill="1" applyBorder="1" applyAlignment="1" applyProtection="1">
      <alignment horizontal="center" vertical="center" wrapText="1"/>
      <protection locked="0"/>
    </xf>
    <xf numFmtId="0" fontId="0" fillId="0" borderId="0" xfId="0" applyAlignment="1">
      <alignment vertical="center" wrapText="1"/>
    </xf>
    <xf numFmtId="0" fontId="26" fillId="0" borderId="5" xfId="0" applyFont="1" applyBorder="1" applyAlignment="1" applyProtection="1">
      <alignment horizontal="left" vertical="top" wrapText="1"/>
      <protection hidden="1"/>
    </xf>
    <xf numFmtId="0" fontId="45" fillId="0" borderId="4" xfId="0" applyFont="1" applyBorder="1" applyProtection="1">
      <protection hidden="1"/>
    </xf>
    <xf numFmtId="2" fontId="10" fillId="8" borderId="79" xfId="0" applyNumberFormat="1" applyFont="1" applyFill="1" applyBorder="1" applyAlignment="1">
      <alignment horizontal="center" vertical="center"/>
    </xf>
    <xf numFmtId="0" fontId="7" fillId="2" borderId="52" xfId="0" applyFont="1" applyFill="1" applyBorder="1" applyAlignment="1">
      <alignment horizontal="center" vertical="center" wrapText="1"/>
    </xf>
    <xf numFmtId="0" fontId="55" fillId="0" borderId="6" xfId="0" applyFont="1" applyBorder="1" applyAlignment="1">
      <alignment horizontal="left" vertical="top" wrapText="1"/>
    </xf>
    <xf numFmtId="0" fontId="10" fillId="4" borderId="0" xfId="0" applyFont="1" applyFill="1" applyAlignment="1">
      <alignment horizontal="left" vertical="center" wrapText="1"/>
    </xf>
    <xf numFmtId="0" fontId="11" fillId="6" borderId="8" xfId="0" applyFont="1" applyFill="1" applyBorder="1" applyAlignment="1">
      <alignment horizontal="center" vertical="center" wrapText="1"/>
    </xf>
    <xf numFmtId="0" fontId="32" fillId="0" borderId="32" xfId="0" applyFont="1" applyBorder="1" applyAlignment="1">
      <alignment horizontal="left" vertical="top" wrapText="1"/>
    </xf>
    <xf numFmtId="0" fontId="12" fillId="3" borderId="23" xfId="0" applyFont="1" applyFill="1" applyBorder="1" applyAlignment="1">
      <alignment horizontal="left" vertical="top" wrapText="1"/>
    </xf>
    <xf numFmtId="0" fontId="12" fillId="4" borderId="28" xfId="0" applyFont="1" applyFill="1" applyBorder="1" applyAlignment="1" applyProtection="1">
      <alignment horizontal="center" vertical="center" wrapText="1"/>
      <protection locked="0"/>
    </xf>
    <xf numFmtId="0" fontId="12" fillId="3" borderId="23" xfId="0" applyFont="1" applyFill="1" applyBorder="1" applyAlignment="1">
      <alignment horizontal="left" vertical="center" wrapText="1"/>
    </xf>
    <xf numFmtId="0" fontId="9" fillId="3" borderId="33" xfId="0" applyFont="1" applyFill="1" applyBorder="1" applyAlignment="1">
      <alignment horizontal="left" vertical="center" wrapText="1"/>
    </xf>
    <xf numFmtId="0" fontId="9" fillId="3" borderId="23" xfId="0" applyFont="1" applyFill="1" applyBorder="1" applyAlignment="1">
      <alignment horizontal="left" vertical="center" wrapText="1"/>
    </xf>
    <xf numFmtId="0" fontId="12" fillId="3" borderId="46" xfId="0" applyFont="1" applyFill="1" applyBorder="1" applyAlignment="1">
      <alignment horizontal="left" vertical="center" wrapText="1"/>
    </xf>
    <xf numFmtId="0" fontId="12" fillId="3" borderId="24" xfId="0" applyFont="1" applyFill="1" applyBorder="1" applyAlignment="1">
      <alignment horizontal="left" vertical="center" wrapText="1"/>
    </xf>
    <xf numFmtId="0" fontId="10" fillId="3" borderId="32" xfId="0" applyFont="1" applyFill="1" applyBorder="1" applyAlignment="1" applyProtection="1">
      <alignment horizontal="left" vertical="center" wrapText="1"/>
      <protection hidden="1"/>
    </xf>
    <xf numFmtId="0" fontId="0" fillId="0" borderId="24" xfId="0" applyBorder="1" applyAlignment="1" applyProtection="1">
      <alignment vertical="center" wrapText="1"/>
      <protection locked="0"/>
    </xf>
    <xf numFmtId="0" fontId="10" fillId="3" borderId="41" xfId="0" applyFont="1" applyFill="1" applyBorder="1" applyAlignment="1" applyProtection="1">
      <alignment vertical="center" wrapText="1"/>
      <protection hidden="1"/>
    </xf>
    <xf numFmtId="0" fontId="0" fillId="3" borderId="41" xfId="0" applyFill="1" applyBorder="1" applyAlignment="1" applyProtection="1">
      <alignment vertical="center" wrapText="1"/>
      <protection hidden="1"/>
    </xf>
    <xf numFmtId="0" fontId="0" fillId="3" borderId="26" xfId="0" applyFill="1" applyBorder="1" applyAlignment="1">
      <alignment horizontal="center" vertical="center"/>
    </xf>
    <xf numFmtId="0" fontId="26" fillId="0" borderId="4" xfId="0" applyFont="1" applyBorder="1" applyAlignment="1">
      <alignment vertical="top" wrapText="1"/>
    </xf>
    <xf numFmtId="0" fontId="26" fillId="4" borderId="11" xfId="0" applyFont="1" applyFill="1" applyBorder="1" applyAlignment="1" applyProtection="1">
      <alignment vertical="top" wrapText="1"/>
      <protection locked="0"/>
    </xf>
    <xf numFmtId="0" fontId="0" fillId="8" borderId="8" xfId="0" applyFill="1" applyBorder="1" applyAlignment="1">
      <alignment vertical="center" wrapText="1"/>
    </xf>
    <xf numFmtId="0" fontId="0" fillId="11" borderId="77" xfId="0" applyFill="1" applyBorder="1" applyProtection="1">
      <protection hidden="1"/>
    </xf>
    <xf numFmtId="0" fontId="0" fillId="0" borderId="44" xfId="0" applyBorder="1" applyProtection="1">
      <protection hidden="1"/>
    </xf>
    <xf numFmtId="0" fontId="0" fillId="3" borderId="40" xfId="0" applyFill="1" applyBorder="1" applyAlignment="1" applyProtection="1">
      <alignment vertical="center" wrapText="1"/>
      <protection hidden="1"/>
    </xf>
    <xf numFmtId="0" fontId="0" fillId="0" borderId="11" xfId="0" applyBorder="1" applyAlignment="1" applyProtection="1">
      <alignment wrapText="1"/>
      <protection locked="0"/>
    </xf>
    <xf numFmtId="0" fontId="0" fillId="8" borderId="32" xfId="0" applyFill="1" applyBorder="1" applyAlignment="1">
      <alignment horizontal="center" vertical="center" wrapText="1"/>
    </xf>
    <xf numFmtId="0" fontId="0" fillId="8" borderId="32" xfId="0" applyFill="1" applyBorder="1" applyAlignment="1">
      <alignment vertical="center" wrapText="1"/>
    </xf>
    <xf numFmtId="0" fontId="0" fillId="0" borderId="5" xfId="0" applyBorder="1" applyAlignment="1">
      <alignment horizontal="center" vertical="center"/>
    </xf>
    <xf numFmtId="0" fontId="10" fillId="8" borderId="10" xfId="0" applyFont="1" applyFill="1" applyBorder="1" applyAlignment="1" applyProtection="1">
      <alignment horizontal="center" vertical="center"/>
      <protection hidden="1"/>
    </xf>
    <xf numFmtId="0" fontId="10" fillId="8" borderId="16" xfId="0" applyFont="1" applyFill="1" applyBorder="1" applyAlignment="1" applyProtection="1">
      <alignment horizontal="center" vertical="center"/>
      <protection hidden="1"/>
    </xf>
    <xf numFmtId="0" fontId="11" fillId="6" borderId="33" xfId="0" applyFont="1" applyFill="1" applyBorder="1" applyAlignment="1">
      <alignment horizontal="center" vertical="center" wrapText="1"/>
    </xf>
    <xf numFmtId="0" fontId="11" fillId="0" borderId="16" xfId="0" applyFont="1" applyBorder="1" applyAlignment="1">
      <alignment horizontal="left" vertical="top" wrapText="1"/>
    </xf>
    <xf numFmtId="0" fontId="28" fillId="2" borderId="8" xfId="0" applyFont="1" applyFill="1" applyBorder="1" applyAlignment="1">
      <alignment horizontal="left" vertical="top" wrapText="1"/>
    </xf>
    <xf numFmtId="14" fontId="10" fillId="4" borderId="28" xfId="0" applyNumberFormat="1" applyFont="1" applyFill="1" applyBorder="1" applyAlignment="1" applyProtection="1">
      <alignment horizontal="center" vertical="center" wrapText="1"/>
      <protection locked="0"/>
    </xf>
    <xf numFmtId="169" fontId="10" fillId="4" borderId="28" xfId="0" applyNumberFormat="1" applyFont="1" applyFill="1" applyBorder="1" applyAlignment="1" applyProtection="1">
      <alignment horizontal="center" vertical="center" wrapText="1"/>
      <protection locked="0"/>
    </xf>
    <xf numFmtId="42" fontId="0" fillId="0" borderId="16" xfId="0" applyNumberFormat="1" applyBorder="1" applyAlignment="1">
      <alignment horizontal="center"/>
    </xf>
    <xf numFmtId="9" fontId="0" fillId="0" borderId="16" xfId="0" applyNumberFormat="1" applyBorder="1" applyAlignment="1">
      <alignment horizontal="center"/>
    </xf>
    <xf numFmtId="44" fontId="0" fillId="0" borderId="16" xfId="0" applyNumberFormat="1" applyBorder="1" applyAlignment="1">
      <alignment horizontal="center"/>
    </xf>
    <xf numFmtId="0" fontId="26" fillId="0" borderId="0" xfId="0" quotePrefix="1" applyFont="1" applyAlignment="1">
      <alignment vertical="center" wrapText="1"/>
    </xf>
    <xf numFmtId="0" fontId="0" fillId="3" borderId="16" xfId="0" applyFill="1" applyBorder="1" applyAlignment="1" applyProtection="1">
      <alignment vertical="center" wrapText="1"/>
      <protection hidden="1"/>
    </xf>
    <xf numFmtId="0" fontId="12" fillId="4" borderId="0" xfId="0" applyFont="1" applyFill="1" applyAlignment="1">
      <alignment horizontal="center" vertical="center" wrapText="1"/>
    </xf>
    <xf numFmtId="0" fontId="12" fillId="4" borderId="42" xfId="0" applyFont="1" applyFill="1" applyBorder="1" applyAlignment="1">
      <alignment horizontal="center" vertical="center"/>
    </xf>
    <xf numFmtId="0" fontId="12" fillId="4" borderId="65" xfId="0" applyFont="1" applyFill="1" applyBorder="1" applyAlignment="1">
      <alignment horizontal="center" vertical="center"/>
    </xf>
    <xf numFmtId="0" fontId="22" fillId="0" borderId="62" xfId="0" applyFont="1" applyBorder="1" applyAlignment="1">
      <alignment horizontal="center" vertical="center" wrapText="1"/>
    </xf>
    <xf numFmtId="0" fontId="22" fillId="0" borderId="35" xfId="0" applyFont="1" applyBorder="1" applyAlignment="1">
      <alignment horizontal="center" vertical="center" wrapText="1"/>
    </xf>
    <xf numFmtId="0" fontId="22" fillId="0" borderId="43" xfId="0" applyFont="1" applyBorder="1" applyAlignment="1">
      <alignment horizontal="center" vertical="center" wrapText="1"/>
    </xf>
    <xf numFmtId="0" fontId="22" fillId="0" borderId="66" xfId="0" applyFont="1" applyBorder="1" applyAlignment="1">
      <alignment horizontal="center" vertical="center" wrapText="1"/>
    </xf>
    <xf numFmtId="0" fontId="7" fillId="2" borderId="52" xfId="0" applyFont="1" applyFill="1" applyBorder="1" applyAlignment="1">
      <alignment horizontal="center" vertical="center" wrapText="1"/>
    </xf>
    <xf numFmtId="0" fontId="18" fillId="2" borderId="36"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7" fillId="2" borderId="52" xfId="0" applyFont="1" applyFill="1" applyBorder="1" applyAlignment="1">
      <alignment horizontal="right" vertical="center" wrapText="1"/>
    </xf>
    <xf numFmtId="0" fontId="21" fillId="2" borderId="36" xfId="0" applyFont="1" applyFill="1" applyBorder="1" applyAlignment="1">
      <alignment horizontal="right" vertical="center" wrapText="1"/>
    </xf>
    <xf numFmtId="0" fontId="12" fillId="3" borderId="8" xfId="0" applyFont="1" applyFill="1" applyBorder="1" applyAlignment="1">
      <alignment horizontal="left" vertical="top" wrapText="1"/>
    </xf>
    <xf numFmtId="0" fontId="12" fillId="3" borderId="6" xfId="0" applyFont="1" applyFill="1" applyBorder="1" applyAlignment="1">
      <alignment horizontal="left" vertical="top" wrapText="1"/>
    </xf>
    <xf numFmtId="0" fontId="12" fillId="3" borderId="7" xfId="0" applyFont="1" applyFill="1" applyBorder="1" applyAlignment="1">
      <alignment horizontal="left" vertical="top" wrapText="1"/>
    </xf>
    <xf numFmtId="0" fontId="0" fillId="8" borderId="8" xfId="0" applyFill="1" applyBorder="1" applyAlignment="1">
      <alignment horizontal="center" vertical="center" textRotation="90"/>
    </xf>
    <xf numFmtId="0" fontId="0" fillId="8" borderId="6" xfId="0" applyFill="1" applyBorder="1" applyAlignment="1">
      <alignment horizontal="center" vertical="center" textRotation="90"/>
    </xf>
    <xf numFmtId="0" fontId="0" fillId="8" borderId="7" xfId="0" applyFill="1" applyBorder="1" applyAlignment="1">
      <alignment horizontal="center" vertical="center" textRotation="90"/>
    </xf>
    <xf numFmtId="0" fontId="6" fillId="0" borderId="49" xfId="0" applyFont="1" applyBorder="1" applyAlignment="1">
      <alignment vertical="center"/>
    </xf>
    <xf numFmtId="0" fontId="6" fillId="0" borderId="50" xfId="0" applyFont="1" applyBorder="1" applyAlignment="1">
      <alignment vertical="center"/>
    </xf>
    <xf numFmtId="0" fontId="6" fillId="0" borderId="51" xfId="0" applyFont="1" applyBorder="1" applyAlignment="1">
      <alignment vertical="center"/>
    </xf>
    <xf numFmtId="0" fontId="7" fillId="2" borderId="36" xfId="0" applyFont="1" applyFill="1" applyBorder="1" applyAlignment="1">
      <alignment horizontal="center" vertical="center" wrapText="1"/>
    </xf>
    <xf numFmtId="0" fontId="4" fillId="0" borderId="69" xfId="0" applyFont="1" applyBorder="1" applyAlignment="1">
      <alignment vertical="center"/>
    </xf>
    <xf numFmtId="0" fontId="6" fillId="0" borderId="70" xfId="0" applyFont="1" applyBorder="1" applyAlignment="1">
      <alignment vertical="center"/>
    </xf>
    <xf numFmtId="0" fontId="6" fillId="0" borderId="71" xfId="0" applyFont="1" applyBorder="1" applyAlignment="1">
      <alignment vertical="center"/>
    </xf>
    <xf numFmtId="0" fontId="11" fillId="3" borderId="42" xfId="0" applyFont="1" applyFill="1" applyBorder="1" applyAlignment="1">
      <alignment horizontal="left" vertical="center" wrapText="1"/>
    </xf>
    <xf numFmtId="0" fontId="11" fillId="3" borderId="72" xfId="0" applyFont="1" applyFill="1" applyBorder="1" applyAlignment="1">
      <alignment horizontal="left" vertical="center" wrapText="1"/>
    </xf>
    <xf numFmtId="0" fontId="11" fillId="3" borderId="73" xfId="0" applyFont="1" applyFill="1" applyBorder="1" applyAlignment="1">
      <alignment horizontal="left" vertical="center" wrapText="1"/>
    </xf>
    <xf numFmtId="0" fontId="33" fillId="3" borderId="28" xfId="0" applyFont="1" applyFill="1" applyBorder="1" applyAlignment="1">
      <alignment horizontal="left" vertical="center" wrapText="1"/>
    </xf>
    <xf numFmtId="0" fontId="33" fillId="3" borderId="41" xfId="0" applyFont="1" applyFill="1" applyBorder="1" applyAlignment="1">
      <alignment horizontal="left" vertical="center" wrapText="1"/>
    </xf>
    <xf numFmtId="0" fontId="33" fillId="3" borderId="45" xfId="0" applyFont="1" applyFill="1" applyBorder="1" applyAlignment="1">
      <alignment horizontal="left" vertical="center" wrapText="1"/>
    </xf>
    <xf numFmtId="0" fontId="10" fillId="3" borderId="28" xfId="0" applyFont="1" applyFill="1" applyBorder="1" applyAlignment="1">
      <alignment horizontal="left" vertical="center" wrapText="1"/>
    </xf>
    <xf numFmtId="0" fontId="10" fillId="3" borderId="41" xfId="0" applyFont="1" applyFill="1" applyBorder="1" applyAlignment="1">
      <alignment horizontal="left" vertical="center" wrapText="1"/>
    </xf>
    <xf numFmtId="0" fontId="10" fillId="3" borderId="45" xfId="0" applyFont="1" applyFill="1" applyBorder="1" applyAlignment="1">
      <alignment horizontal="left" vertical="center" wrapText="1"/>
    </xf>
    <xf numFmtId="0" fontId="0" fillId="3" borderId="37" xfId="0" applyFill="1" applyBorder="1" applyAlignment="1">
      <alignment horizontal="left" vertical="center" wrapText="1"/>
    </xf>
    <xf numFmtId="0" fontId="0" fillId="3" borderId="40" xfId="0" applyFill="1" applyBorder="1" applyAlignment="1">
      <alignment horizontal="left" vertical="center" wrapText="1"/>
    </xf>
    <xf numFmtId="0" fontId="0" fillId="3" borderId="48" xfId="0" applyFill="1" applyBorder="1" applyAlignment="1">
      <alignment horizontal="left" vertical="center" wrapText="1"/>
    </xf>
    <xf numFmtId="0" fontId="0" fillId="8" borderId="76" xfId="0" applyFill="1" applyBorder="1" applyAlignment="1">
      <alignment horizontal="center" vertical="center" textRotation="90"/>
    </xf>
    <xf numFmtId="0" fontId="0" fillId="8" borderId="77" xfId="0" applyFill="1" applyBorder="1" applyAlignment="1">
      <alignment horizontal="center" vertical="center" textRotation="90"/>
    </xf>
    <xf numFmtId="0" fontId="0" fillId="8" borderId="83" xfId="0" applyFill="1" applyBorder="1" applyAlignment="1">
      <alignment horizontal="center" vertical="center" textRotation="90"/>
    </xf>
    <xf numFmtId="0" fontId="4" fillId="0" borderId="58" xfId="0" applyFont="1" applyBorder="1" applyAlignment="1">
      <alignment vertical="center"/>
    </xf>
    <xf numFmtId="0" fontId="0" fillId="0" borderId="61" xfId="0" applyBorder="1"/>
    <xf numFmtId="0" fontId="0" fillId="0" borderId="25" xfId="0" applyBorder="1"/>
    <xf numFmtId="0" fontId="0" fillId="3" borderId="16" xfId="0" applyFill="1" applyBorder="1" applyAlignment="1">
      <alignment vertical="center" wrapText="1"/>
    </xf>
    <xf numFmtId="0" fontId="0" fillId="4" borderId="13" xfId="0" applyFill="1" applyBorder="1" applyAlignment="1" applyProtection="1">
      <alignment horizontal="center" vertical="top" wrapText="1"/>
      <protection locked="0"/>
    </xf>
    <xf numFmtId="0" fontId="0" fillId="4" borderId="84" xfId="0" applyFill="1" applyBorder="1" applyAlignment="1" applyProtection="1">
      <alignment vertical="top" wrapText="1"/>
      <protection locked="0"/>
    </xf>
    <xf numFmtId="0" fontId="33" fillId="3" borderId="16" xfId="0" applyFont="1" applyFill="1" applyBorder="1" applyAlignment="1">
      <alignment vertical="center" wrapText="1"/>
    </xf>
    <xf numFmtId="0" fontId="33" fillId="0" borderId="16" xfId="0" applyFont="1" applyBorder="1" applyAlignment="1">
      <alignment vertical="center" wrapText="1"/>
    </xf>
    <xf numFmtId="0" fontId="0" fillId="0" borderId="50" xfId="0" applyBorder="1"/>
    <xf numFmtId="0" fontId="0" fillId="0" borderId="51" xfId="0" applyBorder="1"/>
    <xf numFmtId="0" fontId="7" fillId="2" borderId="54" xfId="0" applyFont="1" applyFill="1" applyBorder="1" applyAlignment="1">
      <alignment horizontal="center" vertical="center" wrapText="1"/>
    </xf>
    <xf numFmtId="0" fontId="0" fillId="0" borderId="39" xfId="0" applyBorder="1"/>
    <xf numFmtId="0" fontId="10" fillId="3" borderId="10" xfId="0" applyFont="1" applyFill="1" applyBorder="1" applyAlignment="1" applyProtection="1">
      <alignment horizontal="left" vertical="center" wrapText="1"/>
      <protection hidden="1"/>
    </xf>
    <xf numFmtId="0" fontId="10" fillId="0" borderId="10" xfId="0" applyFont="1" applyBorder="1"/>
    <xf numFmtId="0" fontId="10" fillId="3" borderId="16" xfId="0" applyFont="1" applyFill="1" applyBorder="1" applyAlignment="1">
      <alignment vertical="center" wrapText="1"/>
    </xf>
    <xf numFmtId="0" fontId="0" fillId="8" borderId="12" xfId="0" applyFill="1" applyBorder="1" applyAlignment="1">
      <alignment horizontal="center" vertical="center"/>
    </xf>
    <xf numFmtId="0" fontId="0" fillId="8" borderId="12" xfId="0" applyFill="1" applyBorder="1"/>
    <xf numFmtId="0" fontId="10" fillId="3" borderId="16" xfId="0" applyFont="1" applyFill="1" applyBorder="1" applyAlignment="1">
      <alignment horizontal="left" vertical="center" wrapText="1"/>
    </xf>
    <xf numFmtId="0" fontId="0" fillId="0" borderId="79"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84" xfId="0" applyBorder="1" applyAlignment="1" applyProtection="1">
      <alignment horizontal="center" vertical="center" wrapText="1"/>
      <protection locked="0"/>
    </xf>
    <xf numFmtId="0" fontId="0" fillId="0" borderId="9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65" xfId="0" applyBorder="1" applyAlignment="1" applyProtection="1">
      <alignment horizontal="center" vertical="center" wrapText="1"/>
      <protection locked="0"/>
    </xf>
    <xf numFmtId="0" fontId="0" fillId="3" borderId="79" xfId="0" applyFill="1" applyBorder="1" applyAlignment="1" applyProtection="1">
      <alignment horizontal="center" vertical="center" wrapText="1"/>
      <protection hidden="1"/>
    </xf>
    <xf numFmtId="0" fontId="0" fillId="3" borderId="41" xfId="0" applyFill="1" applyBorder="1" applyAlignment="1" applyProtection="1">
      <alignment horizontal="center" vertical="center" wrapText="1"/>
      <protection hidden="1"/>
    </xf>
    <xf numFmtId="0" fontId="0" fillId="3" borderId="84" xfId="0" applyFill="1" applyBorder="1" applyAlignment="1" applyProtection="1">
      <alignment horizontal="center" vertical="center" wrapText="1"/>
      <protection hidden="1"/>
    </xf>
    <xf numFmtId="0" fontId="0" fillId="3" borderId="55" xfId="0" applyFill="1" applyBorder="1" applyAlignment="1" applyProtection="1">
      <alignment horizontal="center" vertical="center" wrapText="1"/>
      <protection hidden="1"/>
    </xf>
    <xf numFmtId="0" fontId="0" fillId="3" borderId="56" xfId="0" applyFill="1" applyBorder="1" applyAlignment="1" applyProtection="1">
      <alignment horizontal="center" vertical="center" wrapText="1"/>
      <protection hidden="1"/>
    </xf>
    <xf numFmtId="0" fontId="0" fillId="3" borderId="47" xfId="0" applyFill="1" applyBorder="1" applyAlignment="1" applyProtection="1">
      <alignment horizontal="center" vertical="center" wrapText="1"/>
      <protection hidden="1"/>
    </xf>
    <xf numFmtId="0" fontId="0" fillId="3" borderId="52" xfId="0" applyFill="1" applyBorder="1" applyAlignment="1" applyProtection="1">
      <alignment horizontal="center" vertical="center" wrapText="1"/>
      <protection hidden="1"/>
    </xf>
    <xf numFmtId="0" fontId="0" fillId="3" borderId="36" xfId="0" applyFill="1" applyBorder="1" applyAlignment="1" applyProtection="1">
      <alignment horizontal="center" vertical="center" wrapText="1"/>
      <protection hidden="1"/>
    </xf>
    <xf numFmtId="0" fontId="0" fillId="3" borderId="3" xfId="0" applyFill="1" applyBorder="1" applyAlignment="1" applyProtection="1">
      <alignment horizontal="center" vertical="center" wrapText="1"/>
      <protection hidden="1"/>
    </xf>
    <xf numFmtId="0" fontId="0" fillId="0" borderId="80" xfId="0" applyBorder="1" applyAlignment="1" applyProtection="1">
      <alignment horizontal="center" vertical="center" wrapText="1"/>
      <protection locked="0"/>
    </xf>
    <xf numFmtId="0" fontId="0" fillId="0" borderId="40" xfId="0" applyBorder="1" applyAlignment="1" applyProtection="1">
      <alignment horizontal="center" vertical="center" wrapText="1"/>
      <protection locked="0"/>
    </xf>
    <xf numFmtId="0" fontId="0" fillId="0" borderId="74" xfId="0" applyBorder="1" applyAlignment="1" applyProtection="1">
      <alignment horizontal="center" vertical="center" wrapText="1"/>
      <protection locked="0"/>
    </xf>
    <xf numFmtId="0" fontId="0" fillId="0" borderId="86" xfId="0" applyBorder="1" applyAlignment="1" applyProtection="1">
      <alignment horizontal="center" vertical="center" wrapText="1"/>
      <protection locked="0"/>
    </xf>
    <xf numFmtId="0" fontId="0" fillId="0" borderId="82"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3" borderId="86" xfId="0" applyFill="1" applyBorder="1" applyAlignment="1" applyProtection="1">
      <alignment horizontal="center" vertical="center" wrapText="1"/>
      <protection hidden="1"/>
    </xf>
    <xf numFmtId="0" fontId="0" fillId="3" borderId="82" xfId="0" applyFill="1" applyBorder="1" applyAlignment="1" applyProtection="1">
      <alignment horizontal="center" vertical="center" wrapText="1"/>
      <protection hidden="1"/>
    </xf>
    <xf numFmtId="0" fontId="0" fillId="3" borderId="66" xfId="0" applyFill="1" applyBorder="1" applyAlignment="1" applyProtection="1">
      <alignment horizontal="center" vertical="center" wrapText="1"/>
      <protection hidden="1"/>
    </xf>
    <xf numFmtId="0" fontId="42" fillId="11" borderId="75" xfId="0" applyFont="1" applyFill="1" applyBorder="1" applyAlignment="1">
      <alignment horizontal="center" vertical="center" textRotation="90" wrapText="1"/>
    </xf>
    <xf numFmtId="0" fontId="33" fillId="3" borderId="28" xfId="0" applyFont="1" applyFill="1" applyBorder="1" applyAlignment="1" applyProtection="1">
      <alignment horizontal="left" vertical="center" wrapText="1"/>
      <protection hidden="1"/>
    </xf>
    <xf numFmtId="0" fontId="33" fillId="3" borderId="41" xfId="0" applyFont="1" applyFill="1" applyBorder="1" applyAlignment="1" applyProtection="1">
      <alignment horizontal="left" vertical="center" wrapText="1"/>
      <protection hidden="1"/>
    </xf>
    <xf numFmtId="0" fontId="33" fillId="3" borderId="45" xfId="0" applyFont="1" applyFill="1" applyBorder="1" applyAlignment="1" applyProtection="1">
      <alignment horizontal="left" vertical="center" wrapText="1"/>
      <protection hidden="1"/>
    </xf>
    <xf numFmtId="0" fontId="33" fillId="3" borderId="27" xfId="0" applyFont="1" applyFill="1" applyBorder="1" applyAlignment="1" applyProtection="1">
      <alignment vertical="center" wrapText="1"/>
      <protection hidden="1"/>
    </xf>
    <xf numFmtId="0" fontId="4" fillId="0" borderId="34" xfId="0" applyFont="1" applyBorder="1" applyAlignment="1" applyProtection="1">
      <alignment vertical="center"/>
      <protection hidden="1"/>
    </xf>
    <xf numFmtId="0" fontId="0" fillId="0" borderId="34" xfId="0" applyBorder="1" applyProtection="1">
      <protection hidden="1"/>
    </xf>
    <xf numFmtId="0" fontId="4" fillId="0" borderId="54" xfId="0" applyFont="1" applyBorder="1" applyAlignment="1" applyProtection="1">
      <alignment vertical="center" wrapText="1"/>
      <protection hidden="1"/>
    </xf>
    <xf numFmtId="0" fontId="0" fillId="0" borderId="39" xfId="0" applyBorder="1" applyProtection="1">
      <protection hidden="1"/>
    </xf>
    <xf numFmtId="0" fontId="0" fillId="0" borderId="36" xfId="0" applyBorder="1"/>
    <xf numFmtId="0" fontId="33" fillId="3" borderId="16" xfId="0" applyFont="1" applyFill="1" applyBorder="1" applyAlignment="1" applyProtection="1">
      <alignment vertical="center" wrapText="1"/>
      <protection hidden="1"/>
    </xf>
    <xf numFmtId="0" fontId="0" fillId="8" borderId="26" xfId="0" applyFill="1" applyBorder="1" applyAlignment="1" applyProtection="1">
      <alignment horizontal="center" vertical="center"/>
      <protection hidden="1"/>
    </xf>
    <xf numFmtId="0" fontId="0" fillId="8" borderId="17" xfId="0" applyFill="1" applyBorder="1" applyAlignment="1" applyProtection="1">
      <alignment horizontal="center" vertical="center"/>
      <protection hidden="1"/>
    </xf>
    <xf numFmtId="0" fontId="10" fillId="3" borderId="29" xfId="0" applyFont="1" applyFill="1" applyBorder="1" applyAlignment="1" applyProtection="1">
      <alignment horizontal="left" vertical="center" wrapText="1"/>
      <protection hidden="1"/>
    </xf>
    <xf numFmtId="0" fontId="10" fillId="4" borderId="46" xfId="0" applyFont="1" applyFill="1" applyBorder="1" applyAlignment="1" applyProtection="1">
      <alignment horizontal="left" vertical="top" wrapText="1"/>
      <protection locked="0"/>
    </xf>
    <xf numFmtId="0" fontId="10" fillId="4" borderId="33" xfId="0" applyFont="1" applyFill="1" applyBorder="1" applyAlignment="1" applyProtection="1">
      <alignment horizontal="left" vertical="top" wrapText="1"/>
      <protection locked="0"/>
    </xf>
    <xf numFmtId="0" fontId="0" fillId="3" borderId="20" xfId="0" applyFill="1" applyBorder="1" applyAlignment="1" applyProtection="1">
      <alignment horizontal="left" vertical="top" wrapText="1"/>
      <protection hidden="1"/>
    </xf>
    <xf numFmtId="0" fontId="0" fillId="3" borderId="18" xfId="0" applyFill="1" applyBorder="1" applyAlignment="1" applyProtection="1">
      <alignment horizontal="left" vertical="top" wrapText="1"/>
      <protection hidden="1"/>
    </xf>
    <xf numFmtId="0" fontId="0" fillId="3" borderId="80" xfId="0" applyFill="1" applyBorder="1" applyAlignment="1" applyProtection="1">
      <alignment horizontal="center" vertical="center" wrapText="1"/>
      <protection hidden="1"/>
    </xf>
    <xf numFmtId="0" fontId="0" fillId="3" borderId="40" xfId="0" applyFill="1" applyBorder="1" applyAlignment="1" applyProtection="1">
      <alignment horizontal="center" vertical="center" wrapText="1"/>
      <protection hidden="1"/>
    </xf>
    <xf numFmtId="0" fontId="0" fillId="3" borderId="74" xfId="0" applyFill="1" applyBorder="1" applyAlignment="1" applyProtection="1">
      <alignment horizontal="center" vertical="center" wrapText="1"/>
      <protection hidden="1"/>
    </xf>
    <xf numFmtId="0" fontId="26" fillId="0" borderId="34" xfId="0" applyFont="1" applyBorder="1" applyAlignment="1" applyProtection="1">
      <alignment horizontal="left" vertical="top" wrapText="1"/>
      <protection hidden="1"/>
    </xf>
    <xf numFmtId="0" fontId="26" fillId="0" borderId="5" xfId="0" applyFont="1" applyBorder="1" applyAlignment="1" applyProtection="1">
      <alignment horizontal="left" vertical="top"/>
      <protection hidden="1"/>
    </xf>
    <xf numFmtId="0" fontId="10" fillId="3" borderId="28" xfId="0" applyFont="1" applyFill="1" applyBorder="1" applyAlignment="1" applyProtection="1">
      <alignment vertical="center" wrapText="1"/>
      <protection hidden="1"/>
    </xf>
    <xf numFmtId="0" fontId="10" fillId="3" borderId="41" xfId="0" applyFont="1" applyFill="1" applyBorder="1" applyAlignment="1" applyProtection="1">
      <alignment vertical="center" wrapText="1"/>
      <protection hidden="1"/>
    </xf>
    <xf numFmtId="0" fontId="10" fillId="3" borderId="45" xfId="0" applyFont="1" applyFill="1" applyBorder="1" applyAlignment="1" applyProtection="1">
      <alignment vertical="center" wrapText="1"/>
      <protection hidden="1"/>
    </xf>
    <xf numFmtId="0" fontId="0" fillId="3" borderId="28" xfId="0" applyFill="1" applyBorder="1" applyAlignment="1" applyProtection="1">
      <alignment vertical="center" wrapText="1"/>
      <protection hidden="1"/>
    </xf>
    <xf numFmtId="0" fontId="0" fillId="3" borderId="41" xfId="0" applyFill="1" applyBorder="1" applyAlignment="1" applyProtection="1">
      <alignment vertical="center" wrapText="1"/>
      <protection hidden="1"/>
    </xf>
    <xf numFmtId="0" fontId="0" fillId="3" borderId="45" xfId="0" applyFill="1" applyBorder="1" applyAlignment="1" applyProtection="1">
      <alignment vertical="center" wrapText="1"/>
      <protection hidden="1"/>
    </xf>
    <xf numFmtId="0" fontId="12" fillId="8" borderId="64" xfId="0" applyFont="1" applyFill="1" applyBorder="1" applyAlignment="1">
      <alignment horizontal="center" vertical="center" textRotation="90" wrapText="1"/>
    </xf>
    <xf numFmtId="0" fontId="12" fillId="8" borderId="53" xfId="0" applyFont="1" applyFill="1" applyBorder="1" applyAlignment="1">
      <alignment horizontal="center" vertical="center" textRotation="90" wrapText="1"/>
    </xf>
    <xf numFmtId="0" fontId="12" fillId="8" borderId="17" xfId="0" applyFont="1" applyFill="1" applyBorder="1" applyAlignment="1">
      <alignment horizontal="center" vertical="center" textRotation="90" wrapText="1"/>
    </xf>
    <xf numFmtId="3" fontId="0" fillId="4" borderId="16" xfId="0" applyNumberFormat="1" applyFill="1" applyBorder="1" applyAlignment="1" applyProtection="1">
      <alignment horizontal="center" vertical="center" wrapText="1"/>
      <protection locked="0"/>
    </xf>
    <xf numFmtId="0" fontId="7" fillId="2" borderId="39" xfId="0" applyFont="1" applyFill="1" applyBorder="1" applyAlignment="1">
      <alignment horizontal="center" vertical="center" wrapText="1"/>
    </xf>
    <xf numFmtId="0" fontId="7" fillId="2" borderId="90" xfId="0" applyFont="1" applyFill="1" applyBorder="1" applyAlignment="1">
      <alignment horizontal="center" vertical="center" wrapText="1"/>
    </xf>
    <xf numFmtId="166" fontId="0" fillId="0" borderId="10" xfId="0" applyNumberFormat="1" applyBorder="1" applyAlignment="1" applyProtection="1">
      <alignment horizontal="center" vertical="center" wrapText="1"/>
      <protection locked="0"/>
    </xf>
    <xf numFmtId="3" fontId="10" fillId="4" borderId="16" xfId="0" applyNumberFormat="1" applyFont="1" applyFill="1" applyBorder="1" applyAlignment="1" applyProtection="1">
      <alignment horizontal="center" vertical="center" wrapText="1"/>
      <protection locked="0"/>
    </xf>
    <xf numFmtId="9" fontId="0" fillId="6" borderId="16" xfId="0" applyNumberFormat="1" applyFill="1" applyBorder="1" applyAlignment="1" applyProtection="1">
      <alignment horizontal="center" vertical="center" wrapText="1"/>
      <protection hidden="1"/>
    </xf>
    <xf numFmtId="0" fontId="0" fillId="3" borderId="40" xfId="0" applyFill="1" applyBorder="1" applyAlignment="1" applyProtection="1">
      <alignment vertical="center" wrapText="1"/>
      <protection hidden="1"/>
    </xf>
    <xf numFmtId="0" fontId="0" fillId="3" borderId="48" xfId="0" applyFill="1" applyBorder="1" applyAlignment="1" applyProtection="1">
      <alignment vertical="center" wrapText="1"/>
      <protection hidden="1"/>
    </xf>
    <xf numFmtId="0" fontId="42" fillId="12" borderId="6" xfId="0" applyFont="1" applyFill="1" applyBorder="1" applyAlignment="1">
      <alignment horizontal="center" vertical="center" textRotation="90" wrapText="1"/>
    </xf>
    <xf numFmtId="0" fontId="33" fillId="3" borderId="27" xfId="0" applyFont="1" applyFill="1" applyBorder="1" applyAlignment="1">
      <alignment vertical="center" wrapText="1"/>
    </xf>
    <xf numFmtId="0" fontId="26" fillId="0" borderId="88" xfId="0" applyFont="1" applyBorder="1" applyAlignment="1" applyProtection="1">
      <alignment horizontal="left" vertical="top" wrapText="1"/>
      <protection hidden="1"/>
    </xf>
    <xf numFmtId="0" fontId="26" fillId="0" borderId="5" xfId="0" applyFont="1" applyBorder="1" applyAlignment="1" applyProtection="1">
      <alignment horizontal="left" vertical="top" wrapText="1"/>
      <protection hidden="1"/>
    </xf>
    <xf numFmtId="0" fontId="12" fillId="8" borderId="8" xfId="0" applyFont="1" applyFill="1" applyBorder="1" applyAlignment="1">
      <alignment horizontal="center" vertical="center" textRotation="90" wrapText="1"/>
    </xf>
    <xf numFmtId="0" fontId="12" fillId="8" borderId="6" xfId="0" applyFont="1" applyFill="1" applyBorder="1" applyAlignment="1">
      <alignment horizontal="center" vertical="center" textRotation="90" wrapText="1"/>
    </xf>
    <xf numFmtId="0" fontId="12" fillId="8" borderId="7" xfId="0" applyFont="1" applyFill="1" applyBorder="1" applyAlignment="1">
      <alignment horizontal="center" vertical="center" textRotation="90" wrapText="1"/>
    </xf>
    <xf numFmtId="0" fontId="10" fillId="3" borderId="30" xfId="0" applyFont="1" applyFill="1" applyBorder="1" applyAlignment="1">
      <alignment vertical="center" wrapText="1"/>
    </xf>
    <xf numFmtId="0" fontId="0" fillId="0" borderId="36" xfId="0" applyBorder="1" applyAlignment="1">
      <alignment horizontal="center"/>
    </xf>
    <xf numFmtId="0" fontId="0" fillId="3" borderId="42" xfId="0" applyFill="1" applyBorder="1" applyAlignment="1" applyProtection="1">
      <alignment vertical="center" wrapText="1"/>
      <protection hidden="1"/>
    </xf>
    <xf numFmtId="0" fontId="0" fillId="3" borderId="72" xfId="0" applyFill="1" applyBorder="1" applyAlignment="1" applyProtection="1">
      <alignment vertical="center" wrapText="1"/>
      <protection hidden="1"/>
    </xf>
    <xf numFmtId="0" fontId="0" fillId="3" borderId="73" xfId="0" applyFill="1" applyBorder="1" applyAlignment="1" applyProtection="1">
      <alignment vertical="center" wrapText="1"/>
      <protection hidden="1"/>
    </xf>
    <xf numFmtId="0" fontId="33" fillId="3" borderId="28" xfId="0" quotePrefix="1" applyFont="1" applyFill="1" applyBorder="1" applyAlignment="1">
      <alignment vertical="center" wrapText="1"/>
    </xf>
    <xf numFmtId="0" fontId="33" fillId="3" borderId="41" xfId="0" quotePrefix="1" applyFont="1" applyFill="1" applyBorder="1" applyAlignment="1">
      <alignment vertical="center" wrapText="1"/>
    </xf>
    <xf numFmtId="0" fontId="33" fillId="3" borderId="45" xfId="0" quotePrefix="1" applyFont="1" applyFill="1" applyBorder="1" applyAlignment="1">
      <alignment vertical="center" wrapText="1"/>
    </xf>
    <xf numFmtId="0" fontId="42" fillId="13" borderId="80" xfId="0" applyFont="1" applyFill="1" applyBorder="1" applyAlignment="1">
      <alignment horizontal="center" vertical="center"/>
    </xf>
    <xf numFmtId="0" fontId="42" fillId="13" borderId="40" xfId="0" applyFont="1" applyFill="1" applyBorder="1" applyAlignment="1">
      <alignment horizontal="center" vertical="center"/>
    </xf>
    <xf numFmtId="0" fontId="42" fillId="13" borderId="74" xfId="0" applyFont="1" applyFill="1" applyBorder="1" applyAlignment="1">
      <alignment horizontal="center" vertical="center"/>
    </xf>
    <xf numFmtId="0" fontId="26" fillId="0" borderId="0" xfId="0" applyFont="1" applyAlignment="1">
      <alignment horizontal="left" vertical="top" wrapText="1"/>
    </xf>
    <xf numFmtId="0" fontId="0" fillId="3" borderId="28" xfId="0" applyFill="1" applyBorder="1" applyAlignment="1" applyProtection="1">
      <alignment horizontal="left" vertical="center" wrapText="1"/>
      <protection hidden="1"/>
    </xf>
    <xf numFmtId="0" fontId="0" fillId="3" borderId="41" xfId="0" applyFill="1" applyBorder="1" applyAlignment="1" applyProtection="1">
      <alignment horizontal="left" vertical="center" wrapText="1"/>
      <protection hidden="1"/>
    </xf>
    <xf numFmtId="0" fontId="0" fillId="3" borderId="45" xfId="0" applyFill="1" applyBorder="1" applyAlignment="1" applyProtection="1">
      <alignment horizontal="left" vertical="center" wrapText="1"/>
      <protection hidden="1"/>
    </xf>
    <xf numFmtId="0" fontId="42" fillId="10" borderId="78" xfId="0" applyFont="1" applyFill="1" applyBorder="1" applyAlignment="1">
      <alignment horizontal="center" vertical="center" textRotation="90" wrapText="1"/>
    </xf>
    <xf numFmtId="0" fontId="42" fillId="10" borderId="75" xfId="0" applyFont="1" applyFill="1" applyBorder="1" applyAlignment="1">
      <alignment horizontal="center" vertical="center" textRotation="90" wrapText="1"/>
    </xf>
    <xf numFmtId="0" fontId="42" fillId="13" borderId="86" xfId="0" applyFont="1" applyFill="1" applyBorder="1" applyAlignment="1">
      <alignment horizontal="center" vertical="center"/>
    </xf>
    <xf numFmtId="0" fontId="42" fillId="13" borderId="82" xfId="0" applyFont="1" applyFill="1" applyBorder="1" applyAlignment="1">
      <alignment horizontal="center" vertical="center"/>
    </xf>
    <xf numFmtId="0" fontId="42" fillId="13" borderId="85" xfId="0" applyFont="1" applyFill="1" applyBorder="1" applyAlignment="1">
      <alignment horizontal="center" vertical="center"/>
    </xf>
    <xf numFmtId="0" fontId="0" fillId="3" borderId="28" xfId="0" applyFill="1" applyBorder="1" applyAlignment="1" applyProtection="1">
      <alignment horizontal="center" vertical="center" wrapText="1"/>
      <protection hidden="1"/>
    </xf>
    <xf numFmtId="0" fontId="0" fillId="3" borderId="45" xfId="0" applyFill="1" applyBorder="1" applyAlignment="1" applyProtection="1">
      <alignment horizontal="center" vertical="center" wrapText="1"/>
      <protection hidden="1"/>
    </xf>
    <xf numFmtId="0" fontId="42" fillId="13" borderId="78" xfId="0" applyFont="1" applyFill="1" applyBorder="1" applyAlignment="1">
      <alignment horizontal="center" vertical="center" textRotation="90" wrapText="1"/>
    </xf>
    <xf numFmtId="0" fontId="42" fillId="13" borderId="75" xfId="0" applyFont="1" applyFill="1" applyBorder="1" applyAlignment="1">
      <alignment horizontal="center" vertical="center" textRotation="90" wrapText="1"/>
    </xf>
    <xf numFmtId="0" fontId="42" fillId="13" borderId="66" xfId="0" applyFont="1" applyFill="1" applyBorder="1" applyAlignment="1">
      <alignment horizontal="center" vertical="center" textRotation="90" wrapText="1"/>
    </xf>
    <xf numFmtId="0" fontId="12" fillId="8" borderId="78" xfId="0" applyFont="1" applyFill="1" applyBorder="1" applyAlignment="1">
      <alignment horizontal="center" vertical="center" textRotation="90" wrapText="1"/>
    </xf>
    <xf numFmtId="0" fontId="12" fillId="8" borderId="66" xfId="0" applyFont="1" applyFill="1" applyBorder="1" applyAlignment="1">
      <alignment horizontal="center" vertical="center" textRotation="90" wrapText="1"/>
    </xf>
    <xf numFmtId="0" fontId="4" fillId="0" borderId="0" xfId="0" applyFont="1" applyAlignment="1">
      <alignment horizontal="left" vertical="center" wrapText="1"/>
    </xf>
    <xf numFmtId="0" fontId="6" fillId="0" borderId="0" xfId="0" applyFont="1" applyAlignment="1">
      <alignment horizontal="left" vertical="center" wrapText="1"/>
    </xf>
    <xf numFmtId="0" fontId="7" fillId="2" borderId="64" xfId="0" applyFont="1" applyFill="1" applyBorder="1" applyAlignment="1">
      <alignment horizontal="center" vertical="center" wrapText="1"/>
    </xf>
    <xf numFmtId="0" fontId="0" fillId="0" borderId="63" xfId="0" applyBorder="1"/>
    <xf numFmtId="0" fontId="0" fillId="0" borderId="62" xfId="0" applyBorder="1"/>
    <xf numFmtId="0" fontId="10" fillId="3" borderId="10" xfId="0" applyFont="1" applyFill="1" applyBorder="1" applyAlignment="1">
      <alignment vertical="center" wrapText="1"/>
    </xf>
    <xf numFmtId="0" fontId="4" fillId="0" borderId="56" xfId="0" applyFont="1" applyBorder="1" applyAlignment="1">
      <alignment horizontal="left" vertical="center" wrapText="1"/>
    </xf>
    <xf numFmtId="0" fontId="42" fillId="11" borderId="59" xfId="0" applyFont="1" applyFill="1" applyBorder="1" applyAlignment="1">
      <alignment horizontal="center" vertical="center" textRotation="90" wrapText="1"/>
    </xf>
    <xf numFmtId="0" fontId="42" fillId="11" borderId="0" xfId="0" applyFont="1" applyFill="1" applyAlignment="1">
      <alignment horizontal="center" vertical="center" textRotation="90" wrapText="1"/>
    </xf>
    <xf numFmtId="0" fontId="42" fillId="11" borderId="61" xfId="0" applyFont="1" applyFill="1" applyBorder="1" applyAlignment="1">
      <alignment horizontal="center" vertical="center" textRotation="90" wrapText="1"/>
    </xf>
    <xf numFmtId="0" fontId="12" fillId="8" borderId="59" xfId="0" applyFont="1" applyFill="1" applyBorder="1" applyAlignment="1">
      <alignment horizontal="center" vertical="center" textRotation="90" wrapText="1"/>
    </xf>
    <xf numFmtId="0" fontId="12" fillId="8" borderId="61" xfId="0" applyFont="1" applyFill="1" applyBorder="1" applyAlignment="1">
      <alignment horizontal="center" vertical="center" textRotation="90" wrapText="1"/>
    </xf>
    <xf numFmtId="0" fontId="42" fillId="11" borderId="68" xfId="0" applyFont="1" applyFill="1" applyBorder="1" applyAlignment="1">
      <alignment horizontal="center" vertical="center" textRotation="90" wrapText="1"/>
    </xf>
    <xf numFmtId="0" fontId="12" fillId="8" borderId="75" xfId="0" applyFont="1" applyFill="1" applyBorder="1" applyAlignment="1">
      <alignment horizontal="center" vertical="center" textRotation="90" wrapText="1"/>
    </xf>
    <xf numFmtId="0" fontId="12" fillId="8" borderId="47" xfId="0" applyFont="1" applyFill="1" applyBorder="1" applyAlignment="1">
      <alignment horizontal="center" vertical="center" textRotation="90" wrapText="1"/>
    </xf>
    <xf numFmtId="0" fontId="6" fillId="0" borderId="5" xfId="0" applyFont="1" applyBorder="1" applyAlignment="1">
      <alignment vertical="center"/>
    </xf>
    <xf numFmtId="0" fontId="0" fillId="0" borderId="5" xfId="0" applyBorder="1"/>
    <xf numFmtId="0" fontId="13" fillId="0" borderId="80" xfId="0" applyFont="1" applyBorder="1" applyAlignment="1">
      <alignment horizontal="left" wrapText="1"/>
    </xf>
    <xf numFmtId="0" fontId="13" fillId="0" borderId="74" xfId="0" applyFont="1" applyBorder="1" applyAlignment="1">
      <alignment horizontal="left" wrapText="1"/>
    </xf>
    <xf numFmtId="0" fontId="12" fillId="3" borderId="12" xfId="0" applyFont="1" applyFill="1" applyBorder="1" applyAlignment="1">
      <alignment horizontal="left" vertical="center" wrapText="1"/>
    </xf>
    <xf numFmtId="0" fontId="12" fillId="3" borderId="13" xfId="0" applyFont="1" applyFill="1" applyBorder="1" applyAlignment="1">
      <alignment horizontal="left" vertical="center" wrapText="1"/>
    </xf>
    <xf numFmtId="0" fontId="13" fillId="0" borderId="12" xfId="0" applyFont="1" applyBorder="1" applyAlignment="1">
      <alignment horizontal="left"/>
    </xf>
    <xf numFmtId="0" fontId="13" fillId="0" borderId="13" xfId="0" applyFont="1" applyBorder="1" applyAlignment="1">
      <alignment horizontal="left"/>
    </xf>
    <xf numFmtId="0" fontId="13" fillId="0" borderId="9" xfId="0" applyFont="1" applyBorder="1" applyAlignment="1">
      <alignment horizontal="left"/>
    </xf>
    <xf numFmtId="0" fontId="13" fillId="0" borderId="11" xfId="0" applyFont="1" applyBorder="1" applyAlignment="1">
      <alignment horizontal="left"/>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3" borderId="26" xfId="0" applyFill="1" applyBorder="1" applyAlignment="1">
      <alignment horizontal="center" vertical="center"/>
    </xf>
    <xf numFmtId="0" fontId="0" fillId="3" borderId="17" xfId="0" applyFill="1" applyBorder="1" applyAlignment="1">
      <alignment horizontal="center" vertical="center"/>
    </xf>
    <xf numFmtId="0" fontId="0" fillId="3" borderId="28" xfId="0" applyFill="1" applyBorder="1" applyAlignment="1">
      <alignment horizontal="left" vertical="center" wrapText="1"/>
    </xf>
    <xf numFmtId="0" fontId="0" fillId="3" borderId="41" xfId="0" applyFill="1" applyBorder="1" applyAlignment="1">
      <alignment horizontal="left" vertical="center" wrapText="1"/>
    </xf>
    <xf numFmtId="0" fontId="0" fillId="3" borderId="45" xfId="0" applyFill="1" applyBorder="1" applyAlignment="1">
      <alignment horizontal="left" vertical="center" wrapText="1"/>
    </xf>
    <xf numFmtId="0" fontId="0" fillId="3" borderId="10" xfId="0" applyFill="1" applyBorder="1" applyAlignment="1">
      <alignment vertical="center" wrapText="1"/>
    </xf>
    <xf numFmtId="0" fontId="0" fillId="3" borderId="29" xfId="0" applyFill="1" applyBorder="1" applyAlignment="1">
      <alignment vertical="center" wrapText="1"/>
    </xf>
    <xf numFmtId="0" fontId="0" fillId="3" borderId="45" xfId="0" applyFill="1" applyBorder="1" applyAlignment="1">
      <alignment vertical="center" wrapText="1"/>
    </xf>
    <xf numFmtId="0" fontId="8" fillId="3" borderId="30" xfId="0" applyFont="1" applyFill="1" applyBorder="1" applyAlignment="1">
      <alignment vertical="center" wrapText="1"/>
    </xf>
    <xf numFmtId="0" fontId="4" fillId="0" borderId="50" xfId="0" applyFont="1" applyBorder="1" applyAlignment="1">
      <alignment vertical="center" wrapText="1"/>
    </xf>
    <xf numFmtId="0" fontId="0" fillId="2" borderId="36" xfId="0" applyFill="1" applyBorder="1" applyAlignment="1">
      <alignment horizontal="center"/>
    </xf>
    <xf numFmtId="0" fontId="33" fillId="6" borderId="16" xfId="0" applyFont="1" applyFill="1" applyBorder="1" applyAlignment="1">
      <alignment vertical="center" wrapText="1"/>
    </xf>
    <xf numFmtId="0" fontId="26" fillId="0" borderId="67" xfId="0" applyFont="1" applyBorder="1" applyAlignment="1">
      <alignment horizontal="center" vertical="center"/>
    </xf>
    <xf numFmtId="0" fontId="26" fillId="0" borderId="68" xfId="0" applyFont="1" applyBorder="1" applyAlignment="1">
      <alignment horizontal="center" vertical="center"/>
    </xf>
    <xf numFmtId="0" fontId="26" fillId="0" borderId="57" xfId="0" applyFont="1" applyBorder="1" applyAlignment="1">
      <alignment horizontal="center" vertical="center"/>
    </xf>
    <xf numFmtId="0" fontId="10" fillId="3" borderId="60" xfId="0" applyFont="1" applyFill="1" applyBorder="1" applyAlignment="1">
      <alignment vertical="center" wrapText="1"/>
    </xf>
    <xf numFmtId="0" fontId="36" fillId="3" borderId="27" xfId="0" applyFont="1" applyFill="1" applyBorder="1" applyAlignment="1">
      <alignment vertical="center" wrapText="1"/>
    </xf>
    <xf numFmtId="0" fontId="10" fillId="3" borderId="28" xfId="0" applyFont="1" applyFill="1" applyBorder="1" applyAlignment="1">
      <alignment vertical="center" wrapText="1"/>
    </xf>
    <xf numFmtId="0" fontId="10" fillId="3" borderId="41" xfId="0" applyFont="1" applyFill="1" applyBorder="1" applyAlignment="1">
      <alignment vertical="center" wrapText="1"/>
    </xf>
    <xf numFmtId="0" fontId="10" fillId="3" borderId="45" xfId="0" applyFont="1" applyFill="1" applyBorder="1" applyAlignment="1">
      <alignment vertical="center" wrapText="1"/>
    </xf>
    <xf numFmtId="0" fontId="36" fillId="3" borderId="16" xfId="0" applyFont="1" applyFill="1" applyBorder="1" applyAlignment="1">
      <alignment vertical="center" wrapText="1"/>
    </xf>
    <xf numFmtId="0" fontId="0" fillId="3" borderId="64" xfId="0" applyFill="1" applyBorder="1" applyAlignment="1">
      <alignment horizontal="center" vertical="center"/>
    </xf>
    <xf numFmtId="0" fontId="10" fillId="0" borderId="41" xfId="0" applyFont="1" applyBorder="1" applyAlignment="1">
      <alignment vertical="center" wrapText="1"/>
    </xf>
    <xf numFmtId="0" fontId="10" fillId="0" borderId="45" xfId="0" applyFont="1" applyBorder="1" applyAlignment="1">
      <alignment vertical="center" wrapText="1"/>
    </xf>
    <xf numFmtId="0" fontId="10" fillId="0" borderId="39" xfId="0" applyFont="1" applyBorder="1" applyAlignment="1">
      <alignment horizontal="left" vertical="top" wrapText="1"/>
    </xf>
    <xf numFmtId="0" fontId="10" fillId="0" borderId="0" xfId="0" applyFont="1" applyAlignment="1">
      <alignment horizontal="left" vertical="top" wrapText="1"/>
    </xf>
    <xf numFmtId="0" fontId="53" fillId="10" borderId="52" xfId="0" applyFont="1" applyFill="1" applyBorder="1" applyAlignment="1">
      <alignment horizontal="center" vertical="center" wrapText="1"/>
    </xf>
    <xf numFmtId="0" fontId="53" fillId="10" borderId="36" xfId="0" applyFont="1" applyFill="1" applyBorder="1" applyAlignment="1">
      <alignment horizontal="center" vertical="center" wrapText="1"/>
    </xf>
    <xf numFmtId="0" fontId="53" fillId="10" borderId="39" xfId="0" applyFont="1" applyFill="1" applyBorder="1" applyAlignment="1">
      <alignment horizontal="center" vertical="center" wrapText="1"/>
    </xf>
    <xf numFmtId="0" fontId="53" fillId="10" borderId="3" xfId="0" applyFont="1" applyFill="1" applyBorder="1" applyAlignment="1">
      <alignment horizontal="center" vertical="center" wrapText="1"/>
    </xf>
    <xf numFmtId="0" fontId="53" fillId="11" borderId="52" xfId="0" applyFont="1" applyFill="1" applyBorder="1" applyAlignment="1">
      <alignment horizontal="center" vertical="center" wrapText="1"/>
    </xf>
    <xf numFmtId="0" fontId="53" fillId="11" borderId="36" xfId="0" applyFont="1" applyFill="1" applyBorder="1" applyAlignment="1">
      <alignment horizontal="center" vertical="center" wrapText="1"/>
    </xf>
    <xf numFmtId="0" fontId="53" fillId="11" borderId="3" xfId="0" applyFont="1" applyFill="1" applyBorder="1" applyAlignment="1">
      <alignment horizontal="center" vertical="center" wrapText="1"/>
    </xf>
    <xf numFmtId="0" fontId="0" fillId="3" borderId="85" xfId="0" applyFill="1" applyBorder="1" applyAlignment="1">
      <alignment vertical="center" wrapText="1"/>
    </xf>
    <xf numFmtId="0" fontId="0" fillId="0" borderId="39" xfId="0" applyBorder="1" applyAlignment="1">
      <alignment horizontal="left" vertical="top" wrapText="1"/>
    </xf>
    <xf numFmtId="0" fontId="0" fillId="0" borderId="0" xfId="0" applyAlignment="1">
      <alignment horizontal="left" vertical="top" wrapText="1"/>
    </xf>
    <xf numFmtId="0" fontId="10" fillId="3" borderId="79" xfId="0" applyFont="1" applyFill="1" applyBorder="1" applyAlignment="1">
      <alignment horizontal="left" vertical="center" wrapText="1"/>
    </xf>
    <xf numFmtId="0" fontId="53" fillId="13" borderId="52" xfId="0" applyFont="1" applyFill="1" applyBorder="1" applyAlignment="1">
      <alignment horizontal="center" vertical="center" wrapText="1"/>
    </xf>
    <xf numFmtId="0" fontId="53" fillId="13" borderId="36" xfId="0" applyFont="1" applyFill="1" applyBorder="1" applyAlignment="1">
      <alignment horizontal="center" vertical="center" wrapText="1"/>
    </xf>
    <xf numFmtId="0" fontId="53" fillId="13" borderId="3" xfId="0" applyFont="1" applyFill="1" applyBorder="1" applyAlignment="1">
      <alignment horizontal="center" vertical="center" wrapText="1"/>
    </xf>
    <xf numFmtId="0" fontId="53" fillId="14" borderId="52" xfId="0" applyFont="1" applyFill="1" applyBorder="1" applyAlignment="1">
      <alignment horizontal="center" vertical="center" wrapText="1"/>
    </xf>
    <xf numFmtId="0" fontId="53" fillId="14" borderId="36" xfId="0" applyFont="1" applyFill="1" applyBorder="1" applyAlignment="1">
      <alignment horizontal="center" vertical="center" wrapText="1"/>
    </xf>
    <xf numFmtId="0" fontId="53" fillId="14" borderId="3" xfId="0" applyFont="1" applyFill="1" applyBorder="1" applyAlignment="1">
      <alignment horizontal="center" vertical="center" wrapText="1"/>
    </xf>
    <xf numFmtId="0" fontId="0" fillId="3" borderId="43" xfId="0" applyFill="1" applyBorder="1" applyAlignment="1">
      <alignment vertical="center" wrapText="1"/>
    </xf>
    <xf numFmtId="0" fontId="0" fillId="3" borderId="82" xfId="0" applyFill="1" applyBorder="1" applyAlignment="1">
      <alignment vertical="center" wrapText="1"/>
    </xf>
    <xf numFmtId="0" fontId="53" fillId="12" borderId="52" xfId="0" applyFont="1" applyFill="1" applyBorder="1" applyAlignment="1">
      <alignment horizontal="center" vertical="center" wrapText="1"/>
    </xf>
    <xf numFmtId="0" fontId="53" fillId="12" borderId="36" xfId="0" applyFont="1" applyFill="1" applyBorder="1" applyAlignment="1">
      <alignment horizontal="center" vertical="center" wrapText="1"/>
    </xf>
    <xf numFmtId="0" fontId="53" fillId="12" borderId="3" xfId="0" applyFont="1" applyFill="1" applyBorder="1" applyAlignment="1">
      <alignment horizontal="center" vertical="center" wrapText="1"/>
    </xf>
    <xf numFmtId="0" fontId="10" fillId="3" borderId="12" xfId="0" applyFont="1" applyFill="1" applyBorder="1" applyAlignment="1">
      <alignment vertical="center" wrapText="1"/>
    </xf>
    <xf numFmtId="0" fontId="10" fillId="3" borderId="91" xfId="0" applyFont="1" applyFill="1" applyBorder="1" applyAlignment="1">
      <alignment vertical="center" wrapText="1"/>
    </xf>
    <xf numFmtId="0" fontId="10" fillId="3" borderId="59" xfId="0" applyFont="1" applyFill="1" applyBorder="1" applyAlignment="1">
      <alignment vertical="center" wrapText="1"/>
    </xf>
    <xf numFmtId="0" fontId="52" fillId="9" borderId="52" xfId="0" applyFont="1" applyFill="1" applyBorder="1" applyAlignment="1">
      <alignment horizontal="center" vertical="center" wrapText="1"/>
    </xf>
    <xf numFmtId="0" fontId="52" fillId="9" borderId="36" xfId="0" applyFont="1" applyFill="1" applyBorder="1" applyAlignment="1">
      <alignment horizontal="center" vertical="center" wrapText="1"/>
    </xf>
    <xf numFmtId="0" fontId="52" fillId="9" borderId="3" xfId="0" applyFont="1" applyFill="1" applyBorder="1" applyAlignment="1">
      <alignment horizontal="center" vertical="center" wrapText="1"/>
    </xf>
    <xf numFmtId="0" fontId="52" fillId="8" borderId="52" xfId="0" applyFont="1" applyFill="1" applyBorder="1" applyAlignment="1">
      <alignment horizontal="center" vertical="center" wrapText="1"/>
    </xf>
    <xf numFmtId="0" fontId="52" fillId="8" borderId="36" xfId="0" applyFont="1" applyFill="1" applyBorder="1" applyAlignment="1">
      <alignment horizontal="center" vertical="center" wrapText="1"/>
    </xf>
    <xf numFmtId="0" fontId="52" fillId="8" borderId="3" xfId="0" applyFont="1" applyFill="1" applyBorder="1" applyAlignment="1">
      <alignment horizontal="center" vertical="center" wrapText="1"/>
    </xf>
    <xf numFmtId="0" fontId="52" fillId="7" borderId="52" xfId="0" applyFont="1" applyFill="1" applyBorder="1" applyAlignment="1">
      <alignment horizontal="center" vertical="center" wrapText="1"/>
    </xf>
    <xf numFmtId="0" fontId="52" fillId="7" borderId="36" xfId="0" applyFont="1" applyFill="1" applyBorder="1" applyAlignment="1">
      <alignment horizontal="center" vertical="center" wrapText="1"/>
    </xf>
    <xf numFmtId="0" fontId="52" fillId="7" borderId="39" xfId="0" applyFont="1" applyFill="1" applyBorder="1" applyAlignment="1">
      <alignment horizontal="center" vertical="center" wrapText="1"/>
    </xf>
    <xf numFmtId="0" fontId="52" fillId="7" borderId="3" xfId="0" applyFont="1" applyFill="1" applyBorder="1" applyAlignment="1">
      <alignment horizontal="center" vertical="center" wrapText="1"/>
    </xf>
    <xf numFmtId="0" fontId="0" fillId="8" borderId="8" xfId="0" applyFill="1" applyBorder="1" applyAlignment="1">
      <alignment horizontal="center" vertical="center" wrapText="1"/>
    </xf>
    <xf numFmtId="0" fontId="0" fillId="8" borderId="7" xfId="0" applyFill="1" applyBorder="1" applyAlignment="1">
      <alignment horizontal="center" vertical="center" wrapText="1"/>
    </xf>
    <xf numFmtId="0" fontId="0" fillId="8" borderId="6" xfId="0" applyFill="1" applyBorder="1" applyAlignment="1">
      <alignment horizontal="center" vertical="center" wrapText="1"/>
    </xf>
    <xf numFmtId="0" fontId="10" fillId="3" borderId="79" xfId="0" applyFont="1" applyFill="1" applyBorder="1" applyAlignment="1">
      <alignment vertical="center" wrapText="1"/>
    </xf>
    <xf numFmtId="0" fontId="0" fillId="3" borderId="79" xfId="0" applyFill="1" applyBorder="1" applyAlignment="1">
      <alignment vertical="center" wrapText="1"/>
    </xf>
    <xf numFmtId="0" fontId="0" fillId="3" borderId="41" xfId="0" applyFill="1" applyBorder="1" applyAlignment="1">
      <alignment vertical="center" wrapText="1"/>
    </xf>
    <xf numFmtId="0" fontId="10" fillId="3" borderId="59" xfId="0" applyFont="1" applyFill="1" applyBorder="1" applyAlignment="1">
      <alignment horizontal="left" vertical="center" wrapText="1"/>
    </xf>
    <xf numFmtId="0" fontId="10" fillId="3" borderId="60" xfId="0" applyFont="1" applyFill="1" applyBorder="1" applyAlignment="1">
      <alignment horizontal="left" vertical="center" wrapText="1"/>
    </xf>
    <xf numFmtId="0" fontId="10" fillId="3" borderId="82" xfId="0" applyFont="1" applyFill="1" applyBorder="1" applyAlignment="1">
      <alignment horizontal="left" vertical="center" wrapText="1"/>
    </xf>
    <xf numFmtId="0" fontId="10" fillId="3" borderId="85" xfId="0" applyFont="1" applyFill="1" applyBorder="1" applyAlignment="1">
      <alignment horizontal="left" vertical="center" wrapText="1"/>
    </xf>
    <xf numFmtId="0" fontId="4" fillId="0" borderId="49" xfId="0" applyFont="1" applyBorder="1" applyAlignment="1">
      <alignment vertical="center" wrapText="1"/>
    </xf>
    <xf numFmtId="0" fontId="0" fillId="0" borderId="50" xfId="0" applyBorder="1" applyAlignment="1">
      <alignment vertical="center" wrapText="1"/>
    </xf>
    <xf numFmtId="0" fontId="0" fillId="0" borderId="0" xfId="0" applyAlignment="1">
      <alignment horizontal="center"/>
    </xf>
    <xf numFmtId="0" fontId="0" fillId="0" borderId="35" xfId="0" applyBorder="1" applyAlignment="1">
      <alignment horizontal="left" vertical="top" wrapText="1"/>
    </xf>
    <xf numFmtId="0" fontId="0" fillId="0" borderId="47" xfId="0" applyBorder="1" applyAlignment="1">
      <alignment horizontal="left" vertical="top" wrapText="1"/>
    </xf>
  </cellXfs>
  <cellStyles count="5">
    <cellStyle name="Normal" xfId="0" builtinId="0"/>
    <cellStyle name="Normal 2" xfId="1" xr:uid="{00000000-0005-0000-0000-000001000000}"/>
    <cellStyle name="Normal 3" xfId="2" xr:uid="{00000000-0005-0000-0000-000002000000}"/>
    <cellStyle name="Percent" xfId="3" builtinId="5"/>
    <cellStyle name="Row Header" xfId="4" xr:uid="{00000000-0005-0000-0000-000004000000}"/>
  </cellStyles>
  <dxfs count="12">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5.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9</xdr:col>
      <xdr:colOff>535507</xdr:colOff>
      <xdr:row>44</xdr:row>
      <xdr:rowOff>88900</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25400" y="25400"/>
          <a:ext cx="5996507" cy="844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10092243</xdr:colOff>
      <xdr:row>1</xdr:row>
      <xdr:rowOff>124883</xdr:rowOff>
    </xdr:from>
    <xdr:to>
      <xdr:col>1</xdr:col>
      <xdr:colOff>11159043</xdr:colOff>
      <xdr:row>1</xdr:row>
      <xdr:rowOff>1153583</xdr:rowOff>
    </xdr:to>
    <xdr:pic>
      <xdr:nvPicPr>
        <xdr:cNvPr id="3" name="Picture 4">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39893" y="324908"/>
          <a:ext cx="10668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0</xdr:colOff>
          <xdr:row>2</xdr:row>
          <xdr:rowOff>0</xdr:rowOff>
        </xdr:from>
        <xdr:to>
          <xdr:col>12</xdr:col>
          <xdr:colOff>304800</xdr:colOff>
          <xdr:row>3</xdr:row>
          <xdr:rowOff>533400</xdr:rowOff>
        </xdr:to>
        <xdr:sp macro="" textlink="">
          <xdr:nvSpPr>
            <xdr:cNvPr id="28675" name="Object 3" hidden="1">
              <a:extLst>
                <a:ext uri="{63B3BB69-23CF-44E3-9099-C40C66FF867C}">
                  <a14:compatExt spid="_x0000_s28675"/>
                </a:ext>
                <a:ext uri="{FF2B5EF4-FFF2-40B4-BE49-F238E27FC236}">
                  <a16:creationId xmlns:a16="http://schemas.microsoft.com/office/drawing/2014/main" id="{00000000-0008-0000-0900-0000037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2</xdr:col>
      <xdr:colOff>1333500</xdr:colOff>
      <xdr:row>1</xdr:row>
      <xdr:rowOff>76200</xdr:rowOff>
    </xdr:from>
    <xdr:to>
      <xdr:col>2</xdr:col>
      <xdr:colOff>2409825</xdr:colOff>
      <xdr:row>1</xdr:row>
      <xdr:rowOff>1104900</xdr:rowOff>
    </xdr:to>
    <xdr:pic>
      <xdr:nvPicPr>
        <xdr:cNvPr id="2049" name="Picture 1" descr="Wales Logo.jpg">
          <a:extLst>
            <a:ext uri="{FF2B5EF4-FFF2-40B4-BE49-F238E27FC236}">
              <a16:creationId xmlns:a16="http://schemas.microsoft.com/office/drawing/2014/main" id="{00000000-0008-0000-0B00-000001080000}"/>
            </a:ext>
          </a:extLst>
        </xdr:cNvPr>
        <xdr:cNvPicPr>
          <a:picLocks noChangeAspect="1"/>
        </xdr:cNvPicPr>
      </xdr:nvPicPr>
      <xdr:blipFill>
        <a:blip xmlns:r="http://schemas.openxmlformats.org/officeDocument/2006/relationships" r:embed="rId1"/>
        <a:srcRect/>
        <a:stretch>
          <a:fillRect/>
        </a:stretch>
      </xdr:blipFill>
      <xdr:spPr bwMode="auto">
        <a:xfrm>
          <a:off x="4038600" y="276225"/>
          <a:ext cx="1076325" cy="1028700"/>
        </a:xfrm>
        <a:prstGeom prst="rect">
          <a:avLst/>
        </a:prstGeom>
        <a:noFill/>
        <a:ln w="9525">
          <a:noFill/>
          <a:miter lim="800000"/>
          <a:headEnd/>
          <a:tailEnd/>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List1" displayName="List1" ref="F21:O22" insertRow="1" insertRowShift="1" totalsRowShown="0" headerRowDxfId="11" dataDxfId="10">
  <autoFilter ref="F21:O22" xr:uid="{00000000-0009-0000-0100-000002000000}"/>
  <tableColumns count="10">
    <tableColumn id="1" xr3:uid="{00000000-0010-0000-0000-000001000000}" name="Year 1 of a 1 year contract / framework" dataDxfId="9"/>
    <tableColumn id="2" xr3:uid="{00000000-0010-0000-0000-000002000000}" name="Year 1 of a 2 year contract / framework" dataDxfId="8"/>
    <tableColumn id="3" xr3:uid="{00000000-0010-0000-0000-000003000000}" name="Year 2 of a 2 year contract / framework" dataDxfId="7"/>
    <tableColumn id="4" xr3:uid="{00000000-0010-0000-0000-000004000000}" name="Year 1 of a 3 year contract / framework" dataDxfId="6"/>
    <tableColumn id="5" xr3:uid="{00000000-0010-0000-0000-000005000000}" name="Year 2 of a 3 year contract / framework" dataDxfId="5"/>
    <tableColumn id="6" xr3:uid="{00000000-0010-0000-0000-000006000000}" name="Year 3 of a 3 year contract / framework" dataDxfId="4"/>
    <tableColumn id="7" xr3:uid="{00000000-0010-0000-0000-000007000000}" name="Year 1 of a 4 year contract / framework" dataDxfId="3"/>
    <tableColumn id="8" xr3:uid="{00000000-0010-0000-0000-000008000000}" name="Year 2 of a 4 year contract / framework" dataDxfId="2"/>
    <tableColumn id="9" xr3:uid="{00000000-0010-0000-0000-000009000000}" name="Year 3 of a 4 year contract / framework" dataDxfId="1"/>
    <tableColumn id="10" xr3:uid="{00000000-0010-0000-0000-00000A000000}" name="Year 4 of a 4 year contract / framework"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vmlDrawing" Target="../drawings/vmlDrawing5.v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3.xml"/><Relationship Id="rId1" Type="http://schemas.openxmlformats.org/officeDocument/2006/relationships/printerSettings" Target="../printerSettings/printerSettings10.bin"/><Relationship Id="rId6" Type="http://schemas.openxmlformats.org/officeDocument/2006/relationships/comments" Target="../comments3.xml"/><Relationship Id="rId5" Type="http://schemas.openxmlformats.org/officeDocument/2006/relationships/image" Target="../media/image5.wmf"/><Relationship Id="rId4" Type="http://schemas.openxmlformats.org/officeDocument/2006/relationships/oleObject" Target="../embeddings/oleObject1.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dimension ref="M35"/>
  <sheetViews>
    <sheetView showGridLines="0" showRowColHeaders="0" tabSelected="1" zoomScale="50" zoomScaleNormal="50" workbookViewId="0">
      <selection activeCell="O49" sqref="O49"/>
    </sheetView>
  </sheetViews>
  <sheetFormatPr defaultRowHeight="14.5" x14ac:dyDescent="0.35"/>
  <sheetData>
    <row r="35" spans="13:13" x14ac:dyDescent="0.35">
      <c r="M35" s="121"/>
    </row>
  </sheetData>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dimension ref="B1:D18"/>
  <sheetViews>
    <sheetView showGridLines="0" topLeftCell="A4" zoomScale="70" zoomScaleNormal="70" workbookViewId="0">
      <selection activeCell="B25" sqref="B25"/>
    </sheetView>
  </sheetViews>
  <sheetFormatPr defaultRowHeight="14.5" x14ac:dyDescent="0.35"/>
  <cols>
    <col min="1" max="1" width="1.7265625" customWidth="1"/>
    <col min="2" max="2" width="222.453125" customWidth="1"/>
  </cols>
  <sheetData>
    <row r="1" spans="2:2" ht="6" customHeight="1" thickBot="1" x14ac:dyDescent="0.4"/>
    <row r="2" spans="2:2" ht="23.5" x14ac:dyDescent="0.55000000000000004">
      <c r="B2" s="214" t="s">
        <v>438</v>
      </c>
    </row>
    <row r="3" spans="2:2" ht="71.150000000000006" customHeight="1" x14ac:dyDescent="0.35">
      <c r="B3" s="277" t="s">
        <v>512</v>
      </c>
    </row>
    <row r="4" spans="2:2" ht="214.5" customHeight="1" thickBot="1" x14ac:dyDescent="0.4">
      <c r="B4" s="215" t="s">
        <v>511</v>
      </c>
    </row>
    <row r="5" spans="2:2" ht="18" customHeight="1" x14ac:dyDescent="0.35">
      <c r="B5" s="195" t="s">
        <v>163</v>
      </c>
    </row>
    <row r="6" spans="2:2" ht="35.25" customHeight="1" thickBot="1" x14ac:dyDescent="0.4">
      <c r="B6" s="188" t="s">
        <v>171</v>
      </c>
    </row>
    <row r="7" spans="2:2" ht="18" customHeight="1" x14ac:dyDescent="0.35">
      <c r="B7" s="196" t="s">
        <v>164</v>
      </c>
    </row>
    <row r="8" spans="2:2" ht="35.25" customHeight="1" thickBot="1" x14ac:dyDescent="0.4">
      <c r="B8" s="189" t="s">
        <v>170</v>
      </c>
    </row>
    <row r="9" spans="2:2" ht="18.5" x14ac:dyDescent="0.35">
      <c r="B9" s="197" t="s">
        <v>165</v>
      </c>
    </row>
    <row r="10" spans="2:2" ht="35.25" customHeight="1" thickBot="1" x14ac:dyDescent="0.4">
      <c r="B10" s="190" t="s">
        <v>449</v>
      </c>
    </row>
    <row r="11" spans="2:2" ht="18.5" x14ac:dyDescent="0.35">
      <c r="B11" s="198" t="s">
        <v>166</v>
      </c>
    </row>
    <row r="12" spans="2:2" ht="35.25" customHeight="1" thickBot="1" x14ac:dyDescent="0.4">
      <c r="B12" s="191" t="s">
        <v>450</v>
      </c>
    </row>
    <row r="13" spans="2:2" ht="18.5" x14ac:dyDescent="0.35">
      <c r="B13" s="199" t="s">
        <v>167</v>
      </c>
    </row>
    <row r="14" spans="2:2" ht="35.25" customHeight="1" thickBot="1" x14ac:dyDescent="0.4">
      <c r="B14" s="192" t="s">
        <v>172</v>
      </c>
    </row>
    <row r="15" spans="2:2" ht="18.5" x14ac:dyDescent="0.35">
      <c r="B15" s="200" t="s">
        <v>168</v>
      </c>
    </row>
    <row r="16" spans="2:2" ht="35.25" customHeight="1" thickBot="1" x14ac:dyDescent="0.4">
      <c r="B16" s="193" t="s">
        <v>173</v>
      </c>
    </row>
    <row r="17" spans="2:4" ht="18.5" x14ac:dyDescent="0.35">
      <c r="B17" s="201" t="s">
        <v>169</v>
      </c>
    </row>
    <row r="18" spans="2:4" ht="35.25" customHeight="1" thickBot="1" x14ac:dyDescent="0.4">
      <c r="B18" s="194" t="s">
        <v>367</v>
      </c>
      <c r="D18" s="137"/>
    </row>
  </sheetData>
  <sheetProtection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pageSetUpPr fitToPage="1"/>
  </sheetPr>
  <dimension ref="B1:E24"/>
  <sheetViews>
    <sheetView showGridLines="0" zoomScale="90" zoomScaleNormal="90" workbookViewId="0">
      <selection activeCell="B2" sqref="B2"/>
    </sheetView>
  </sheetViews>
  <sheetFormatPr defaultColWidth="9.26953125" defaultRowHeight="14.5" x14ac:dyDescent="0.35"/>
  <cols>
    <col min="1" max="1" width="1.7265625" style="14" customWidth="1"/>
    <col min="2" max="2" width="174.26953125" style="13" customWidth="1"/>
    <col min="3" max="16384" width="9.26953125" style="14"/>
  </cols>
  <sheetData>
    <row r="1" spans="2:5" ht="6" customHeight="1" thickBot="1" x14ac:dyDescent="0.4"/>
    <row r="2" spans="2:5" ht="102" customHeight="1" thickBot="1" x14ac:dyDescent="0.4">
      <c r="B2" s="132" t="s">
        <v>513</v>
      </c>
    </row>
    <row r="3" spans="2:5" ht="40.15" customHeight="1" thickBot="1" x14ac:dyDescent="0.4">
      <c r="B3" s="78" t="s">
        <v>451</v>
      </c>
    </row>
    <row r="4" spans="2:5" ht="104.25" customHeight="1" thickBot="1" x14ac:dyDescent="0.4">
      <c r="B4" s="307" t="s">
        <v>581</v>
      </c>
      <c r="E4" s="133"/>
    </row>
    <row r="5" spans="2:5" ht="15.5" x14ac:dyDescent="0.35">
      <c r="B5" s="94" t="s">
        <v>452</v>
      </c>
      <c r="C5" s="105"/>
    </row>
    <row r="6" spans="2:5" ht="279.5" thickBot="1" x14ac:dyDescent="0.4">
      <c r="B6" s="186" t="s">
        <v>494</v>
      </c>
      <c r="C6" s="105"/>
    </row>
    <row r="7" spans="2:5" ht="19.149999999999999" customHeight="1" x14ac:dyDescent="0.35">
      <c r="B7" s="94" t="s">
        <v>117</v>
      </c>
      <c r="C7" s="105"/>
    </row>
    <row r="8" spans="2:5" ht="112.5" customHeight="1" x14ac:dyDescent="0.35">
      <c r="B8" s="186" t="s">
        <v>582</v>
      </c>
      <c r="C8" s="105"/>
    </row>
    <row r="9" spans="2:5" ht="325.5" x14ac:dyDescent="0.35">
      <c r="B9" s="306" t="s">
        <v>583</v>
      </c>
      <c r="C9" s="105"/>
    </row>
    <row r="10" spans="2:5" s="77" customFormat="1" ht="19.5" customHeight="1" x14ac:dyDescent="0.35">
      <c r="B10" s="305" t="s">
        <v>30</v>
      </c>
    </row>
    <row r="11" spans="2:5" ht="60" customHeight="1" thickBot="1" x14ac:dyDescent="0.4">
      <c r="B11" s="134" t="s">
        <v>478</v>
      </c>
      <c r="D11" s="93"/>
    </row>
    <row r="12" spans="2:5" ht="20.25" customHeight="1" x14ac:dyDescent="0.35">
      <c r="B12" s="94" t="s">
        <v>31</v>
      </c>
      <c r="D12" s="93"/>
    </row>
    <row r="13" spans="2:5" ht="186.75" customHeight="1" thickBot="1" x14ac:dyDescent="0.4">
      <c r="B13" s="136" t="s">
        <v>584</v>
      </c>
      <c r="C13" s="135"/>
      <c r="D13" s="93"/>
    </row>
    <row r="14" spans="2:5" s="77" customFormat="1" ht="20.149999999999999" customHeight="1" x14ac:dyDescent="0.35">
      <c r="B14" s="94" t="s">
        <v>29</v>
      </c>
    </row>
    <row r="15" spans="2:5" ht="30" customHeight="1" thickBot="1" x14ac:dyDescent="0.4">
      <c r="B15" s="187" t="s">
        <v>579</v>
      </c>
    </row>
    <row r="16" spans="2:5" ht="15.5" x14ac:dyDescent="0.35">
      <c r="B16" s="94" t="s">
        <v>92</v>
      </c>
    </row>
    <row r="17" spans="2:2" ht="31.5" thickBot="1" x14ac:dyDescent="0.4">
      <c r="B17" s="183" t="s">
        <v>580</v>
      </c>
    </row>
    <row r="18" spans="2:2" s="77" customFormat="1" ht="20.149999999999999" customHeight="1" x14ac:dyDescent="0.35">
      <c r="B18" s="94" t="s">
        <v>28</v>
      </c>
    </row>
    <row r="19" spans="2:2" ht="30" customHeight="1" thickBot="1" x14ac:dyDescent="0.4">
      <c r="B19" s="106" t="s">
        <v>578</v>
      </c>
    </row>
    <row r="20" spans="2:2" ht="15" thickBot="1" x14ac:dyDescent="0.4">
      <c r="B20" s="14"/>
    </row>
    <row r="21" spans="2:2" ht="16" thickBot="1" x14ac:dyDescent="0.4">
      <c r="B21" s="279" t="s">
        <v>17</v>
      </c>
    </row>
    <row r="22" spans="2:2" ht="149.25" customHeight="1" thickBot="1" x14ac:dyDescent="0.4">
      <c r="B22" s="280" t="s">
        <v>369</v>
      </c>
    </row>
    <row r="24" spans="2:2" ht="48.75" customHeight="1" x14ac:dyDescent="0.35">
      <c r="B24" s="278"/>
    </row>
  </sheetData>
  <sheetProtection sheet="1" selectLockedCells="1" selectUnlockedCells="1"/>
  <phoneticPr fontId="16" type="noConversion"/>
  <pageMargins left="0.70866141732283472" right="0.70866141732283472" top="0.94488188976377963" bottom="0.74803149606299213" header="0.31496062992125984" footer="0.31496062992125984"/>
  <pageSetup paperSize="9" scale="75" orientation="portrait" horizontalDpi="300" verticalDpi="300" r:id="rId1"/>
  <headerFooter scaleWithDoc="0">
    <oddHeader>&amp;CTHE WELSH COMMUNITY BENEFITS MEASUREMENT TOOL&amp;R&amp;G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ublished="0">
    <pageSetUpPr fitToPage="1"/>
  </sheetPr>
  <dimension ref="B1:AF31"/>
  <sheetViews>
    <sheetView showGridLines="0" topLeftCell="A25" zoomScale="90" zoomScaleNormal="90" workbookViewId="0">
      <selection activeCell="C28" sqref="C28:D29"/>
    </sheetView>
  </sheetViews>
  <sheetFormatPr defaultColWidth="9.26953125" defaultRowHeight="14.5" x14ac:dyDescent="0.35"/>
  <cols>
    <col min="1" max="1" width="3.7265625" style="14" customWidth="1"/>
    <col min="2" max="2" width="49.26953125" style="13" customWidth="1"/>
    <col min="3" max="3" width="46.453125" style="14" customWidth="1"/>
    <col min="4" max="4" width="77.26953125" style="14" customWidth="1"/>
    <col min="5" max="16" width="9.26953125" style="14" hidden="1" customWidth="1"/>
    <col min="17" max="32" width="0" style="14" hidden="1" customWidth="1"/>
    <col min="33" max="16384" width="9.26953125" style="14"/>
  </cols>
  <sheetData>
    <row r="1" spans="2:31" s="68" customFormat="1" ht="19.899999999999999" customHeight="1" thickBot="1" x14ac:dyDescent="0.4">
      <c r="B1" s="315" t="s">
        <v>491</v>
      </c>
      <c r="C1" s="315"/>
      <c r="D1" s="315"/>
    </row>
    <row r="2" spans="2:31" s="68" customFormat="1" ht="24.75" customHeight="1" thickBot="1" x14ac:dyDescent="0.4">
      <c r="B2" s="325" t="s">
        <v>23</v>
      </c>
      <c r="C2" s="326"/>
      <c r="D2" s="181" t="s">
        <v>64</v>
      </c>
      <c r="E2" s="69"/>
    </row>
    <row r="3" spans="2:31" s="68" customFormat="1" ht="42.75" customHeight="1" x14ac:dyDescent="0.35">
      <c r="B3" s="70" t="s">
        <v>480</v>
      </c>
      <c r="C3" s="123"/>
      <c r="D3" s="71"/>
      <c r="E3" s="204"/>
    </row>
    <row r="4" spans="2:31" s="68" customFormat="1" ht="42.75" customHeight="1" x14ac:dyDescent="0.35">
      <c r="B4" s="111" t="s">
        <v>481</v>
      </c>
      <c r="C4" s="112"/>
      <c r="D4" s="113"/>
      <c r="E4" s="205" t="s">
        <v>118</v>
      </c>
      <c r="F4" s="68" t="s">
        <v>119</v>
      </c>
      <c r="G4" s="68" t="s">
        <v>120</v>
      </c>
      <c r="H4" s="68" t="s">
        <v>121</v>
      </c>
      <c r="I4" s="68" t="s">
        <v>122</v>
      </c>
      <c r="J4" s="68" t="s">
        <v>123</v>
      </c>
      <c r="K4" s="68" t="s">
        <v>124</v>
      </c>
      <c r="L4" s="68" t="s">
        <v>125</v>
      </c>
    </row>
    <row r="5" spans="2:31" s="68" customFormat="1" ht="54.75" customHeight="1" x14ac:dyDescent="0.35">
      <c r="B5" s="49" t="s">
        <v>482</v>
      </c>
      <c r="C5" s="65"/>
      <c r="D5" s="285" t="s">
        <v>483</v>
      </c>
      <c r="E5" s="205"/>
    </row>
    <row r="6" spans="2:31" s="68" customFormat="1" ht="54.75" customHeight="1" x14ac:dyDescent="0.35">
      <c r="B6" s="49" t="s">
        <v>208</v>
      </c>
      <c r="C6" s="65"/>
      <c r="D6" s="67"/>
      <c r="E6" s="205"/>
    </row>
    <row r="7" spans="2:31" s="68" customFormat="1" ht="54.75" customHeight="1" thickBot="1" x14ac:dyDescent="0.4">
      <c r="B7" s="73" t="s">
        <v>20</v>
      </c>
      <c r="C7" s="66"/>
      <c r="D7" s="203"/>
      <c r="E7" s="205"/>
    </row>
    <row r="8" spans="2:31" s="68" customFormat="1" ht="21" customHeight="1" thickBot="1" x14ac:dyDescent="0.4">
      <c r="B8" s="276"/>
      <c r="C8" s="182" t="s">
        <v>210</v>
      </c>
      <c r="D8" s="210"/>
      <c r="E8" s="210"/>
    </row>
    <row r="9" spans="2:31" s="68" customFormat="1" ht="25.15" customHeight="1" x14ac:dyDescent="0.35">
      <c r="B9" s="111" t="s">
        <v>8</v>
      </c>
      <c r="C9" s="202"/>
      <c r="D9" s="284" t="s">
        <v>27</v>
      </c>
    </row>
    <row r="10" spans="2:31" s="68" customFormat="1" ht="124.5" customHeight="1" x14ac:dyDescent="0.35">
      <c r="B10" s="49" t="s">
        <v>71</v>
      </c>
      <c r="C10" s="65"/>
      <c r="D10" s="283" t="s">
        <v>412</v>
      </c>
    </row>
    <row r="11" spans="2:31" s="68" customFormat="1" ht="87.75" customHeight="1" x14ac:dyDescent="0.35">
      <c r="B11" s="49" t="s">
        <v>384</v>
      </c>
      <c r="C11" s="282"/>
      <c r="D11" s="281" t="s">
        <v>501</v>
      </c>
      <c r="F11" s="68" t="s">
        <v>509</v>
      </c>
      <c r="G11" s="68" t="s">
        <v>385</v>
      </c>
      <c r="H11" s="266" t="s">
        <v>454</v>
      </c>
      <c r="I11" s="68" t="s">
        <v>453</v>
      </c>
    </row>
    <row r="12" spans="2:31" s="68" customFormat="1" ht="123" customHeight="1" x14ac:dyDescent="0.35">
      <c r="B12" s="49" t="s">
        <v>187</v>
      </c>
      <c r="C12" s="65"/>
      <c r="D12" s="109" t="s">
        <v>492</v>
      </c>
      <c r="E12" s="68" t="s">
        <v>386</v>
      </c>
      <c r="F12" s="68" t="s">
        <v>510</v>
      </c>
      <c r="G12" s="68" t="s">
        <v>387</v>
      </c>
      <c r="H12" s="68" t="s">
        <v>388</v>
      </c>
      <c r="I12" s="68" t="s">
        <v>389</v>
      </c>
      <c r="J12" s="68" t="s">
        <v>390</v>
      </c>
      <c r="K12" s="68" t="s">
        <v>391</v>
      </c>
      <c r="L12" s="68" t="s">
        <v>392</v>
      </c>
      <c r="M12" s="68" t="s">
        <v>393</v>
      </c>
      <c r="N12" s="68" t="s">
        <v>394</v>
      </c>
      <c r="O12" s="68" t="s">
        <v>395</v>
      </c>
      <c r="P12" s="68" t="s">
        <v>396</v>
      </c>
      <c r="Q12" s="68" t="s">
        <v>397</v>
      </c>
      <c r="R12" s="68" t="s">
        <v>398</v>
      </c>
      <c r="S12" s="68" t="s">
        <v>399</v>
      </c>
      <c r="T12" s="68" t="s">
        <v>400</v>
      </c>
      <c r="U12" s="68" t="s">
        <v>402</v>
      </c>
      <c r="V12" s="68" t="s">
        <v>401</v>
      </c>
      <c r="W12" s="68" t="s">
        <v>403</v>
      </c>
      <c r="X12" s="68" t="s">
        <v>404</v>
      </c>
      <c r="Y12" s="68" t="s">
        <v>405</v>
      </c>
      <c r="Z12" s="68" t="s">
        <v>406</v>
      </c>
      <c r="AA12" s="68" t="s">
        <v>407</v>
      </c>
      <c r="AB12" s="68" t="s">
        <v>408</v>
      </c>
      <c r="AC12" s="68" t="s">
        <v>409</v>
      </c>
      <c r="AD12" s="68" t="s">
        <v>410</v>
      </c>
      <c r="AE12" s="68" t="s">
        <v>411</v>
      </c>
    </row>
    <row r="13" spans="2:31" s="68" customFormat="1" ht="81" customHeight="1" x14ac:dyDescent="0.35">
      <c r="B13" s="49" t="s">
        <v>72</v>
      </c>
      <c r="C13" s="309"/>
      <c r="D13" s="109" t="s">
        <v>108</v>
      </c>
    </row>
    <row r="14" spans="2:31" s="68" customFormat="1" ht="25.15" customHeight="1" x14ac:dyDescent="0.35">
      <c r="B14" s="49" t="s">
        <v>459</v>
      </c>
      <c r="C14" s="124"/>
      <c r="D14" s="72"/>
      <c r="F14" s="68" t="s">
        <v>456</v>
      </c>
      <c r="G14" s="68" t="s">
        <v>457</v>
      </c>
      <c r="H14" s="68" t="s">
        <v>458</v>
      </c>
    </row>
    <row r="15" spans="2:31" s="68" customFormat="1" ht="32.25" customHeight="1" x14ac:dyDescent="0.35">
      <c r="B15" s="49" t="s">
        <v>460</v>
      </c>
      <c r="C15" s="308"/>
      <c r="D15" s="72"/>
    </row>
    <row r="16" spans="2:31" s="68" customFormat="1" ht="32.25" customHeight="1" x14ac:dyDescent="0.35">
      <c r="B16" s="49" t="s">
        <v>90</v>
      </c>
      <c r="C16" s="308"/>
      <c r="D16" s="72"/>
    </row>
    <row r="17" spans="2:32" s="68" customFormat="1" ht="64.5" customHeight="1" x14ac:dyDescent="0.35">
      <c r="B17" s="49" t="s">
        <v>487</v>
      </c>
      <c r="C17" s="64"/>
      <c r="D17" s="72"/>
      <c r="F17" s="68" t="s">
        <v>66</v>
      </c>
      <c r="G17" s="68" t="s">
        <v>65</v>
      </c>
    </row>
    <row r="18" spans="2:32" s="68" customFormat="1" ht="66.75" customHeight="1" thickBot="1" x14ac:dyDescent="0.4">
      <c r="B18" s="49" t="s">
        <v>488</v>
      </c>
      <c r="C18" s="64"/>
      <c r="D18" s="285" t="s">
        <v>14</v>
      </c>
      <c r="F18" s="68" t="s">
        <v>66</v>
      </c>
      <c r="G18" s="68" t="s">
        <v>65</v>
      </c>
    </row>
    <row r="19" spans="2:32" s="68" customFormat="1" ht="21" customHeight="1" thickBot="1" x14ac:dyDescent="0.4">
      <c r="B19" s="208"/>
      <c r="C19" s="182" t="s">
        <v>576</v>
      </c>
      <c r="D19" s="209"/>
    </row>
    <row r="20" spans="2:32" s="68" customFormat="1" ht="80.25" customHeight="1" x14ac:dyDescent="0.35">
      <c r="B20" s="73" t="s">
        <v>75</v>
      </c>
      <c r="C20" s="66"/>
      <c r="D20" s="286" t="s">
        <v>502</v>
      </c>
      <c r="S20" s="81"/>
    </row>
    <row r="21" spans="2:32" ht="129" customHeight="1" thickBot="1" x14ac:dyDescent="0.4">
      <c r="B21" s="73" t="s">
        <v>489</v>
      </c>
      <c r="C21" s="66"/>
      <c r="D21" s="287" t="s">
        <v>490</v>
      </c>
      <c r="F21" s="14" t="s">
        <v>47</v>
      </c>
      <c r="G21" s="14" t="s">
        <v>39</v>
      </c>
      <c r="H21" s="14" t="s">
        <v>40</v>
      </c>
      <c r="I21" s="14" t="s">
        <v>41</v>
      </c>
      <c r="J21" s="14" t="s">
        <v>42</v>
      </c>
      <c r="K21" s="14" t="s">
        <v>43</v>
      </c>
      <c r="L21" s="14" t="s">
        <v>48</v>
      </c>
      <c r="M21" s="14" t="s">
        <v>44</v>
      </c>
      <c r="N21" s="14" t="s">
        <v>45</v>
      </c>
      <c r="O21" s="14" t="s">
        <v>46</v>
      </c>
      <c r="S21" s="81"/>
    </row>
    <row r="22" spans="2:32" ht="18.75" customHeight="1" thickBot="1" x14ac:dyDescent="0.4">
      <c r="B22" s="206"/>
      <c r="C22" s="180" t="s">
        <v>24</v>
      </c>
      <c r="D22" s="207"/>
      <c r="S22" s="81"/>
    </row>
    <row r="23" spans="2:32" s="75" customFormat="1" ht="24.75" customHeight="1" thickBot="1" x14ac:dyDescent="0.4">
      <c r="B23" s="70" t="s">
        <v>18</v>
      </c>
      <c r="C23" s="125"/>
      <c r="D23" s="85"/>
      <c r="E23"/>
      <c r="F23"/>
      <c r="G23"/>
      <c r="H23"/>
      <c r="I23"/>
      <c r="J23"/>
      <c r="K23"/>
      <c r="L23"/>
      <c r="M23"/>
      <c r="N23"/>
      <c r="O23"/>
      <c r="P23"/>
      <c r="Q23"/>
      <c r="R23"/>
      <c r="S23"/>
      <c r="T23"/>
      <c r="U23"/>
      <c r="V23"/>
      <c r="W23"/>
      <c r="X23"/>
      <c r="Y23"/>
      <c r="Z23"/>
      <c r="AA23"/>
      <c r="AB23"/>
      <c r="AC23"/>
      <c r="AD23"/>
      <c r="AE23"/>
      <c r="AF23"/>
    </row>
    <row r="24" spans="2:32" s="75" customFormat="1" ht="53.25" customHeight="1" x14ac:dyDescent="0.35">
      <c r="B24" s="49" t="s">
        <v>16</v>
      </c>
      <c r="C24" s="126"/>
      <c r="D24" s="327" t="s">
        <v>455</v>
      </c>
      <c r="E24"/>
      <c r="F24"/>
      <c r="G24"/>
      <c r="H24"/>
      <c r="I24"/>
      <c r="J24"/>
      <c r="K24"/>
      <c r="L24"/>
      <c r="M24"/>
      <c r="N24"/>
      <c r="O24"/>
      <c r="P24"/>
      <c r="Q24"/>
      <c r="R24"/>
      <c r="S24"/>
      <c r="T24"/>
      <c r="U24"/>
      <c r="V24"/>
      <c r="W24"/>
      <c r="X24"/>
      <c r="Y24"/>
      <c r="Z24"/>
      <c r="AA24"/>
      <c r="AB24"/>
      <c r="AC24"/>
      <c r="AD24"/>
      <c r="AE24"/>
      <c r="AF24"/>
    </row>
    <row r="25" spans="2:32" s="75" customFormat="1" ht="46.5" customHeight="1" x14ac:dyDescent="0.35">
      <c r="B25" s="49" t="s">
        <v>208</v>
      </c>
      <c r="C25" s="126"/>
      <c r="D25" s="328"/>
      <c r="E25"/>
      <c r="F25" s="14"/>
      <c r="G25" s="14"/>
      <c r="H25" s="14"/>
      <c r="I25" s="14"/>
      <c r="J25" s="14"/>
      <c r="K25" s="14"/>
      <c r="L25" s="14"/>
      <c r="M25" s="14"/>
      <c r="N25" s="14"/>
      <c r="O25" s="14"/>
      <c r="P25"/>
      <c r="Q25"/>
      <c r="R25"/>
      <c r="S25"/>
      <c r="T25"/>
      <c r="U25"/>
      <c r="V25"/>
      <c r="W25"/>
      <c r="X25"/>
      <c r="Y25"/>
      <c r="Z25"/>
      <c r="AA25"/>
      <c r="AB25"/>
      <c r="AC25"/>
      <c r="AD25"/>
      <c r="AE25"/>
      <c r="AF25"/>
    </row>
    <row r="26" spans="2:32" ht="31.5" customHeight="1" thickBot="1" x14ac:dyDescent="0.4">
      <c r="B26" s="74" t="s">
        <v>20</v>
      </c>
      <c r="C26" s="127"/>
      <c r="D26" s="329"/>
    </row>
    <row r="27" spans="2:32" ht="32.25" customHeight="1" thickBot="1" x14ac:dyDescent="0.4">
      <c r="B27" s="322" t="s">
        <v>209</v>
      </c>
      <c r="C27" s="323"/>
      <c r="D27" s="324"/>
    </row>
    <row r="28" spans="2:32" ht="36.75" customHeight="1" x14ac:dyDescent="0.35">
      <c r="B28" s="107" t="s">
        <v>33</v>
      </c>
      <c r="C28" s="318" t="s">
        <v>577</v>
      </c>
      <c r="D28" s="319"/>
    </row>
    <row r="29" spans="2:32" ht="39.75" customHeight="1" x14ac:dyDescent="0.35">
      <c r="B29" s="108" t="s">
        <v>34</v>
      </c>
      <c r="C29" s="320"/>
      <c r="D29" s="321"/>
    </row>
    <row r="30" spans="2:32" ht="60.75" customHeight="1" thickBot="1" x14ac:dyDescent="0.4">
      <c r="B30" s="76" t="s">
        <v>9</v>
      </c>
      <c r="C30" s="316" t="s">
        <v>604</v>
      </c>
      <c r="D30" s="317"/>
    </row>
    <row r="31" spans="2:32" ht="35.25" customHeight="1" x14ac:dyDescent="0.35"/>
  </sheetData>
  <sheetProtection selectLockedCells="1"/>
  <mergeCells count="6">
    <mergeCell ref="B1:D1"/>
    <mergeCell ref="C30:D30"/>
    <mergeCell ref="C28:D29"/>
    <mergeCell ref="B27:D27"/>
    <mergeCell ref="B2:C2"/>
    <mergeCell ref="D24:D26"/>
  </mergeCells>
  <phoneticPr fontId="19" type="noConversion"/>
  <dataValidations xWindow="620" yWindow="610" count="8">
    <dataValidation type="list" allowBlank="1" showErrorMessage="1" errorTitle="PART OF A FRAMEWORK?" error="You must select an option from the drop down menu" promptTitle="PART OF A FRAMEWORK?" prompt="Please confirm whether this contract is part of a framework" sqref="C17" xr:uid="{00000000-0002-0000-0300-000000000000}">
      <formula1>$F$17:$G$17</formula1>
    </dataValidation>
    <dataValidation allowBlank="1" showDropDown="1" showErrorMessage="1" promptTitle="PART OF WIIP?" prompt="Please confirm whether this contract is or is linked to a project listed in the Wales Infrastructure Investment Plan (WIIP)" sqref="C20" xr:uid="{00000000-0002-0000-0300-000001000000}"/>
    <dataValidation allowBlank="1" showDropDown="1" showErrorMessage="1" promptTitle="Submission Year" sqref="C21" xr:uid="{00000000-0002-0000-0300-000002000000}"/>
    <dataValidation type="list" allowBlank="1" showInputMessage="1" showErrorMessage="1" sqref="C4" xr:uid="{00000000-0002-0000-0300-000003000000}">
      <formula1>$E$4:$L$4</formula1>
    </dataValidation>
    <dataValidation type="list" allowBlank="1" showInputMessage="1" showErrorMessage="1" sqref="C11" xr:uid="{00000000-0002-0000-0300-000004000000}">
      <formula1>$F$11:$I$11</formula1>
    </dataValidation>
    <dataValidation type="list" allowBlank="1" showInputMessage="1" showErrorMessage="1" sqref="C12" xr:uid="{00000000-0002-0000-0300-000005000000}">
      <formula1>$E$12:$AE$12</formula1>
    </dataValidation>
    <dataValidation allowBlank="1" showErrorMessage="1" promptTitle="PART OF WIIP?" prompt="Please confirm whether this contract is or is linked to a project listed in the Wales Infrastructure Investment Plan (WIIP)" sqref="C19" xr:uid="{00000000-0002-0000-0300-000006000000}"/>
    <dataValidation type="list" allowBlank="1" showInputMessage="1" showErrorMessage="1" sqref="C14" xr:uid="{00000000-0002-0000-0300-000007000000}">
      <formula1>$F$14:$H$14</formula1>
    </dataValidation>
  </dataValidations>
  <pageMargins left="0.70866141732283472" right="0.70866141732283472" top="0.74803149606299213" bottom="0.74803149606299213" header="0.31496062992125984" footer="0.31496062992125984"/>
  <pageSetup paperSize="8" scale="95" fitToHeight="2" orientation="landscape" horizontalDpi="300" verticalDpi="300" r:id="rId1"/>
  <headerFooter>
    <oddHeader>&amp;CTHE WELSH COMMUNITY BENEFITS MEASUREMENT TOOL&amp;R&amp;G</oddHeader>
  </headerFooter>
  <legacyDrawingHF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pageSetUpPr fitToPage="1"/>
  </sheetPr>
  <dimension ref="A1:Q9"/>
  <sheetViews>
    <sheetView zoomScale="80" zoomScaleNormal="80" workbookViewId="0">
      <pane ySplit="2" topLeftCell="A3" activePane="bottomLeft" state="frozen"/>
      <selection activeCell="B2" sqref="B2:J8"/>
      <selection pane="bottomLeft" activeCell="I5" sqref="I5"/>
    </sheetView>
  </sheetViews>
  <sheetFormatPr defaultColWidth="9.26953125" defaultRowHeight="14.5" x14ac:dyDescent="0.35"/>
  <cols>
    <col min="1" max="1" width="3.7265625" style="2" customWidth="1"/>
    <col min="2" max="2" width="5.7265625" style="7" customWidth="1"/>
    <col min="3" max="7" width="9.26953125" style="2"/>
    <col min="8" max="8" width="28.26953125" style="2" customWidth="1"/>
    <col min="9" max="9" width="25.7265625" style="2" customWidth="1"/>
    <col min="10" max="10" width="66.26953125" style="2" customWidth="1"/>
    <col min="11" max="11" width="9.26953125" style="2"/>
    <col min="12" max="15" width="9.26953125" style="2" hidden="1" customWidth="1"/>
    <col min="16" max="17" width="0" style="2" hidden="1" customWidth="1"/>
    <col min="18" max="16384" width="9.26953125" style="2"/>
  </cols>
  <sheetData>
    <row r="1" spans="1:17" ht="4.9000000000000004" customHeight="1" thickBot="1" x14ac:dyDescent="0.4">
      <c r="B1" s="333"/>
      <c r="C1" s="334"/>
      <c r="D1" s="334"/>
      <c r="E1" s="334"/>
      <c r="F1" s="334"/>
      <c r="G1" s="334"/>
      <c r="H1" s="334"/>
      <c r="I1" s="334"/>
      <c r="J1" s="335"/>
    </row>
    <row r="2" spans="1:17" ht="24.75" customHeight="1" thickBot="1" x14ac:dyDescent="0.4">
      <c r="A2" s="3"/>
      <c r="B2" s="322" t="s">
        <v>56</v>
      </c>
      <c r="C2" s="336"/>
      <c r="D2" s="336"/>
      <c r="E2" s="336"/>
      <c r="F2" s="336"/>
      <c r="G2" s="336"/>
      <c r="H2" s="336"/>
      <c r="I2" s="336"/>
      <c r="J2" s="4" t="s">
        <v>64</v>
      </c>
      <c r="K2" s="5"/>
    </row>
    <row r="3" spans="1:17" ht="150.65" customHeight="1" thickBot="1" x14ac:dyDescent="0.4">
      <c r="B3" s="216">
        <v>1.1000000000000001</v>
      </c>
      <c r="C3" s="349" t="s">
        <v>93</v>
      </c>
      <c r="D3" s="350"/>
      <c r="E3" s="350"/>
      <c r="F3" s="350"/>
      <c r="G3" s="350"/>
      <c r="H3" s="351"/>
      <c r="I3" s="17" t="s">
        <v>116</v>
      </c>
      <c r="J3" s="18" t="s">
        <v>368</v>
      </c>
      <c r="K3" s="184"/>
      <c r="N3" s="2" t="s">
        <v>461</v>
      </c>
      <c r="O3" s="2" t="s">
        <v>462</v>
      </c>
      <c r="P3" s="2" t="s">
        <v>211</v>
      </c>
      <c r="Q3" s="2" t="s">
        <v>212</v>
      </c>
    </row>
    <row r="4" spans="1:17" ht="114.75" customHeight="1" thickBot="1" x14ac:dyDescent="0.4">
      <c r="A4" s="330" t="s">
        <v>163</v>
      </c>
      <c r="B4" s="138">
        <v>1.2</v>
      </c>
      <c r="C4" s="343" t="s">
        <v>114</v>
      </c>
      <c r="D4" s="344"/>
      <c r="E4" s="344"/>
      <c r="F4" s="344"/>
      <c r="G4" s="344"/>
      <c r="H4" s="345"/>
      <c r="I4" s="57" t="s">
        <v>65</v>
      </c>
      <c r="J4" s="98" t="s">
        <v>572</v>
      </c>
      <c r="K4" s="166"/>
      <c r="L4" s="2" t="s">
        <v>66</v>
      </c>
      <c r="M4" s="2" t="s">
        <v>65</v>
      </c>
      <c r="O4" s="2">
        <f>SUMIF(I4, "YES",I7)</f>
        <v>0</v>
      </c>
    </row>
    <row r="5" spans="1:17" ht="92.25" customHeight="1" thickBot="1" x14ac:dyDescent="0.4">
      <c r="A5" s="331"/>
      <c r="B5" s="138">
        <v>1.3</v>
      </c>
      <c r="C5" s="346" t="s">
        <v>73</v>
      </c>
      <c r="D5" s="347"/>
      <c r="E5" s="347"/>
      <c r="F5" s="347"/>
      <c r="G5" s="347"/>
      <c r="H5" s="348"/>
      <c r="I5" s="38"/>
      <c r="J5" s="19" t="s">
        <v>91</v>
      </c>
      <c r="K5" s="5"/>
    </row>
    <row r="6" spans="1:17" ht="72" customHeight="1" thickBot="1" x14ac:dyDescent="0.4">
      <c r="A6" s="331"/>
      <c r="B6" s="138">
        <v>1.4</v>
      </c>
      <c r="C6" s="346" t="s">
        <v>74</v>
      </c>
      <c r="D6" s="347"/>
      <c r="E6" s="347"/>
      <c r="F6" s="347"/>
      <c r="G6" s="347"/>
      <c r="H6" s="348"/>
      <c r="I6" s="38"/>
      <c r="J6" s="19" t="s">
        <v>68</v>
      </c>
      <c r="K6" s="5"/>
    </row>
    <row r="7" spans="1:17" ht="75.75" customHeight="1" thickBot="1" x14ac:dyDescent="0.4">
      <c r="A7" s="332"/>
      <c r="B7" s="138">
        <v>1.5</v>
      </c>
      <c r="C7" s="340" t="s">
        <v>109</v>
      </c>
      <c r="D7" s="341"/>
      <c r="E7" s="341"/>
      <c r="F7" s="341"/>
      <c r="G7" s="341"/>
      <c r="H7" s="342"/>
      <c r="I7" s="39">
        <f>SUM(I5:I6)</f>
        <v>0</v>
      </c>
      <c r="J7" s="20" t="s">
        <v>110</v>
      </c>
      <c r="K7" s="5"/>
    </row>
    <row r="8" spans="1:17" ht="28.15" customHeight="1" x14ac:dyDescent="0.35">
      <c r="B8" s="337" t="s">
        <v>495</v>
      </c>
      <c r="C8" s="338"/>
      <c r="D8" s="338"/>
      <c r="E8" s="338"/>
      <c r="F8" s="338"/>
      <c r="G8" s="338"/>
      <c r="H8" s="338"/>
      <c r="I8" s="338"/>
      <c r="J8" s="339"/>
    </row>
    <row r="9" spans="1:17" x14ac:dyDescent="0.35">
      <c r="B9" s="8"/>
      <c r="C9" s="6"/>
      <c r="D9" s="6"/>
      <c r="E9" s="6"/>
      <c r="F9" s="6"/>
      <c r="G9" s="6"/>
      <c r="H9" s="6"/>
      <c r="I9" s="6"/>
      <c r="J9" s="6"/>
    </row>
  </sheetData>
  <sheetProtection sheet="1" selectLockedCells="1"/>
  <mergeCells count="9">
    <mergeCell ref="A4:A7"/>
    <mergeCell ref="B1:J1"/>
    <mergeCell ref="B2:I2"/>
    <mergeCell ref="B8:J8"/>
    <mergeCell ref="C7:H7"/>
    <mergeCell ref="C4:H4"/>
    <mergeCell ref="C6:H6"/>
    <mergeCell ref="C5:H5"/>
    <mergeCell ref="C3:H3"/>
  </mergeCells>
  <phoneticPr fontId="16" type="noConversion"/>
  <dataValidations xWindow="607" yWindow="306" count="2">
    <dataValidation type="list" showErrorMessage="1" errorTitle="CONTRACT CATEGORY" error="You must select an option from the drop down menu" promptTitle="TYPE OF CONTRACT/PROJECT" prompt="Please select the category which best describes the nature of the contract or project which you are examining" sqref="I3" xr:uid="{00000000-0002-0000-0400-000000000000}">
      <formula1>$N$3:$Q$3</formula1>
    </dataValidation>
    <dataValidation type="list" showErrorMessage="1" errorTitle="WELSH CONTRACTOR?" error="You must select an option from the drop down menu" promptTitle="WELSH CONTRACTOR" prompt="Please advise whether the contractor is based in Wales.  Refer to the guidance for more information on criterion for determining whether a contractor is based in Wales." sqref="I4" xr:uid="{00000000-0002-0000-0400-000001000000}">
      <formula1>$L$4:$M$4</formula1>
    </dataValidation>
  </dataValidations>
  <pageMargins left="0.70866141732283472" right="0.70866141732283472" top="0.94488188976377963" bottom="0.74803149606299213" header="0.31496062992125984" footer="0.31496062992125984"/>
  <pageSetup paperSize="8" orientation="landscape" horizontalDpi="300" verticalDpi="300" r:id="rId1"/>
  <headerFooter scaleWithDoc="0">
    <oddHeader>&amp;CTHE WELSH COMMUNITY BENEFITS MEASUREMENT TOOL&amp;R&amp;G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ublished="0">
    <pageSetUpPr fitToPage="1"/>
  </sheetPr>
  <dimension ref="A1:S13"/>
  <sheetViews>
    <sheetView zoomScale="80" zoomScaleNormal="80" workbookViewId="0">
      <pane ySplit="2" topLeftCell="A3" activePane="bottomLeft" state="frozen"/>
      <selection activeCell="B2" sqref="B2:J8"/>
      <selection pane="bottomLeft" activeCell="A2" sqref="A2:XFD2"/>
    </sheetView>
  </sheetViews>
  <sheetFormatPr defaultColWidth="9.26953125" defaultRowHeight="14.5" x14ac:dyDescent="0.35"/>
  <cols>
    <col min="1" max="1" width="3.7265625" style="2" customWidth="1"/>
    <col min="2" max="2" width="5.7265625" style="2" customWidth="1"/>
    <col min="3" max="7" width="10.26953125" style="2" customWidth="1"/>
    <col min="8" max="8" width="16" style="2" customWidth="1"/>
    <col min="9" max="9" width="18" style="2" customWidth="1"/>
    <col min="10" max="10" width="40.54296875" style="2" customWidth="1"/>
    <col min="11" max="11" width="40.7265625" style="2" customWidth="1"/>
    <col min="12" max="12" width="9.26953125" style="2" customWidth="1"/>
    <col min="13" max="13" width="21.1796875" style="2" hidden="1" customWidth="1"/>
    <col min="14" max="14" width="17.26953125" style="2" hidden="1" customWidth="1"/>
    <col min="15" max="15" width="13.26953125" style="2" hidden="1" customWidth="1"/>
    <col min="16" max="16" width="17.1796875" style="2" hidden="1" customWidth="1"/>
    <col min="17" max="17" width="34.453125" style="2" hidden="1" customWidth="1"/>
    <col min="18" max="18" width="12.26953125" style="2" hidden="1" customWidth="1"/>
    <col min="19" max="19" width="14" style="2" hidden="1" customWidth="1"/>
    <col min="20" max="20" width="0" style="2" hidden="1" customWidth="1"/>
    <col min="21" max="16384" width="9.26953125" style="2"/>
  </cols>
  <sheetData>
    <row r="1" spans="1:14" ht="4.9000000000000004" customHeight="1" thickBot="1" x14ac:dyDescent="0.4">
      <c r="B1" s="333"/>
      <c r="C1" s="363"/>
      <c r="D1" s="363"/>
      <c r="E1" s="363"/>
      <c r="F1" s="363"/>
      <c r="G1" s="363"/>
      <c r="H1" s="363"/>
      <c r="I1" s="363"/>
      <c r="J1" s="364"/>
      <c r="K1" s="48"/>
    </row>
    <row r="2" spans="1:14" ht="24.75" customHeight="1" thickBot="1" x14ac:dyDescent="0.4">
      <c r="A2" s="3"/>
      <c r="B2" s="365" t="s">
        <v>493</v>
      </c>
      <c r="C2" s="366"/>
      <c r="D2" s="366"/>
      <c r="E2" s="366"/>
      <c r="F2" s="366"/>
      <c r="G2" s="366"/>
      <c r="H2" s="366"/>
      <c r="I2" s="366"/>
      <c r="J2" s="52" t="s">
        <v>64</v>
      </c>
      <c r="K2" s="50" t="s">
        <v>10</v>
      </c>
      <c r="L2" s="5"/>
    </row>
    <row r="3" spans="1:14" ht="54" customHeight="1" x14ac:dyDescent="0.35">
      <c r="A3" s="352" t="s">
        <v>163</v>
      </c>
      <c r="B3" s="139">
        <v>2.1</v>
      </c>
      <c r="C3" s="367" t="s">
        <v>81</v>
      </c>
      <c r="D3" s="368"/>
      <c r="E3" s="368"/>
      <c r="F3" s="368"/>
      <c r="G3" s="368"/>
      <c r="H3" s="368"/>
      <c r="I3" s="40">
        <f>'1. GENERAL'!I5</f>
        <v>0</v>
      </c>
      <c r="J3" s="160"/>
      <c r="K3" s="18"/>
      <c r="L3" s="5"/>
    </row>
    <row r="4" spans="1:14" ht="105.75" customHeight="1" x14ac:dyDescent="0.35">
      <c r="A4" s="353"/>
      <c r="B4" s="370">
        <v>2.2000000000000002</v>
      </c>
      <c r="C4" s="372" t="s">
        <v>145</v>
      </c>
      <c r="D4" s="372"/>
      <c r="E4" s="372"/>
      <c r="F4" s="372"/>
      <c r="G4" s="372"/>
      <c r="H4" s="372"/>
      <c r="I4" s="38"/>
      <c r="J4" s="100" t="s">
        <v>573</v>
      </c>
      <c r="K4" s="359"/>
      <c r="L4" s="184"/>
    </row>
    <row r="5" spans="1:14" ht="60" customHeight="1" x14ac:dyDescent="0.35">
      <c r="A5" s="353"/>
      <c r="B5" s="371"/>
      <c r="C5" s="369" t="s">
        <v>82</v>
      </c>
      <c r="D5" s="369"/>
      <c r="E5" s="369"/>
      <c r="F5" s="369"/>
      <c r="G5" s="369"/>
      <c r="H5" s="369"/>
      <c r="I5" s="159" t="e">
        <f>I4/I3</f>
        <v>#DIV/0!</v>
      </c>
      <c r="J5" s="147" t="s">
        <v>11</v>
      </c>
      <c r="K5" s="359"/>
      <c r="L5" s="5"/>
    </row>
    <row r="6" spans="1:14" ht="86.65" customHeight="1" x14ac:dyDescent="0.35">
      <c r="A6" s="353"/>
      <c r="B6" s="370">
        <v>2.2999999999999998</v>
      </c>
      <c r="C6" s="372" t="s">
        <v>152</v>
      </c>
      <c r="D6" s="372"/>
      <c r="E6" s="372"/>
      <c r="F6" s="372"/>
      <c r="G6" s="372"/>
      <c r="H6" s="372"/>
      <c r="I6" s="167"/>
      <c r="J6" s="147" t="s">
        <v>19</v>
      </c>
      <c r="K6" s="360"/>
      <c r="L6" s="5"/>
    </row>
    <row r="7" spans="1:14" ht="60" customHeight="1" x14ac:dyDescent="0.35">
      <c r="A7" s="353"/>
      <c r="B7" s="371"/>
      <c r="C7" s="369" t="s">
        <v>361</v>
      </c>
      <c r="D7" s="369"/>
      <c r="E7" s="369"/>
      <c r="F7" s="369"/>
      <c r="G7" s="369"/>
      <c r="H7" s="369"/>
      <c r="I7" s="168" t="e">
        <f>I6/I4</f>
        <v>#DIV/0!</v>
      </c>
      <c r="J7" s="165" t="s">
        <v>12</v>
      </c>
      <c r="K7" s="360"/>
      <c r="L7" s="5"/>
    </row>
    <row r="8" spans="1:14" ht="105" customHeight="1" x14ac:dyDescent="0.35">
      <c r="A8" s="353"/>
      <c r="B8" s="370">
        <v>2.4</v>
      </c>
      <c r="C8" s="372" t="s">
        <v>153</v>
      </c>
      <c r="D8" s="372"/>
      <c r="E8" s="372"/>
      <c r="F8" s="372"/>
      <c r="G8" s="372"/>
      <c r="H8" s="372"/>
      <c r="I8" s="38"/>
      <c r="J8" s="165" t="s">
        <v>50</v>
      </c>
      <c r="K8" s="359"/>
      <c r="L8" s="5"/>
    </row>
    <row r="9" spans="1:14" ht="60" customHeight="1" x14ac:dyDescent="0.35">
      <c r="A9" s="353"/>
      <c r="B9" s="371"/>
      <c r="C9" s="369" t="s">
        <v>188</v>
      </c>
      <c r="D9" s="369"/>
      <c r="E9" s="369"/>
      <c r="F9" s="369"/>
      <c r="G9" s="369"/>
      <c r="H9" s="369"/>
      <c r="I9" s="159" t="e">
        <f>I8/I4</f>
        <v>#DIV/0!</v>
      </c>
      <c r="J9" s="100" t="s">
        <v>13</v>
      </c>
      <c r="K9" s="359"/>
      <c r="L9" s="141"/>
    </row>
    <row r="10" spans="1:14" ht="260.5" customHeight="1" x14ac:dyDescent="0.35">
      <c r="A10" s="353"/>
      <c r="B10" s="140">
        <v>2.5</v>
      </c>
      <c r="C10" s="358" t="s">
        <v>463</v>
      </c>
      <c r="D10" s="358"/>
      <c r="E10" s="358"/>
      <c r="F10" s="358"/>
      <c r="G10" s="358"/>
      <c r="H10" s="358"/>
      <c r="I10" s="95">
        <v>0</v>
      </c>
      <c r="J10" s="100" t="s">
        <v>111</v>
      </c>
      <c r="K10" s="54"/>
      <c r="L10" s="5"/>
    </row>
    <row r="11" spans="1:14" ht="117.75" customHeight="1" x14ac:dyDescent="0.35">
      <c r="A11" s="354"/>
      <c r="B11" s="161">
        <v>2.6</v>
      </c>
      <c r="C11" s="361" t="s">
        <v>146</v>
      </c>
      <c r="D11" s="362"/>
      <c r="E11" s="362"/>
      <c r="F11" s="362"/>
      <c r="G11" s="362"/>
      <c r="H11" s="362"/>
      <c r="I11" s="95" t="s">
        <v>65</v>
      </c>
      <c r="J11" s="185" t="s">
        <v>605</v>
      </c>
      <c r="K11" s="54"/>
      <c r="L11" s="5"/>
      <c r="M11" s="2" t="s">
        <v>66</v>
      </c>
      <c r="N11" s="2" t="s">
        <v>65</v>
      </c>
    </row>
    <row r="12" spans="1:14" x14ac:dyDescent="0.35">
      <c r="B12" s="6"/>
      <c r="C12" s="6"/>
      <c r="D12" s="6"/>
      <c r="E12" s="6"/>
      <c r="F12" s="6"/>
      <c r="G12" s="6"/>
      <c r="H12" s="6"/>
      <c r="I12" s="6"/>
      <c r="J12" s="6"/>
      <c r="K12" s="6"/>
    </row>
    <row r="13" spans="1:14" x14ac:dyDescent="0.35">
      <c r="B13" s="355"/>
      <c r="C13" s="356"/>
      <c r="D13" s="356"/>
      <c r="E13" s="356"/>
      <c r="F13" s="356"/>
      <c r="G13" s="356"/>
      <c r="H13" s="356"/>
      <c r="I13" s="356"/>
      <c r="J13" s="357"/>
    </row>
  </sheetData>
  <sheetProtection selectLockedCells="1"/>
  <mergeCells count="19">
    <mergeCell ref="B1:J1"/>
    <mergeCell ref="B2:I2"/>
    <mergeCell ref="C3:H3"/>
    <mergeCell ref="C9:H9"/>
    <mergeCell ref="C5:H5"/>
    <mergeCell ref="C7:H7"/>
    <mergeCell ref="B4:B5"/>
    <mergeCell ref="B8:B9"/>
    <mergeCell ref="C4:H4"/>
    <mergeCell ref="C6:H6"/>
    <mergeCell ref="C8:H8"/>
    <mergeCell ref="B6:B7"/>
    <mergeCell ref="A3:A11"/>
    <mergeCell ref="B13:J13"/>
    <mergeCell ref="C10:H10"/>
    <mergeCell ref="K4:K5"/>
    <mergeCell ref="K6:K7"/>
    <mergeCell ref="C11:H11"/>
    <mergeCell ref="K8:K9"/>
  </mergeCells>
  <phoneticPr fontId="16" type="noConversion"/>
  <dataValidations count="2">
    <dataValidation allowBlank="1" sqref="I10" xr:uid="{00000000-0002-0000-0500-000000000000}"/>
    <dataValidation type="list" allowBlank="1" sqref="I11" xr:uid="{00000000-0002-0000-0500-000001000000}">
      <formula1>$M$11:$N$11</formula1>
    </dataValidation>
  </dataValidations>
  <pageMargins left="0.70866141732283472" right="0.70866141732283472" top="0.94488188976377963" bottom="0.74803149606299213" header="0.31496062992125984" footer="0.31496062992125984"/>
  <pageSetup paperSize="9" scale="53" orientation="landscape" horizontalDpi="300" verticalDpi="300" r:id="rId1"/>
  <headerFooter scaleWithDoc="0">
    <oddHeader>&amp;CTHE WELSH COMMUNITY BENEFITS MEASUREMENT TOOL&amp;R&amp;G</oddHeader>
  </headerFooter>
  <legacyDrawingHF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pageSetUpPr fitToPage="1"/>
  </sheetPr>
  <dimension ref="A1:AT61"/>
  <sheetViews>
    <sheetView view="pageBreakPreview" zoomScale="80" zoomScaleNormal="80" zoomScaleSheetLayoutView="80" workbookViewId="0">
      <pane ySplit="2" topLeftCell="A3" activePane="bottomLeft" state="frozen"/>
      <selection activeCell="B2" sqref="B2:J8"/>
      <selection pane="bottomLeft" activeCell="I4" sqref="I4"/>
    </sheetView>
  </sheetViews>
  <sheetFormatPr defaultColWidth="9.26953125" defaultRowHeight="14.5" x14ac:dyDescent="0.35"/>
  <cols>
    <col min="1" max="1" width="3.7265625" style="1" customWidth="1"/>
    <col min="2" max="2" width="5.7265625" style="1" customWidth="1"/>
    <col min="3" max="7" width="9.26953125" style="1"/>
    <col min="8" max="8" width="16" style="1" customWidth="1"/>
    <col min="9" max="9" width="26.453125" style="1" customWidth="1"/>
    <col min="10" max="10" width="35.54296875" style="1" customWidth="1"/>
    <col min="11" max="11" width="42.7265625" style="1" customWidth="1"/>
    <col min="12" max="12" width="46" style="1" customWidth="1"/>
    <col min="13" max="13" width="41.54296875" style="1" customWidth="1"/>
    <col min="14" max="14" width="0" hidden="1" customWidth="1"/>
    <col min="15" max="40" width="9.26953125" style="1" hidden="1" customWidth="1"/>
    <col min="41" max="41" width="13.453125" style="1" hidden="1" customWidth="1"/>
    <col min="42" max="44" width="9.26953125" style="1" hidden="1" customWidth="1"/>
    <col min="45" max="46" width="0" style="1" hidden="1" customWidth="1"/>
    <col min="47" max="16384" width="9.26953125" style="1"/>
  </cols>
  <sheetData>
    <row r="1" spans="1:46" ht="4.9000000000000004" customHeight="1" thickBot="1" x14ac:dyDescent="0.4">
      <c r="B1" s="402"/>
      <c r="C1" s="403"/>
      <c r="D1" s="403"/>
      <c r="E1" s="403"/>
      <c r="F1" s="403"/>
      <c r="G1" s="403"/>
      <c r="H1" s="403"/>
      <c r="I1" s="403"/>
      <c r="J1" s="403"/>
      <c r="K1" s="58" t="s">
        <v>85</v>
      </c>
      <c r="L1" s="58"/>
      <c r="M1" s="58"/>
    </row>
    <row r="2" spans="1:46" ht="19" thickBot="1" x14ac:dyDescent="0.4">
      <c r="B2" s="322" t="s">
        <v>61</v>
      </c>
      <c r="C2" s="406"/>
      <c r="D2" s="406"/>
      <c r="E2" s="406"/>
      <c r="F2" s="406"/>
      <c r="G2" s="406"/>
      <c r="H2" s="406"/>
      <c r="I2" s="406"/>
      <c r="J2" s="51" t="s">
        <v>64</v>
      </c>
      <c r="K2" s="51" t="s">
        <v>10</v>
      </c>
      <c r="L2" s="11"/>
      <c r="M2" s="11"/>
    </row>
    <row r="3" spans="1:46" ht="54.75" customHeight="1" x14ac:dyDescent="0.35">
      <c r="A3" s="352" t="s">
        <v>163</v>
      </c>
      <c r="B3" s="142">
        <v>3.1</v>
      </c>
      <c r="C3" s="410" t="s">
        <v>83</v>
      </c>
      <c r="D3" s="410"/>
      <c r="E3" s="410"/>
      <c r="F3" s="410"/>
      <c r="G3" s="410"/>
      <c r="H3" s="410"/>
      <c r="I3" s="59">
        <f>'1. GENERAL'!I6</f>
        <v>0</v>
      </c>
      <c r="J3" s="60"/>
      <c r="K3" s="60"/>
      <c r="L3" s="11"/>
      <c r="M3" s="11"/>
    </row>
    <row r="4" spans="1:46" ht="167.25" customHeight="1" x14ac:dyDescent="0.35">
      <c r="A4" s="353"/>
      <c r="B4" s="408">
        <v>3.2</v>
      </c>
      <c r="C4" s="401" t="s">
        <v>147</v>
      </c>
      <c r="D4" s="401"/>
      <c r="E4" s="401"/>
      <c r="F4" s="401"/>
      <c r="G4" s="401"/>
      <c r="H4" s="401"/>
      <c r="I4" s="41"/>
      <c r="J4" s="413" t="s">
        <v>575</v>
      </c>
      <c r="K4" s="411"/>
      <c r="L4" s="11"/>
      <c r="M4" s="11"/>
      <c r="AS4" s="1" t="s">
        <v>66</v>
      </c>
      <c r="AT4" s="1" t="s">
        <v>65</v>
      </c>
    </row>
    <row r="5" spans="1:46" ht="28.5" customHeight="1" x14ac:dyDescent="0.35">
      <c r="A5" s="353"/>
      <c r="B5" s="409"/>
      <c r="C5" s="407" t="s">
        <v>96</v>
      </c>
      <c r="D5" s="407"/>
      <c r="E5" s="407"/>
      <c r="F5" s="407"/>
      <c r="G5" s="407"/>
      <c r="H5" s="407"/>
      <c r="I5" s="176" t="e">
        <f>I4/I3</f>
        <v>#DIV/0!</v>
      </c>
      <c r="J5" s="414"/>
      <c r="K5" s="412"/>
      <c r="L5" s="11"/>
      <c r="M5" s="11"/>
    </row>
    <row r="6" spans="1:46" ht="99" customHeight="1" x14ac:dyDescent="0.35">
      <c r="A6" s="353"/>
      <c r="B6" s="143">
        <v>3.3</v>
      </c>
      <c r="C6" s="398" t="s">
        <v>148</v>
      </c>
      <c r="D6" s="399"/>
      <c r="E6" s="399"/>
      <c r="F6" s="399"/>
      <c r="G6" s="399"/>
      <c r="H6" s="400"/>
      <c r="I6" s="22" t="s">
        <v>65</v>
      </c>
      <c r="J6" s="162" t="s">
        <v>484</v>
      </c>
      <c r="K6" s="411"/>
      <c r="L6" s="11"/>
      <c r="M6" s="11"/>
    </row>
    <row r="7" spans="1:46" ht="29.5" customHeight="1" x14ac:dyDescent="0.35">
      <c r="A7" s="353"/>
      <c r="B7" s="143">
        <v>3.4</v>
      </c>
      <c r="C7" s="398" t="s">
        <v>464</v>
      </c>
      <c r="D7" s="399"/>
      <c r="E7" s="399"/>
      <c r="F7" s="399"/>
      <c r="G7" s="399"/>
      <c r="H7" s="400"/>
      <c r="I7" s="110">
        <v>0</v>
      </c>
      <c r="J7" s="24"/>
      <c r="K7" s="412"/>
      <c r="L7" s="11"/>
      <c r="M7" s="11"/>
    </row>
    <row r="8" spans="1:46" ht="79.5" customHeight="1" thickBot="1" x14ac:dyDescent="0.4">
      <c r="A8" s="397" t="s">
        <v>166</v>
      </c>
      <c r="B8" s="228">
        <v>3.5</v>
      </c>
      <c r="C8" s="401" t="s">
        <v>251</v>
      </c>
      <c r="D8" s="401"/>
      <c r="E8" s="401"/>
      <c r="F8" s="401"/>
      <c r="G8" s="401"/>
      <c r="H8" s="401"/>
      <c r="I8" s="63">
        <v>0</v>
      </c>
      <c r="J8" s="86" t="s">
        <v>84</v>
      </c>
      <c r="K8" s="122"/>
      <c r="L8" s="11"/>
      <c r="M8" s="11"/>
    </row>
    <row r="9" spans="1:46" ht="145.15" customHeight="1" thickBot="1" x14ac:dyDescent="0.4">
      <c r="A9" s="397"/>
      <c r="B9" s="404" t="s">
        <v>439</v>
      </c>
      <c r="C9" s="405"/>
      <c r="D9" s="405"/>
      <c r="E9" s="405"/>
      <c r="F9" s="405"/>
      <c r="G9" s="405"/>
      <c r="H9" s="405"/>
      <c r="I9" s="405"/>
      <c r="J9" s="405"/>
      <c r="K9" s="92"/>
      <c r="L9" s="84"/>
      <c r="M9" s="11"/>
      <c r="O9" s="1" t="s">
        <v>66</v>
      </c>
      <c r="P9" s="1" t="s">
        <v>65</v>
      </c>
      <c r="R9" s="1">
        <v>3</v>
      </c>
      <c r="S9" s="1">
        <v>4</v>
      </c>
      <c r="T9" s="1">
        <v>5</v>
      </c>
      <c r="U9" s="1">
        <v>6</v>
      </c>
      <c r="V9" s="1">
        <v>7</v>
      </c>
      <c r="W9" s="1">
        <v>8</v>
      </c>
      <c r="X9" s="1">
        <v>9</v>
      </c>
      <c r="Y9" s="1">
        <v>10</v>
      </c>
      <c r="Z9" s="1">
        <v>11</v>
      </c>
      <c r="AA9" s="1">
        <v>12</v>
      </c>
      <c r="AB9" s="1">
        <v>13</v>
      </c>
      <c r="AC9" s="1">
        <v>14</v>
      </c>
      <c r="AD9" s="1">
        <v>15</v>
      </c>
      <c r="AE9" s="1">
        <v>16</v>
      </c>
      <c r="AF9" s="1">
        <v>17</v>
      </c>
      <c r="AG9" s="1">
        <v>18</v>
      </c>
      <c r="AH9" s="1">
        <v>19</v>
      </c>
      <c r="AI9" s="1">
        <v>20</v>
      </c>
      <c r="AJ9" s="1">
        <v>21</v>
      </c>
      <c r="AK9" s="1">
        <v>22</v>
      </c>
      <c r="AL9" s="1">
        <v>23</v>
      </c>
      <c r="AM9" s="1">
        <v>24</v>
      </c>
      <c r="AN9" s="1">
        <v>25</v>
      </c>
      <c r="AO9" s="1">
        <v>26</v>
      </c>
    </row>
    <row r="10" spans="1:46" ht="225.75" customHeight="1" thickBot="1" x14ac:dyDescent="0.4">
      <c r="A10" s="397"/>
      <c r="B10" s="220" t="s">
        <v>440</v>
      </c>
      <c r="C10" s="385" t="s">
        <v>497</v>
      </c>
      <c r="D10" s="386"/>
      <c r="E10" s="386"/>
      <c r="F10" s="385" t="s">
        <v>149</v>
      </c>
      <c r="G10" s="386"/>
      <c r="H10" s="387"/>
      <c r="I10" s="288" t="s">
        <v>150</v>
      </c>
      <c r="J10" s="288" t="s">
        <v>151</v>
      </c>
      <c r="K10" s="288" t="s">
        <v>465</v>
      </c>
      <c r="L10" s="83" t="s">
        <v>413</v>
      </c>
      <c r="O10" s="80"/>
      <c r="P10" s="11"/>
    </row>
    <row r="11" spans="1:46" ht="15" customHeight="1" x14ac:dyDescent="0.35">
      <c r="A11" s="397"/>
      <c r="B11" s="219"/>
      <c r="C11" s="415">
        <v>1</v>
      </c>
      <c r="D11" s="416"/>
      <c r="E11" s="417"/>
      <c r="F11" s="388"/>
      <c r="G11" s="389"/>
      <c r="H11" s="390"/>
      <c r="I11" s="118"/>
      <c r="J11" s="56"/>
      <c r="K11" s="56"/>
      <c r="L11" s="25" t="s">
        <v>65</v>
      </c>
      <c r="O11" s="80"/>
      <c r="P11" s="11"/>
      <c r="Q11" s="1" t="s">
        <v>66</v>
      </c>
      <c r="R11" s="1" t="s">
        <v>65</v>
      </c>
      <c r="S11" s="1" t="s">
        <v>466</v>
      </c>
      <c r="AQ11" s="12">
        <f>IF(F11&gt;0,(AR$11-F11)*AR$12,)</f>
        <v>0</v>
      </c>
      <c r="AR11" s="1">
        <v>26</v>
      </c>
    </row>
    <row r="12" spans="1:46" ht="15" customHeight="1" x14ac:dyDescent="0.35">
      <c r="A12" s="397"/>
      <c r="B12" s="217"/>
      <c r="C12" s="379">
        <v>2</v>
      </c>
      <c r="D12" s="380"/>
      <c r="E12" s="381"/>
      <c r="F12" s="373"/>
      <c r="G12" s="374"/>
      <c r="H12" s="375"/>
      <c r="I12" s="119"/>
      <c r="J12" s="82"/>
      <c r="K12" s="82"/>
      <c r="L12" s="26"/>
      <c r="O12" s="80"/>
      <c r="P12" s="11"/>
      <c r="AQ12" s="12">
        <f t="shared" ref="AQ12:AQ42" si="0">IF(H12&gt;0,(AR$11-H12)*AR$12,)</f>
        <v>0</v>
      </c>
      <c r="AR12" s="37" t="e">
        <f>'VARIABLES '!#REF!</f>
        <v>#REF!</v>
      </c>
    </row>
    <row r="13" spans="1:46" ht="15" customHeight="1" x14ac:dyDescent="0.35">
      <c r="A13" s="397"/>
      <c r="B13" s="217"/>
      <c r="C13" s="379">
        <v>3</v>
      </c>
      <c r="D13" s="380"/>
      <c r="E13" s="381"/>
      <c r="F13" s="373"/>
      <c r="G13" s="374"/>
      <c r="H13" s="375"/>
      <c r="I13" s="119"/>
      <c r="J13" s="82"/>
      <c r="K13" s="82"/>
      <c r="L13" s="26"/>
      <c r="O13" s="80"/>
      <c r="P13" s="11"/>
      <c r="AQ13" s="12">
        <f t="shared" si="0"/>
        <v>0</v>
      </c>
    </row>
    <row r="14" spans="1:46" ht="15" customHeight="1" x14ac:dyDescent="0.35">
      <c r="A14" s="397"/>
      <c r="B14" s="217"/>
      <c r="C14" s="379">
        <v>4</v>
      </c>
      <c r="D14" s="380"/>
      <c r="E14" s="381"/>
      <c r="F14" s="373"/>
      <c r="G14" s="374"/>
      <c r="H14" s="375"/>
      <c r="I14" s="119"/>
      <c r="J14" s="82"/>
      <c r="K14" s="82"/>
      <c r="L14" s="26"/>
      <c r="O14" s="80"/>
      <c r="P14" s="11"/>
      <c r="AQ14" s="12">
        <f t="shared" si="0"/>
        <v>0</v>
      </c>
    </row>
    <row r="15" spans="1:46" ht="15" customHeight="1" x14ac:dyDescent="0.35">
      <c r="A15" s="397"/>
      <c r="B15" s="217"/>
      <c r="C15" s="394">
        <v>5</v>
      </c>
      <c r="D15" s="395"/>
      <c r="E15" s="396"/>
      <c r="F15" s="373"/>
      <c r="G15" s="374"/>
      <c r="H15" s="375"/>
      <c r="I15" s="119"/>
      <c r="J15" s="82"/>
      <c r="K15" s="82"/>
      <c r="L15" s="26"/>
      <c r="O15" s="80"/>
      <c r="P15" s="11"/>
      <c r="AQ15" s="12">
        <f t="shared" si="0"/>
        <v>0</v>
      </c>
    </row>
    <row r="16" spans="1:46" ht="15" customHeight="1" x14ac:dyDescent="0.35">
      <c r="A16" s="397"/>
      <c r="B16" s="217"/>
      <c r="C16" s="379">
        <v>6</v>
      </c>
      <c r="D16" s="380"/>
      <c r="E16" s="381"/>
      <c r="F16" s="391"/>
      <c r="G16" s="392"/>
      <c r="H16" s="393"/>
      <c r="I16" s="119"/>
      <c r="J16" s="82"/>
      <c r="K16" s="82"/>
      <c r="L16" s="47"/>
      <c r="O16" s="80"/>
      <c r="P16" s="11"/>
      <c r="AQ16" s="12">
        <f t="shared" si="0"/>
        <v>0</v>
      </c>
    </row>
    <row r="17" spans="1:43" ht="15" customHeight="1" x14ac:dyDescent="0.35">
      <c r="A17" s="397"/>
      <c r="B17" s="217"/>
      <c r="C17" s="379">
        <v>7</v>
      </c>
      <c r="D17" s="380"/>
      <c r="E17" s="381"/>
      <c r="F17" s="373"/>
      <c r="G17" s="374"/>
      <c r="H17" s="375"/>
      <c r="I17" s="119"/>
      <c r="J17" s="82"/>
      <c r="K17" s="82"/>
      <c r="L17" s="26"/>
      <c r="O17" s="80"/>
      <c r="P17" s="11"/>
      <c r="AQ17" s="12">
        <f t="shared" si="0"/>
        <v>0</v>
      </c>
    </row>
    <row r="18" spans="1:43" ht="15" customHeight="1" x14ac:dyDescent="0.35">
      <c r="A18" s="397"/>
      <c r="B18" s="217"/>
      <c r="C18" s="379">
        <v>8</v>
      </c>
      <c r="D18" s="380"/>
      <c r="E18" s="381"/>
      <c r="F18" s="373"/>
      <c r="G18" s="374"/>
      <c r="H18" s="375"/>
      <c r="I18" s="119"/>
      <c r="J18" s="82"/>
      <c r="K18" s="82"/>
      <c r="L18" s="26"/>
      <c r="O18" s="80"/>
      <c r="P18" s="11"/>
      <c r="AQ18" s="12">
        <f t="shared" si="0"/>
        <v>0</v>
      </c>
    </row>
    <row r="19" spans="1:43" ht="15" customHeight="1" x14ac:dyDescent="0.35">
      <c r="A19" s="397"/>
      <c r="B19" s="217"/>
      <c r="C19" s="394">
        <v>9</v>
      </c>
      <c r="D19" s="395"/>
      <c r="E19" s="396"/>
      <c r="F19" s="373"/>
      <c r="G19" s="374"/>
      <c r="H19" s="375"/>
      <c r="I19" s="119"/>
      <c r="J19" s="82"/>
      <c r="K19" s="82"/>
      <c r="L19" s="26"/>
      <c r="O19" s="80"/>
      <c r="P19" s="11"/>
      <c r="AQ19" s="12">
        <f t="shared" si="0"/>
        <v>0</v>
      </c>
    </row>
    <row r="20" spans="1:43" ht="15" customHeight="1" x14ac:dyDescent="0.35">
      <c r="A20" s="397"/>
      <c r="B20" s="217"/>
      <c r="C20" s="379">
        <v>10</v>
      </c>
      <c r="D20" s="380"/>
      <c r="E20" s="381"/>
      <c r="F20" s="373"/>
      <c r="G20" s="374"/>
      <c r="H20" s="375"/>
      <c r="I20" s="119"/>
      <c r="J20" s="82"/>
      <c r="K20" s="82"/>
      <c r="L20" s="26"/>
      <c r="O20" s="80"/>
      <c r="P20" s="11"/>
      <c r="AQ20" s="12">
        <f t="shared" si="0"/>
        <v>0</v>
      </c>
    </row>
    <row r="21" spans="1:43" ht="15" customHeight="1" x14ac:dyDescent="0.35">
      <c r="A21" s="397"/>
      <c r="B21" s="217"/>
      <c r="C21" s="379">
        <v>11</v>
      </c>
      <c r="D21" s="380"/>
      <c r="E21" s="381"/>
      <c r="F21" s="373"/>
      <c r="G21" s="374"/>
      <c r="H21" s="375"/>
      <c r="I21" s="119"/>
      <c r="J21" s="82"/>
      <c r="K21" s="82"/>
      <c r="L21" s="26"/>
      <c r="O21" s="80"/>
      <c r="P21" s="11"/>
      <c r="AQ21" s="12">
        <f t="shared" si="0"/>
        <v>0</v>
      </c>
    </row>
    <row r="22" spans="1:43" ht="15" customHeight="1" x14ac:dyDescent="0.35">
      <c r="A22" s="296"/>
      <c r="B22" s="217"/>
      <c r="C22" s="379">
        <v>12</v>
      </c>
      <c r="D22" s="380"/>
      <c r="E22" s="381"/>
      <c r="F22" s="373"/>
      <c r="G22" s="374"/>
      <c r="H22" s="375"/>
      <c r="I22" s="119"/>
      <c r="J22" s="82"/>
      <c r="K22" s="82"/>
      <c r="L22" s="26"/>
      <c r="O22" s="80"/>
      <c r="P22" s="11"/>
      <c r="AQ22" s="12">
        <f t="shared" si="0"/>
        <v>0</v>
      </c>
    </row>
    <row r="23" spans="1:43" ht="15" customHeight="1" x14ac:dyDescent="0.35">
      <c r="A23" s="296"/>
      <c r="B23" s="217"/>
      <c r="C23" s="394">
        <v>13</v>
      </c>
      <c r="D23" s="395"/>
      <c r="E23" s="396"/>
      <c r="F23" s="373"/>
      <c r="G23" s="374"/>
      <c r="H23" s="375"/>
      <c r="I23" s="119"/>
      <c r="J23" s="82"/>
      <c r="K23" s="82"/>
      <c r="L23" s="26"/>
      <c r="O23" s="80"/>
      <c r="P23" s="11"/>
      <c r="AQ23" s="12">
        <f t="shared" si="0"/>
        <v>0</v>
      </c>
    </row>
    <row r="24" spans="1:43" ht="15" customHeight="1" x14ac:dyDescent="0.35">
      <c r="A24" s="296"/>
      <c r="B24" s="217"/>
      <c r="C24" s="379">
        <v>14</v>
      </c>
      <c r="D24" s="380"/>
      <c r="E24" s="381"/>
      <c r="F24" s="373"/>
      <c r="G24" s="374"/>
      <c r="H24" s="375"/>
      <c r="I24" s="119"/>
      <c r="J24" s="82"/>
      <c r="K24" s="82"/>
      <c r="L24" s="26"/>
      <c r="O24" s="80"/>
      <c r="P24" s="11"/>
      <c r="AQ24" s="12">
        <f t="shared" si="0"/>
        <v>0</v>
      </c>
    </row>
    <row r="25" spans="1:43" ht="15" customHeight="1" x14ac:dyDescent="0.35">
      <c r="A25" s="296"/>
      <c r="B25" s="217"/>
      <c r="C25" s="379">
        <v>15</v>
      </c>
      <c r="D25" s="380"/>
      <c r="E25" s="381"/>
      <c r="F25" s="373"/>
      <c r="G25" s="374"/>
      <c r="H25" s="375"/>
      <c r="I25" s="119"/>
      <c r="J25" s="82"/>
      <c r="K25" s="82"/>
      <c r="L25" s="26"/>
      <c r="O25" s="80"/>
      <c r="P25" s="11"/>
      <c r="AQ25" s="12">
        <f t="shared" si="0"/>
        <v>0</v>
      </c>
    </row>
    <row r="26" spans="1:43" ht="15" customHeight="1" x14ac:dyDescent="0.35">
      <c r="A26" s="296"/>
      <c r="B26" s="217"/>
      <c r="C26" s="379">
        <v>16</v>
      </c>
      <c r="D26" s="380"/>
      <c r="E26" s="381"/>
      <c r="F26" s="373"/>
      <c r="G26" s="374"/>
      <c r="H26" s="375"/>
      <c r="I26" s="119"/>
      <c r="J26" s="82"/>
      <c r="K26" s="82"/>
      <c r="L26" s="26"/>
      <c r="O26" s="80"/>
      <c r="P26" s="11"/>
      <c r="AQ26" s="12">
        <f t="shared" si="0"/>
        <v>0</v>
      </c>
    </row>
    <row r="27" spans="1:43" ht="15" customHeight="1" x14ac:dyDescent="0.35">
      <c r="A27" s="296"/>
      <c r="B27" s="217"/>
      <c r="C27" s="394">
        <v>17</v>
      </c>
      <c r="D27" s="395"/>
      <c r="E27" s="396"/>
      <c r="F27" s="373"/>
      <c r="G27" s="374"/>
      <c r="H27" s="375"/>
      <c r="I27" s="119"/>
      <c r="J27" s="82"/>
      <c r="K27" s="82"/>
      <c r="L27" s="26"/>
      <c r="O27" s="80"/>
      <c r="P27" s="11"/>
      <c r="AQ27" s="12">
        <f t="shared" si="0"/>
        <v>0</v>
      </c>
    </row>
    <row r="28" spans="1:43" ht="15" customHeight="1" x14ac:dyDescent="0.35">
      <c r="A28" s="296"/>
      <c r="B28" s="217"/>
      <c r="C28" s="379">
        <v>18</v>
      </c>
      <c r="D28" s="380"/>
      <c r="E28" s="381"/>
      <c r="F28" s="373"/>
      <c r="G28" s="374"/>
      <c r="H28" s="375"/>
      <c r="I28" s="119"/>
      <c r="J28" s="82"/>
      <c r="K28" s="82"/>
      <c r="L28" s="26"/>
      <c r="O28" s="80"/>
      <c r="P28" s="11"/>
      <c r="AQ28" s="12">
        <f t="shared" si="0"/>
        <v>0</v>
      </c>
    </row>
    <row r="29" spans="1:43" ht="15" customHeight="1" x14ac:dyDescent="0.35">
      <c r="A29" s="296"/>
      <c r="B29" s="217"/>
      <c r="C29" s="379">
        <v>19</v>
      </c>
      <c r="D29" s="380"/>
      <c r="E29" s="381"/>
      <c r="F29" s="373"/>
      <c r="G29" s="374"/>
      <c r="H29" s="375"/>
      <c r="I29" s="119"/>
      <c r="J29" s="82"/>
      <c r="K29" s="82"/>
      <c r="L29" s="26"/>
      <c r="O29" s="80"/>
      <c r="P29" s="11"/>
      <c r="AQ29" s="12">
        <f t="shared" si="0"/>
        <v>0</v>
      </c>
    </row>
    <row r="30" spans="1:43" ht="15" customHeight="1" x14ac:dyDescent="0.35">
      <c r="A30" s="296"/>
      <c r="B30" s="217"/>
      <c r="C30" s="379">
        <v>20</v>
      </c>
      <c r="D30" s="380"/>
      <c r="E30" s="381"/>
      <c r="F30" s="373"/>
      <c r="G30" s="374"/>
      <c r="H30" s="375"/>
      <c r="I30" s="119"/>
      <c r="J30" s="82"/>
      <c r="K30" s="82"/>
      <c r="L30" s="26"/>
      <c r="O30" s="80"/>
      <c r="P30" s="11"/>
      <c r="AQ30" s="12">
        <f t="shared" si="0"/>
        <v>0</v>
      </c>
    </row>
    <row r="31" spans="1:43" ht="15" customHeight="1" x14ac:dyDescent="0.35">
      <c r="A31" s="296"/>
      <c r="B31" s="217"/>
      <c r="C31" s="394">
        <v>21</v>
      </c>
      <c r="D31" s="395"/>
      <c r="E31" s="396"/>
      <c r="F31" s="373"/>
      <c r="G31" s="374"/>
      <c r="H31" s="375"/>
      <c r="I31" s="119"/>
      <c r="J31" s="82"/>
      <c r="K31" s="82"/>
      <c r="L31" s="26"/>
      <c r="O31" s="80"/>
      <c r="P31" s="11"/>
      <c r="AQ31" s="12">
        <f t="shared" si="0"/>
        <v>0</v>
      </c>
    </row>
    <row r="32" spans="1:43" ht="15" customHeight="1" x14ac:dyDescent="0.35">
      <c r="A32" s="296"/>
      <c r="B32" s="217"/>
      <c r="C32" s="379">
        <v>22</v>
      </c>
      <c r="D32" s="380"/>
      <c r="E32" s="381"/>
      <c r="F32" s="373"/>
      <c r="G32" s="374"/>
      <c r="H32" s="375"/>
      <c r="I32" s="119"/>
      <c r="J32" s="82"/>
      <c r="K32" s="82"/>
      <c r="L32" s="26"/>
      <c r="O32" s="80"/>
      <c r="P32" s="11"/>
      <c r="AQ32" s="12">
        <f t="shared" si="0"/>
        <v>0</v>
      </c>
    </row>
    <row r="33" spans="1:43" ht="15" customHeight="1" x14ac:dyDescent="0.35">
      <c r="A33" s="296"/>
      <c r="B33" s="217"/>
      <c r="C33" s="379">
        <v>23</v>
      </c>
      <c r="D33" s="380"/>
      <c r="E33" s="381"/>
      <c r="F33" s="373"/>
      <c r="G33" s="374"/>
      <c r="H33" s="375"/>
      <c r="I33" s="119"/>
      <c r="J33" s="82"/>
      <c r="K33" s="82"/>
      <c r="L33" s="26"/>
      <c r="O33" s="80"/>
      <c r="P33" s="11"/>
      <c r="AQ33" s="12">
        <f t="shared" si="0"/>
        <v>0</v>
      </c>
    </row>
    <row r="34" spans="1:43" ht="15" customHeight="1" x14ac:dyDescent="0.35">
      <c r="A34" s="296"/>
      <c r="B34" s="217"/>
      <c r="C34" s="379">
        <v>24</v>
      </c>
      <c r="D34" s="380"/>
      <c r="E34" s="381"/>
      <c r="F34" s="373"/>
      <c r="G34" s="374"/>
      <c r="H34" s="375"/>
      <c r="I34" s="119"/>
      <c r="J34" s="82"/>
      <c r="K34" s="82"/>
      <c r="L34" s="26"/>
      <c r="O34" s="80"/>
      <c r="P34" s="11"/>
      <c r="AQ34" s="12">
        <f t="shared" si="0"/>
        <v>0</v>
      </c>
    </row>
    <row r="35" spans="1:43" ht="15" customHeight="1" x14ac:dyDescent="0.35">
      <c r="A35" s="296"/>
      <c r="B35" s="217"/>
      <c r="C35" s="394">
        <v>25</v>
      </c>
      <c r="D35" s="395"/>
      <c r="E35" s="396"/>
      <c r="F35" s="373"/>
      <c r="G35" s="374"/>
      <c r="H35" s="375"/>
      <c r="I35" s="119"/>
      <c r="J35" s="82"/>
      <c r="K35" s="82"/>
      <c r="L35" s="26"/>
      <c r="O35" s="80"/>
      <c r="P35" s="11"/>
      <c r="AQ35" s="12">
        <f t="shared" si="0"/>
        <v>0</v>
      </c>
    </row>
    <row r="36" spans="1:43" ht="15" customHeight="1" x14ac:dyDescent="0.35">
      <c r="A36" s="296"/>
      <c r="B36" s="217"/>
      <c r="C36" s="379">
        <v>26</v>
      </c>
      <c r="D36" s="380"/>
      <c r="E36" s="381"/>
      <c r="F36" s="373"/>
      <c r="G36" s="374"/>
      <c r="H36" s="375"/>
      <c r="I36" s="119"/>
      <c r="J36" s="82"/>
      <c r="K36" s="82"/>
      <c r="L36" s="26"/>
      <c r="O36" s="80"/>
      <c r="P36" s="11"/>
      <c r="AQ36" s="12">
        <f t="shared" si="0"/>
        <v>0</v>
      </c>
    </row>
    <row r="37" spans="1:43" ht="15" customHeight="1" x14ac:dyDescent="0.35">
      <c r="A37" s="296"/>
      <c r="B37" s="217"/>
      <c r="C37" s="379">
        <v>27</v>
      </c>
      <c r="D37" s="380"/>
      <c r="E37" s="381"/>
      <c r="F37" s="373"/>
      <c r="G37" s="374"/>
      <c r="H37" s="375"/>
      <c r="I37" s="119"/>
      <c r="J37" s="82"/>
      <c r="K37" s="82"/>
      <c r="L37" s="26"/>
      <c r="O37" s="80"/>
      <c r="P37" s="11"/>
      <c r="AQ37" s="12">
        <f t="shared" si="0"/>
        <v>0</v>
      </c>
    </row>
    <row r="38" spans="1:43" ht="15" customHeight="1" x14ac:dyDescent="0.35">
      <c r="A38" s="296"/>
      <c r="B38" s="217"/>
      <c r="C38" s="379">
        <v>28</v>
      </c>
      <c r="D38" s="380"/>
      <c r="E38" s="381"/>
      <c r="F38" s="373"/>
      <c r="G38" s="374"/>
      <c r="H38" s="375"/>
      <c r="I38" s="119"/>
      <c r="J38" s="82"/>
      <c r="K38" s="82"/>
      <c r="L38" s="26"/>
      <c r="O38" s="80"/>
      <c r="P38" s="11"/>
      <c r="AQ38" s="12">
        <f t="shared" si="0"/>
        <v>0</v>
      </c>
    </row>
    <row r="39" spans="1:43" ht="15" customHeight="1" x14ac:dyDescent="0.35">
      <c r="A39" s="296"/>
      <c r="B39" s="217"/>
      <c r="C39" s="394">
        <v>29</v>
      </c>
      <c r="D39" s="395"/>
      <c r="E39" s="396"/>
      <c r="F39" s="373"/>
      <c r="G39" s="374"/>
      <c r="H39" s="375"/>
      <c r="I39" s="119"/>
      <c r="J39" s="82"/>
      <c r="K39" s="82"/>
      <c r="L39" s="26"/>
      <c r="O39" s="80"/>
      <c r="P39" s="11"/>
      <c r="AQ39" s="12">
        <f t="shared" si="0"/>
        <v>0</v>
      </c>
    </row>
    <row r="40" spans="1:43" ht="15" customHeight="1" x14ac:dyDescent="0.35">
      <c r="A40" s="296"/>
      <c r="B40" s="217"/>
      <c r="C40" s="379">
        <v>30</v>
      </c>
      <c r="D40" s="380"/>
      <c r="E40" s="381"/>
      <c r="F40" s="373"/>
      <c r="G40" s="374"/>
      <c r="H40" s="375"/>
      <c r="I40" s="119"/>
      <c r="J40" s="82"/>
      <c r="K40" s="82"/>
      <c r="L40" s="26"/>
      <c r="O40" s="80"/>
      <c r="P40" s="11"/>
      <c r="AQ40" s="12">
        <f t="shared" si="0"/>
        <v>0</v>
      </c>
    </row>
    <row r="41" spans="1:43" ht="15" customHeight="1" x14ac:dyDescent="0.35">
      <c r="A41" s="296"/>
      <c r="B41" s="217"/>
      <c r="C41" s="379">
        <v>31</v>
      </c>
      <c r="D41" s="380"/>
      <c r="E41" s="381"/>
      <c r="F41" s="373"/>
      <c r="G41" s="374"/>
      <c r="H41" s="375"/>
      <c r="I41" s="119"/>
      <c r="J41" s="82"/>
      <c r="K41" s="82"/>
      <c r="L41" s="26"/>
      <c r="O41" s="80"/>
      <c r="P41" s="11"/>
      <c r="AQ41" s="12">
        <f t="shared" si="0"/>
        <v>0</v>
      </c>
    </row>
    <row r="42" spans="1:43" ht="15" customHeight="1" x14ac:dyDescent="0.35">
      <c r="A42" s="296"/>
      <c r="B42" s="217"/>
      <c r="C42" s="379">
        <v>32</v>
      </c>
      <c r="D42" s="380"/>
      <c r="E42" s="381"/>
      <c r="F42" s="373"/>
      <c r="G42" s="374"/>
      <c r="H42" s="375"/>
      <c r="I42" s="119"/>
      <c r="J42" s="82"/>
      <c r="K42" s="82"/>
      <c r="L42" s="26"/>
      <c r="O42" s="80"/>
      <c r="P42" s="11"/>
      <c r="AQ42" s="12">
        <f t="shared" si="0"/>
        <v>0</v>
      </c>
    </row>
    <row r="43" spans="1:43" ht="15" customHeight="1" x14ac:dyDescent="0.35">
      <c r="A43" s="296"/>
      <c r="B43" s="217"/>
      <c r="C43" s="394">
        <v>33</v>
      </c>
      <c r="D43" s="395"/>
      <c r="E43" s="396"/>
      <c r="F43" s="373"/>
      <c r="G43" s="374"/>
      <c r="H43" s="375"/>
      <c r="I43" s="119"/>
      <c r="J43" s="82"/>
      <c r="K43" s="82"/>
      <c r="L43" s="26"/>
      <c r="O43" s="80"/>
      <c r="P43" s="11"/>
      <c r="AQ43" s="12">
        <f t="shared" ref="AQ43:AQ59" si="1">IF(H43&gt;0,(AR$11-H43)*AR$12,)</f>
        <v>0</v>
      </c>
    </row>
    <row r="44" spans="1:43" ht="15" customHeight="1" x14ac:dyDescent="0.35">
      <c r="A44" s="296"/>
      <c r="B44" s="217"/>
      <c r="C44" s="379">
        <v>34</v>
      </c>
      <c r="D44" s="380"/>
      <c r="E44" s="381"/>
      <c r="F44" s="373"/>
      <c r="G44" s="374"/>
      <c r="H44" s="375"/>
      <c r="I44" s="119"/>
      <c r="J44" s="82"/>
      <c r="K44" s="82"/>
      <c r="L44" s="26"/>
      <c r="O44" s="80"/>
      <c r="P44" s="11"/>
      <c r="AQ44" s="12">
        <f t="shared" si="1"/>
        <v>0</v>
      </c>
    </row>
    <row r="45" spans="1:43" ht="15" customHeight="1" x14ac:dyDescent="0.35">
      <c r="A45" s="296"/>
      <c r="B45" s="217"/>
      <c r="C45" s="379">
        <v>35</v>
      </c>
      <c r="D45" s="380"/>
      <c r="E45" s="381"/>
      <c r="F45" s="373"/>
      <c r="G45" s="374"/>
      <c r="H45" s="375"/>
      <c r="I45" s="119"/>
      <c r="J45" s="82"/>
      <c r="K45" s="82"/>
      <c r="L45" s="26"/>
      <c r="O45" s="80"/>
      <c r="P45" s="11"/>
      <c r="AQ45" s="12">
        <f t="shared" si="1"/>
        <v>0</v>
      </c>
    </row>
    <row r="46" spans="1:43" ht="15" customHeight="1" x14ac:dyDescent="0.35">
      <c r="A46" s="296"/>
      <c r="B46" s="217"/>
      <c r="C46" s="379">
        <v>36</v>
      </c>
      <c r="D46" s="380"/>
      <c r="E46" s="381"/>
      <c r="F46" s="373"/>
      <c r="G46" s="374"/>
      <c r="H46" s="375"/>
      <c r="I46" s="119"/>
      <c r="J46" s="82"/>
      <c r="K46" s="82"/>
      <c r="L46" s="26"/>
      <c r="O46" s="80"/>
      <c r="P46" s="11"/>
      <c r="AQ46" s="12">
        <f t="shared" si="1"/>
        <v>0</v>
      </c>
    </row>
    <row r="47" spans="1:43" ht="15" customHeight="1" x14ac:dyDescent="0.35">
      <c r="A47" s="296"/>
      <c r="B47" s="217"/>
      <c r="C47" s="394">
        <v>37</v>
      </c>
      <c r="D47" s="395"/>
      <c r="E47" s="396"/>
      <c r="F47" s="373"/>
      <c r="G47" s="374"/>
      <c r="H47" s="375"/>
      <c r="I47" s="119"/>
      <c r="J47" s="82"/>
      <c r="K47" s="82"/>
      <c r="L47" s="26"/>
      <c r="O47" s="80"/>
      <c r="P47" s="11"/>
      <c r="AQ47" s="12">
        <f t="shared" si="1"/>
        <v>0</v>
      </c>
    </row>
    <row r="48" spans="1:43" ht="15" customHeight="1" x14ac:dyDescent="0.35">
      <c r="A48" s="296"/>
      <c r="B48" s="217"/>
      <c r="C48" s="379">
        <v>38</v>
      </c>
      <c r="D48" s="380"/>
      <c r="E48" s="381"/>
      <c r="F48" s="373"/>
      <c r="G48" s="374"/>
      <c r="H48" s="375"/>
      <c r="I48" s="119"/>
      <c r="J48" s="82"/>
      <c r="K48" s="82"/>
      <c r="L48" s="26"/>
      <c r="O48" s="80"/>
      <c r="P48" s="11"/>
      <c r="AQ48" s="12">
        <f t="shared" si="1"/>
        <v>0</v>
      </c>
    </row>
    <row r="49" spans="1:43" ht="15" customHeight="1" x14ac:dyDescent="0.35">
      <c r="A49" s="296"/>
      <c r="B49" s="217"/>
      <c r="C49" s="379">
        <v>39</v>
      </c>
      <c r="D49" s="380"/>
      <c r="E49" s="381"/>
      <c r="F49" s="373"/>
      <c r="G49" s="374"/>
      <c r="H49" s="375"/>
      <c r="I49" s="119"/>
      <c r="J49" s="82"/>
      <c r="K49" s="82"/>
      <c r="L49" s="26"/>
      <c r="O49" s="80"/>
      <c r="P49" s="11"/>
      <c r="AQ49" s="12">
        <f t="shared" si="1"/>
        <v>0</v>
      </c>
    </row>
    <row r="50" spans="1:43" ht="15" customHeight="1" x14ac:dyDescent="0.35">
      <c r="A50" s="296"/>
      <c r="B50" s="217"/>
      <c r="C50" s="379">
        <v>40</v>
      </c>
      <c r="D50" s="380"/>
      <c r="E50" s="381"/>
      <c r="F50" s="373"/>
      <c r="G50" s="374"/>
      <c r="H50" s="375"/>
      <c r="I50" s="119"/>
      <c r="J50" s="82"/>
      <c r="K50" s="82"/>
      <c r="L50" s="26"/>
      <c r="O50" s="80"/>
      <c r="P50" s="11"/>
      <c r="AQ50" s="12">
        <f t="shared" si="1"/>
        <v>0</v>
      </c>
    </row>
    <row r="51" spans="1:43" ht="15" customHeight="1" x14ac:dyDescent="0.35">
      <c r="A51" s="296"/>
      <c r="B51" s="217"/>
      <c r="C51" s="394">
        <v>41</v>
      </c>
      <c r="D51" s="395"/>
      <c r="E51" s="396"/>
      <c r="F51" s="373"/>
      <c r="G51" s="374"/>
      <c r="H51" s="375"/>
      <c r="I51" s="119"/>
      <c r="J51" s="82"/>
      <c r="K51" s="82"/>
      <c r="L51" s="26"/>
      <c r="O51" s="80"/>
      <c r="P51" s="11"/>
      <c r="AQ51" s="12">
        <f t="shared" si="1"/>
        <v>0</v>
      </c>
    </row>
    <row r="52" spans="1:43" ht="15" customHeight="1" x14ac:dyDescent="0.35">
      <c r="A52" s="296"/>
      <c r="B52" s="217"/>
      <c r="C52" s="379">
        <v>42</v>
      </c>
      <c r="D52" s="380"/>
      <c r="E52" s="381"/>
      <c r="F52" s="373"/>
      <c r="G52" s="374"/>
      <c r="H52" s="375"/>
      <c r="I52" s="119"/>
      <c r="J52" s="82"/>
      <c r="K52" s="82"/>
      <c r="L52" s="26"/>
      <c r="O52" s="80"/>
      <c r="P52" s="11"/>
      <c r="AQ52" s="12">
        <f t="shared" si="1"/>
        <v>0</v>
      </c>
    </row>
    <row r="53" spans="1:43" ht="15" customHeight="1" x14ac:dyDescent="0.35">
      <c r="A53" s="296"/>
      <c r="B53" s="217"/>
      <c r="C53" s="379">
        <v>43</v>
      </c>
      <c r="D53" s="380"/>
      <c r="E53" s="381"/>
      <c r="F53" s="373"/>
      <c r="G53" s="374"/>
      <c r="H53" s="375"/>
      <c r="I53" s="119"/>
      <c r="J53" s="82"/>
      <c r="K53" s="82"/>
      <c r="L53" s="26"/>
      <c r="O53" s="80"/>
      <c r="P53" s="11"/>
      <c r="AQ53" s="12">
        <f t="shared" si="1"/>
        <v>0</v>
      </c>
    </row>
    <row r="54" spans="1:43" ht="15" customHeight="1" x14ac:dyDescent="0.35">
      <c r="A54" s="296"/>
      <c r="B54" s="217"/>
      <c r="C54" s="379">
        <v>44</v>
      </c>
      <c r="D54" s="380"/>
      <c r="E54" s="381"/>
      <c r="F54" s="373"/>
      <c r="G54" s="374"/>
      <c r="H54" s="375"/>
      <c r="I54" s="119"/>
      <c r="J54" s="82"/>
      <c r="K54" s="82"/>
      <c r="L54" s="26"/>
      <c r="O54" s="80"/>
      <c r="P54" s="11"/>
      <c r="AQ54" s="12">
        <f t="shared" si="1"/>
        <v>0</v>
      </c>
    </row>
    <row r="55" spans="1:43" ht="15" customHeight="1" x14ac:dyDescent="0.35">
      <c r="A55" s="296"/>
      <c r="B55" s="217"/>
      <c r="C55" s="394">
        <v>45</v>
      </c>
      <c r="D55" s="395"/>
      <c r="E55" s="396"/>
      <c r="F55" s="373"/>
      <c r="G55" s="374"/>
      <c r="H55" s="375"/>
      <c r="I55" s="119"/>
      <c r="J55" s="82"/>
      <c r="K55" s="82"/>
      <c r="L55" s="26"/>
      <c r="O55" s="80"/>
      <c r="P55" s="11"/>
      <c r="AQ55" s="12">
        <f t="shared" si="1"/>
        <v>0</v>
      </c>
    </row>
    <row r="56" spans="1:43" ht="15" customHeight="1" x14ac:dyDescent="0.35">
      <c r="A56" s="296"/>
      <c r="B56" s="217"/>
      <c r="C56" s="379">
        <v>46</v>
      </c>
      <c r="D56" s="380"/>
      <c r="E56" s="381"/>
      <c r="F56" s="373"/>
      <c r="G56" s="374"/>
      <c r="H56" s="375"/>
      <c r="I56" s="119"/>
      <c r="J56" s="82"/>
      <c r="K56" s="82"/>
      <c r="L56" s="26"/>
      <c r="O56" s="80"/>
      <c r="P56" s="11"/>
      <c r="AQ56" s="12">
        <f t="shared" si="1"/>
        <v>0</v>
      </c>
    </row>
    <row r="57" spans="1:43" ht="15" customHeight="1" x14ac:dyDescent="0.35">
      <c r="A57" s="296"/>
      <c r="B57" s="217"/>
      <c r="C57" s="379">
        <v>47</v>
      </c>
      <c r="D57" s="380"/>
      <c r="E57" s="381"/>
      <c r="F57" s="373"/>
      <c r="G57" s="374"/>
      <c r="H57" s="375"/>
      <c r="I57" s="119"/>
      <c r="J57" s="82"/>
      <c r="K57" s="82"/>
      <c r="L57" s="26"/>
      <c r="O57" s="80"/>
      <c r="P57" s="11"/>
      <c r="AQ57" s="12">
        <f t="shared" si="1"/>
        <v>0</v>
      </c>
    </row>
    <row r="58" spans="1:43" ht="15" customHeight="1" x14ac:dyDescent="0.35">
      <c r="A58" s="296"/>
      <c r="B58" s="217"/>
      <c r="C58" s="379">
        <v>48</v>
      </c>
      <c r="D58" s="380"/>
      <c r="E58" s="381"/>
      <c r="F58" s="373"/>
      <c r="G58" s="374"/>
      <c r="H58" s="375"/>
      <c r="I58" s="119"/>
      <c r="J58" s="82"/>
      <c r="K58" s="82"/>
      <c r="L58" s="26"/>
      <c r="O58" s="80"/>
      <c r="P58" s="11"/>
      <c r="AQ58" s="12">
        <f t="shared" si="1"/>
        <v>0</v>
      </c>
    </row>
    <row r="59" spans="1:43" ht="15" customHeight="1" thickBot="1" x14ac:dyDescent="0.4">
      <c r="A59" s="296"/>
      <c r="B59" s="218"/>
      <c r="C59" s="382">
        <v>49</v>
      </c>
      <c r="D59" s="383"/>
      <c r="E59" s="384"/>
      <c r="F59" s="376"/>
      <c r="G59" s="377"/>
      <c r="H59" s="378"/>
      <c r="I59" s="120"/>
      <c r="J59" s="289"/>
      <c r="K59" s="289"/>
      <c r="L59" s="27"/>
      <c r="O59" s="80"/>
      <c r="P59" s="11"/>
      <c r="AQ59" s="12">
        <f t="shared" si="1"/>
        <v>0</v>
      </c>
    </row>
    <row r="60" spans="1:43" x14ac:dyDescent="0.35">
      <c r="A60" s="10"/>
      <c r="B60" s="15"/>
      <c r="C60" s="16"/>
      <c r="D60" s="16"/>
      <c r="E60" s="16"/>
      <c r="F60" s="16"/>
      <c r="G60" s="16"/>
      <c r="H60" s="16"/>
      <c r="I60" s="43"/>
      <c r="J60" s="16"/>
      <c r="K60" s="16"/>
      <c r="L60" s="79"/>
      <c r="AO60" s="12"/>
    </row>
    <row r="61" spans="1:43" x14ac:dyDescent="0.35">
      <c r="B61" s="9"/>
      <c r="C61" s="9"/>
      <c r="D61" s="9"/>
      <c r="E61" s="9"/>
      <c r="F61" s="9"/>
      <c r="G61" s="9"/>
      <c r="H61" s="9"/>
      <c r="I61" s="9"/>
      <c r="J61" s="9"/>
      <c r="K61" s="9"/>
    </row>
  </sheetData>
  <sheetProtection sheet="1" selectLockedCells="1"/>
  <dataConsolidate/>
  <mergeCells count="115">
    <mergeCell ref="B1:J1"/>
    <mergeCell ref="B9:J9"/>
    <mergeCell ref="B2:I2"/>
    <mergeCell ref="C5:H5"/>
    <mergeCell ref="B4:B5"/>
    <mergeCell ref="C3:H3"/>
    <mergeCell ref="C4:H4"/>
    <mergeCell ref="C43:E43"/>
    <mergeCell ref="K4:K5"/>
    <mergeCell ref="K6:K7"/>
    <mergeCell ref="J4:J5"/>
    <mergeCell ref="C17:E17"/>
    <mergeCell ref="C18:E18"/>
    <mergeCell ref="C10:E10"/>
    <mergeCell ref="C11:E11"/>
    <mergeCell ref="C12:E12"/>
    <mergeCell ref="C13:E13"/>
    <mergeCell ref="C23:E23"/>
    <mergeCell ref="C24:E24"/>
    <mergeCell ref="F23:H23"/>
    <mergeCell ref="F24:H24"/>
    <mergeCell ref="C28:E28"/>
    <mergeCell ref="C29:E29"/>
    <mergeCell ref="C30:E30"/>
    <mergeCell ref="A8:A21"/>
    <mergeCell ref="A3:A7"/>
    <mergeCell ref="C6:H6"/>
    <mergeCell ref="C7:H7"/>
    <mergeCell ref="C8:H8"/>
    <mergeCell ref="C14:E14"/>
    <mergeCell ref="C15:E15"/>
    <mergeCell ref="C16:E16"/>
    <mergeCell ref="C22:E22"/>
    <mergeCell ref="F22:H22"/>
    <mergeCell ref="C19:E19"/>
    <mergeCell ref="C20:E20"/>
    <mergeCell ref="C21:E21"/>
    <mergeCell ref="F28:H28"/>
    <mergeCell ref="F29:H29"/>
    <mergeCell ref="F30:H30"/>
    <mergeCell ref="C25:E25"/>
    <mergeCell ref="C26:E26"/>
    <mergeCell ref="C27:E27"/>
    <mergeCell ref="F25:H25"/>
    <mergeCell ref="F26:H26"/>
    <mergeCell ref="F27:H27"/>
    <mergeCell ref="C34:E34"/>
    <mergeCell ref="C35:E35"/>
    <mergeCell ref="C36:E36"/>
    <mergeCell ref="F34:H34"/>
    <mergeCell ref="F35:H35"/>
    <mergeCell ref="F36:H36"/>
    <mergeCell ref="C31:E31"/>
    <mergeCell ref="C32:E32"/>
    <mergeCell ref="C33:E33"/>
    <mergeCell ref="F31:H31"/>
    <mergeCell ref="F32:H32"/>
    <mergeCell ref="F33:H33"/>
    <mergeCell ref="C40:E40"/>
    <mergeCell ref="C41:E41"/>
    <mergeCell ref="C42:E42"/>
    <mergeCell ref="F40:H40"/>
    <mergeCell ref="F41:H41"/>
    <mergeCell ref="F42:H42"/>
    <mergeCell ref="C37:E37"/>
    <mergeCell ref="C38:E38"/>
    <mergeCell ref="C39:E39"/>
    <mergeCell ref="F37:H37"/>
    <mergeCell ref="F38:H38"/>
    <mergeCell ref="F39:H39"/>
    <mergeCell ref="C46:E46"/>
    <mergeCell ref="C47:E47"/>
    <mergeCell ref="C48:E48"/>
    <mergeCell ref="F46:H46"/>
    <mergeCell ref="F47:H47"/>
    <mergeCell ref="F48:H48"/>
    <mergeCell ref="C44:E44"/>
    <mergeCell ref="C45:E45"/>
    <mergeCell ref="F43:H43"/>
    <mergeCell ref="F44:H44"/>
    <mergeCell ref="F45:H45"/>
    <mergeCell ref="C54:E54"/>
    <mergeCell ref="F52:H52"/>
    <mergeCell ref="F53:H53"/>
    <mergeCell ref="F54:H54"/>
    <mergeCell ref="C49:E49"/>
    <mergeCell ref="C50:E50"/>
    <mergeCell ref="C51:E51"/>
    <mergeCell ref="F49:H49"/>
    <mergeCell ref="F50:H50"/>
    <mergeCell ref="F51:H51"/>
    <mergeCell ref="F58:H58"/>
    <mergeCell ref="F59:H59"/>
    <mergeCell ref="C58:E58"/>
    <mergeCell ref="C59:E59"/>
    <mergeCell ref="F10:H10"/>
    <mergeCell ref="F11:H11"/>
    <mergeCell ref="F12:H12"/>
    <mergeCell ref="F13:H13"/>
    <mergeCell ref="F14:H14"/>
    <mergeCell ref="F15:H15"/>
    <mergeCell ref="F16:H16"/>
    <mergeCell ref="F17:H17"/>
    <mergeCell ref="F18:H18"/>
    <mergeCell ref="F19:H19"/>
    <mergeCell ref="F20:H20"/>
    <mergeCell ref="F21:H21"/>
    <mergeCell ref="C55:E55"/>
    <mergeCell ref="C56:E56"/>
    <mergeCell ref="C57:E57"/>
    <mergeCell ref="F55:H55"/>
    <mergeCell ref="F56:H56"/>
    <mergeCell ref="F57:H57"/>
    <mergeCell ref="C52:E52"/>
    <mergeCell ref="C53:E53"/>
  </mergeCells>
  <phoneticPr fontId="16" type="noConversion"/>
  <dataValidations xWindow="443" yWindow="615" count="8">
    <dataValidation type="list" showInputMessage="1" showErrorMessage="1" errorTitle="UNEMPLOYMENT" error="YOU HAVE INDICATED THAT SOMEONE LIVING IN WALES WHO WAS PREVIUSLY UNEMPLOYED HAS GAINED EMPLOYMENT AS A RESULT OF THIS CONTRACT.  YOU MUST SELECT AN ANSWER FROM THIS DROP DOWN LIST." promptTitle="UNEMPLOYMENT" prompt="PLEASE SELECT THE NUMBER OF WEEKS THE INDIVIDUAL WAS PREVIOUSLY UNEMPLOYED FOR.  WHERE YOU DO NOT KNOW, PLEASE SELECT DON'T KNOW FROM THE LIST" sqref="I60" xr:uid="{00000000-0002-0000-0600-000000000000}">
      <formula1>$O$9:$AN$9</formula1>
    </dataValidation>
    <dataValidation type="whole" allowBlank="1" showInputMessage="1" showErrorMessage="1" sqref="I8" xr:uid="{00000000-0002-0000-0600-000001000000}">
      <formula1>0</formula1>
      <formula2>1000</formula2>
    </dataValidation>
    <dataValidation type="list" showErrorMessage="1" errorTitle="UNEMPLOYMENT" error="YOU MUST SELECT AN OPTION  FROM THE DROP DOWN MENU" promptTitle="UNEMPLOYMENT" prompt="PLEASE SELECT FROM THE DROP DOWN MENU" sqref="I6" xr:uid="{00000000-0002-0000-0600-000002000000}">
      <formula1>$AS$4:$AT$4</formula1>
    </dataValidation>
    <dataValidation type="list" showInputMessage="1" showErrorMessage="1" errorTitle="EMPLOYMENT" error="YOU MUST SELECT AN OPTION  FROM THE DROP DOWN MENU" promptTitle="EMPLOYMENT" prompt="PLEASE CONFIRM WHETHER THE INDIVIDUAL EMPLOYED WILL CONTINUE IN EMPLOYMENT BEYOND THE CURRENT CONTRACT.  PLEASE SELECT FROM THE DOWN MENU" sqref="L11:L59" xr:uid="{00000000-0002-0000-0600-000003000000}">
      <formula1>$Q$11:$R$11</formula1>
    </dataValidation>
    <dataValidation type="list" allowBlank="1" showInputMessage="1" showErrorMessage="1" errorTitle="DISADVANTAGED?" error="Please select from the drop down menu" promptTitle="SEVERELY DISADVANTAGED WORKER?" prompt="Please select from the drop down menu" sqref="J11:J59" xr:uid="{00000000-0002-0000-0600-000004000000}">
      <formula1>$Q$11:$R$11</formula1>
    </dataValidation>
    <dataValidation type="list" allowBlank="1" showInputMessage="1" showErrorMessage="1" errorTitle="DISADVANTAGED?" error="Please select from the drop down menu" promptTitle="DISADVANTAGED WORKER?" prompt="Please select from the drop down menu" sqref="I11:I59" xr:uid="{00000000-0002-0000-0600-000005000000}">
      <formula1>$Q$11:$R$11</formula1>
    </dataValidation>
    <dataValidation type="list" allowBlank="1" showInputMessage="1" showErrorMessage="1" errorTitle="DISADVANTAGED?" error="Please select from the drop down menu" promptTitle="DISABLED WORKER?" prompt="Please select from the drop down menu" sqref="K11:K59" xr:uid="{00000000-0002-0000-0600-000006000000}">
      <formula1>$Q$11:$S$11</formula1>
    </dataValidation>
    <dataValidation type="list" showInputMessage="1" errorTitle="UNEMPLOYMENT" error="YOU HAVE INDICATED THAT SOMEONE LIVING IN WALES WHO WAS PREVIUSLY UNEMPLOYED HAS GAINED EMPLOYMENT AS A RESULT OF THIS CONTRACT.  YOU MUST SELECT AN ANSWER FROM THIS DROP DOWN LIST." promptTitle="UNEMPLOYED?" prompt="Was this individual UNEMPLOYED for up to 6 months immediately prior to being taken on?_x000a__x000a_Please select from drop down menu_x000a__x000a_" sqref="F11" xr:uid="{00000000-0002-0000-0600-000007000000}">
      <formula1>$O$9:$P$9</formula1>
    </dataValidation>
  </dataValidations>
  <pageMargins left="0.70866141732283472" right="0.70866141732283472" top="0.94488188976377963" bottom="0.74803149606299213" header="0.31496062992125984" footer="0.31496062992125984"/>
  <pageSetup paperSize="9" scale="33" fitToHeight="2" orientation="portrait" horizontalDpi="300" verticalDpi="300" r:id="rId1"/>
  <headerFooter scaleWithDoc="0">
    <oddHeader>&amp;CTHE WELSH COMMUNITY BENEFITS MEASUREMENT TOOL&amp;R&amp;G</oddHeader>
  </headerFooter>
  <legacy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pageSetUpPr fitToPage="1"/>
  </sheetPr>
  <dimension ref="A1:N98"/>
  <sheetViews>
    <sheetView showGridLines="0" zoomScale="60" zoomScaleNormal="60" workbookViewId="0">
      <pane ySplit="2" topLeftCell="A4" activePane="bottomLeft" state="frozen"/>
      <selection activeCell="B2" sqref="B2:J8"/>
      <selection pane="bottomLeft" activeCell="L5" sqref="L5"/>
    </sheetView>
  </sheetViews>
  <sheetFormatPr defaultColWidth="9.26953125" defaultRowHeight="14.5" x14ac:dyDescent="0.35"/>
  <cols>
    <col min="1" max="1" width="3.7265625" style="1" customWidth="1"/>
    <col min="2" max="2" width="5.7265625" style="1" customWidth="1"/>
    <col min="3" max="6" width="9.26953125" style="1"/>
    <col min="7" max="7" width="13.54296875" style="1" customWidth="1"/>
    <col min="8" max="8" width="28.26953125" style="1" customWidth="1"/>
    <col min="9" max="9" width="15.81640625" style="1" customWidth="1"/>
    <col min="10" max="10" width="13.7265625" style="1" customWidth="1"/>
    <col min="11" max="11" width="42.7265625" style="1" customWidth="1"/>
    <col min="12" max="12" width="27.453125" style="1" customWidth="1"/>
    <col min="13" max="13" width="67.7265625" style="1" customWidth="1"/>
    <col min="14" max="14" width="57" style="1" customWidth="1"/>
    <col min="15" max="16384" width="9.26953125" style="1"/>
  </cols>
  <sheetData>
    <row r="1" spans="1:14" ht="21.75" customHeight="1" thickBot="1" x14ac:dyDescent="0.4">
      <c r="B1" s="117" t="s">
        <v>154</v>
      </c>
      <c r="C1" s="114"/>
      <c r="D1" s="114"/>
      <c r="E1" s="114"/>
      <c r="F1" s="114"/>
      <c r="G1" s="114"/>
      <c r="H1" s="114"/>
      <c r="I1" s="114"/>
      <c r="J1" s="115"/>
      <c r="K1" s="58"/>
    </row>
    <row r="2" spans="1:14" ht="24.75" customHeight="1" thickBot="1" x14ac:dyDescent="0.4">
      <c r="A2" s="297"/>
      <c r="B2" s="365" t="s">
        <v>175</v>
      </c>
      <c r="C2" s="430"/>
      <c r="D2" s="430"/>
      <c r="E2" s="430"/>
      <c r="F2" s="430"/>
      <c r="G2" s="430"/>
      <c r="H2" s="430"/>
      <c r="I2" s="430"/>
      <c r="J2" s="431"/>
      <c r="K2" s="52" t="s">
        <v>64</v>
      </c>
      <c r="L2" s="50" t="s">
        <v>10</v>
      </c>
      <c r="M2" s="11"/>
    </row>
    <row r="3" spans="1:14" ht="101.25" customHeight="1" x14ac:dyDescent="0.35">
      <c r="A3" s="426" t="s">
        <v>163</v>
      </c>
      <c r="B3" s="303">
        <v>4.0999999999999996</v>
      </c>
      <c r="C3" s="435" t="s">
        <v>204</v>
      </c>
      <c r="D3" s="435"/>
      <c r="E3" s="435"/>
      <c r="F3" s="435"/>
      <c r="G3" s="435"/>
      <c r="H3" s="436"/>
      <c r="I3" s="432"/>
      <c r="J3" s="432"/>
      <c r="K3" s="298" t="s">
        <v>202</v>
      </c>
      <c r="L3" s="299"/>
      <c r="M3" s="11"/>
      <c r="N3" s="58"/>
    </row>
    <row r="4" spans="1:14" ht="152.25" customHeight="1" x14ac:dyDescent="0.35">
      <c r="A4" s="427"/>
      <c r="B4" s="304">
        <v>4.2</v>
      </c>
      <c r="C4" s="420" t="s">
        <v>436</v>
      </c>
      <c r="D4" s="421"/>
      <c r="E4" s="421"/>
      <c r="F4" s="421"/>
      <c r="G4" s="421"/>
      <c r="H4" s="422"/>
      <c r="I4" s="433"/>
      <c r="J4" s="433"/>
      <c r="K4" s="290" t="s">
        <v>414</v>
      </c>
      <c r="L4" s="172"/>
      <c r="M4" s="11"/>
      <c r="N4" s="418"/>
    </row>
    <row r="5" spans="1:14" ht="249" customHeight="1" x14ac:dyDescent="0.35">
      <c r="A5" s="427"/>
      <c r="B5" s="304">
        <v>4.3</v>
      </c>
      <c r="C5" s="420" t="s">
        <v>437</v>
      </c>
      <c r="D5" s="421"/>
      <c r="E5" s="421"/>
      <c r="F5" s="421"/>
      <c r="G5" s="421"/>
      <c r="H5" s="422"/>
      <c r="I5" s="433"/>
      <c r="J5" s="433"/>
      <c r="K5" s="290" t="s">
        <v>435</v>
      </c>
      <c r="L5" s="128"/>
      <c r="M5" s="11"/>
      <c r="N5" s="419"/>
    </row>
    <row r="6" spans="1:14" ht="108" customHeight="1" x14ac:dyDescent="0.35">
      <c r="A6" s="427"/>
      <c r="B6" s="304">
        <v>4.4000000000000004</v>
      </c>
      <c r="C6" s="423" t="s">
        <v>370</v>
      </c>
      <c r="D6" s="424"/>
      <c r="E6" s="424"/>
      <c r="F6" s="424"/>
      <c r="G6" s="424"/>
      <c r="H6" s="425"/>
      <c r="I6" s="434" t="e">
        <f>(I4+I5)/I3</f>
        <v>#DIV/0!</v>
      </c>
      <c r="J6" s="434"/>
      <c r="K6" s="291" t="s">
        <v>203</v>
      </c>
      <c r="L6" s="128"/>
      <c r="M6" s="274"/>
      <c r="N6" s="169"/>
    </row>
    <row r="7" spans="1:14" ht="90" customHeight="1" x14ac:dyDescent="0.35">
      <c r="A7" s="428"/>
      <c r="B7" s="304">
        <v>4.5</v>
      </c>
      <c r="C7" s="423" t="s">
        <v>238</v>
      </c>
      <c r="D7" s="424"/>
      <c r="E7" s="424"/>
      <c r="F7" s="424"/>
      <c r="G7" s="424"/>
      <c r="H7" s="425"/>
      <c r="I7" s="429"/>
      <c r="J7" s="429"/>
      <c r="K7" s="314" t="s">
        <v>221</v>
      </c>
      <c r="L7" s="172"/>
      <c r="M7" s="274"/>
    </row>
    <row r="8" spans="1:14" ht="23.25" customHeight="1" x14ac:dyDescent="0.35">
      <c r="A8"/>
      <c r="B8" s="273"/>
      <c r="K8" s="9"/>
      <c r="L8" s="9"/>
    </row>
    <row r="9" spans="1:14" ht="38.25" customHeight="1" x14ac:dyDescent="0.35">
      <c r="A9"/>
    </row>
    <row r="10" spans="1:14" ht="16.899999999999999" customHeight="1" x14ac:dyDescent="0.35">
      <c r="A10"/>
    </row>
    <row r="11" spans="1:14" ht="16.899999999999999" customHeight="1" x14ac:dyDescent="0.35">
      <c r="A11"/>
    </row>
    <row r="12" spans="1:14" ht="18" customHeight="1" x14ac:dyDescent="0.35">
      <c r="A12"/>
    </row>
    <row r="13" spans="1:14" ht="15.65" customHeight="1" x14ac:dyDescent="0.35">
      <c r="A13"/>
    </row>
    <row r="14" spans="1:14" ht="46.9" customHeight="1" x14ac:dyDescent="0.35">
      <c r="A14"/>
    </row>
    <row r="15" spans="1:14" ht="32.25" customHeight="1" x14ac:dyDescent="0.35">
      <c r="A15"/>
    </row>
    <row r="16" spans="1:14" ht="31.15" customHeight="1" x14ac:dyDescent="0.35">
      <c r="A16"/>
    </row>
    <row r="17" spans="1:13" ht="15.65" customHeight="1" x14ac:dyDescent="0.35">
      <c r="A17"/>
    </row>
    <row r="18" spans="1:13" ht="46.9" customHeight="1" x14ac:dyDescent="0.35">
      <c r="A18"/>
    </row>
    <row r="19" spans="1:13" ht="15.65" customHeight="1" x14ac:dyDescent="0.35">
      <c r="A19"/>
    </row>
    <row r="20" spans="1:13" ht="15.65" customHeight="1" x14ac:dyDescent="0.35">
      <c r="A20"/>
    </row>
    <row r="21" spans="1:13" ht="15.65" customHeight="1" x14ac:dyDescent="0.35">
      <c r="A21"/>
    </row>
    <row r="22" spans="1:13" ht="14.5" customHeight="1" x14ac:dyDescent="0.35">
      <c r="A22"/>
    </row>
    <row r="23" spans="1:13" ht="31.15" customHeight="1" x14ac:dyDescent="0.35">
      <c r="A23"/>
    </row>
    <row r="24" spans="1:13" ht="15.65" customHeight="1" x14ac:dyDescent="0.35">
      <c r="A24"/>
    </row>
    <row r="25" spans="1:13" ht="40" customHeight="1" x14ac:dyDescent="0.35">
      <c r="A25"/>
    </row>
    <row r="26" spans="1:13" x14ac:dyDescent="0.35">
      <c r="A26"/>
      <c r="B26"/>
      <c r="C26"/>
      <c r="D26"/>
      <c r="E26"/>
      <c r="F26"/>
      <c r="G26"/>
      <c r="H26"/>
      <c r="I26"/>
      <c r="J26"/>
      <c r="K26"/>
      <c r="L26"/>
      <c r="M26"/>
    </row>
    <row r="27" spans="1:13" x14ac:dyDescent="0.35">
      <c r="A27"/>
      <c r="B27"/>
      <c r="C27"/>
      <c r="D27"/>
      <c r="E27"/>
      <c r="F27"/>
      <c r="G27"/>
      <c r="H27"/>
      <c r="I27"/>
      <c r="J27"/>
      <c r="K27"/>
      <c r="L27"/>
      <c r="M27"/>
    </row>
    <row r="28" spans="1:13" x14ac:dyDescent="0.35">
      <c r="A28"/>
      <c r="B28"/>
      <c r="C28"/>
      <c r="D28"/>
      <c r="E28"/>
      <c r="F28"/>
      <c r="G28"/>
      <c r="H28"/>
      <c r="I28"/>
      <c r="J28"/>
      <c r="K28"/>
      <c r="L28"/>
      <c r="M28"/>
    </row>
    <row r="29" spans="1:13" x14ac:dyDescent="0.35">
      <c r="A29"/>
      <c r="B29"/>
      <c r="C29"/>
      <c r="D29"/>
      <c r="E29"/>
      <c r="F29"/>
      <c r="G29"/>
      <c r="H29"/>
      <c r="I29"/>
      <c r="J29"/>
      <c r="K29"/>
      <c r="L29"/>
      <c r="M29"/>
    </row>
    <row r="30" spans="1:13" x14ac:dyDescent="0.35">
      <c r="A30"/>
      <c r="B30"/>
      <c r="C30"/>
      <c r="D30"/>
      <c r="E30"/>
      <c r="F30"/>
      <c r="G30"/>
      <c r="H30"/>
      <c r="I30"/>
      <c r="J30"/>
      <c r="K30"/>
      <c r="L30"/>
      <c r="M30"/>
    </row>
    <row r="31" spans="1:13" x14ac:dyDescent="0.35">
      <c r="A31"/>
      <c r="B31"/>
      <c r="C31"/>
      <c r="D31"/>
      <c r="E31"/>
      <c r="F31"/>
      <c r="G31"/>
      <c r="H31"/>
      <c r="I31"/>
      <c r="J31"/>
      <c r="K31"/>
      <c r="L31"/>
      <c r="M31"/>
    </row>
    <row r="32" spans="1:13" x14ac:dyDescent="0.35">
      <c r="A32"/>
      <c r="B32"/>
      <c r="C32"/>
      <c r="D32"/>
      <c r="E32"/>
      <c r="F32"/>
      <c r="G32"/>
      <c r="H32"/>
      <c r="I32"/>
      <c r="J32"/>
      <c r="K32"/>
      <c r="L32"/>
      <c r="M32"/>
    </row>
    <row r="33" spans="1:13" x14ac:dyDescent="0.35">
      <c r="A33"/>
      <c r="B33"/>
      <c r="C33"/>
      <c r="D33"/>
      <c r="E33"/>
      <c r="F33"/>
      <c r="G33"/>
      <c r="H33"/>
      <c r="I33"/>
      <c r="J33"/>
      <c r="K33"/>
      <c r="L33"/>
      <c r="M33"/>
    </row>
    <row r="34" spans="1:13" x14ac:dyDescent="0.35">
      <c r="A34"/>
      <c r="B34"/>
      <c r="C34"/>
      <c r="D34"/>
      <c r="E34"/>
      <c r="F34"/>
      <c r="G34"/>
      <c r="H34"/>
      <c r="I34"/>
      <c r="J34"/>
      <c r="K34"/>
      <c r="L34"/>
      <c r="M34"/>
    </row>
    <row r="35" spans="1:13" x14ac:dyDescent="0.35">
      <c r="A35"/>
      <c r="B35"/>
      <c r="C35"/>
      <c r="D35"/>
      <c r="E35"/>
      <c r="F35"/>
      <c r="G35"/>
      <c r="H35"/>
      <c r="I35"/>
      <c r="J35"/>
      <c r="K35"/>
      <c r="L35"/>
      <c r="M35"/>
    </row>
    <row r="36" spans="1:13" x14ac:dyDescent="0.35">
      <c r="A36"/>
      <c r="B36"/>
      <c r="C36"/>
      <c r="D36"/>
      <c r="E36"/>
      <c r="F36"/>
      <c r="G36"/>
      <c r="H36"/>
      <c r="I36"/>
      <c r="J36"/>
      <c r="K36"/>
      <c r="L36"/>
      <c r="M36"/>
    </row>
    <row r="37" spans="1:13" x14ac:dyDescent="0.35">
      <c r="A37"/>
      <c r="B37"/>
      <c r="C37"/>
      <c r="D37"/>
      <c r="E37"/>
      <c r="F37"/>
      <c r="G37"/>
      <c r="H37"/>
      <c r="I37"/>
      <c r="J37"/>
      <c r="K37"/>
      <c r="L37"/>
      <c r="M37"/>
    </row>
    <row r="38" spans="1:13" x14ac:dyDescent="0.35">
      <c r="A38"/>
      <c r="B38"/>
      <c r="C38"/>
      <c r="D38"/>
      <c r="E38"/>
      <c r="F38"/>
      <c r="G38"/>
      <c r="H38"/>
      <c r="I38"/>
      <c r="J38"/>
      <c r="K38"/>
      <c r="L38"/>
      <c r="M38"/>
    </row>
    <row r="39" spans="1:13" x14ac:dyDescent="0.35">
      <c r="A39"/>
      <c r="B39"/>
      <c r="C39"/>
      <c r="D39"/>
      <c r="E39"/>
      <c r="F39"/>
      <c r="G39"/>
      <c r="H39"/>
      <c r="I39"/>
      <c r="J39"/>
      <c r="K39"/>
      <c r="L39"/>
      <c r="M39"/>
    </row>
    <row r="40" spans="1:13" x14ac:dyDescent="0.35">
      <c r="A40"/>
      <c r="B40"/>
      <c r="C40"/>
      <c r="D40"/>
      <c r="E40"/>
      <c r="F40"/>
      <c r="G40"/>
      <c r="H40"/>
      <c r="I40"/>
      <c r="J40"/>
      <c r="K40"/>
      <c r="L40"/>
      <c r="M40"/>
    </row>
    <row r="41" spans="1:13" x14ac:dyDescent="0.35">
      <c r="A41"/>
      <c r="B41"/>
      <c r="C41"/>
      <c r="D41"/>
      <c r="E41"/>
      <c r="F41"/>
      <c r="G41"/>
      <c r="H41"/>
      <c r="I41"/>
      <c r="J41"/>
      <c r="K41"/>
      <c r="L41"/>
      <c r="M41"/>
    </row>
    <row r="42" spans="1:13" x14ac:dyDescent="0.35">
      <c r="A42"/>
      <c r="B42"/>
      <c r="C42"/>
      <c r="D42"/>
      <c r="E42"/>
      <c r="F42"/>
      <c r="G42"/>
      <c r="H42"/>
      <c r="I42"/>
      <c r="J42"/>
      <c r="K42"/>
      <c r="L42"/>
      <c r="M42"/>
    </row>
    <row r="43" spans="1:13" x14ac:dyDescent="0.35">
      <c r="A43"/>
      <c r="B43"/>
      <c r="C43"/>
      <c r="D43"/>
      <c r="E43"/>
      <c r="F43"/>
      <c r="G43"/>
      <c r="H43"/>
      <c r="I43"/>
      <c r="J43"/>
      <c r="K43"/>
      <c r="L43"/>
      <c r="M43"/>
    </row>
    <row r="44" spans="1:13" x14ac:dyDescent="0.35">
      <c r="A44"/>
      <c r="B44"/>
      <c r="C44"/>
      <c r="D44"/>
      <c r="E44"/>
      <c r="F44"/>
      <c r="G44"/>
      <c r="H44"/>
      <c r="I44"/>
      <c r="J44"/>
      <c r="K44"/>
      <c r="L44"/>
      <c r="M44"/>
    </row>
    <row r="45" spans="1:13" x14ac:dyDescent="0.35">
      <c r="A45"/>
      <c r="B45"/>
      <c r="C45"/>
      <c r="D45"/>
      <c r="E45"/>
      <c r="F45"/>
      <c r="G45"/>
      <c r="H45"/>
      <c r="I45"/>
      <c r="J45"/>
      <c r="K45"/>
      <c r="L45"/>
      <c r="M45"/>
    </row>
    <row r="46" spans="1:13" x14ac:dyDescent="0.35">
      <c r="A46"/>
      <c r="B46"/>
      <c r="C46"/>
      <c r="D46"/>
      <c r="E46"/>
      <c r="F46"/>
      <c r="G46"/>
      <c r="H46"/>
      <c r="I46"/>
      <c r="J46"/>
      <c r="K46"/>
      <c r="L46"/>
      <c r="M46"/>
    </row>
    <row r="47" spans="1:13" x14ac:dyDescent="0.35">
      <c r="A47"/>
      <c r="B47"/>
      <c r="C47"/>
      <c r="D47"/>
      <c r="E47"/>
      <c r="F47"/>
      <c r="G47"/>
      <c r="H47"/>
      <c r="I47"/>
      <c r="J47"/>
      <c r="K47"/>
      <c r="L47"/>
      <c r="M47"/>
    </row>
    <row r="48" spans="1:13" x14ac:dyDescent="0.35">
      <c r="A48"/>
      <c r="B48"/>
      <c r="C48"/>
      <c r="D48"/>
      <c r="E48"/>
      <c r="F48"/>
      <c r="G48"/>
      <c r="H48"/>
      <c r="I48"/>
      <c r="J48"/>
      <c r="K48"/>
      <c r="L48"/>
      <c r="M48"/>
    </row>
    <row r="49" spans="1:13" x14ac:dyDescent="0.35">
      <c r="A49"/>
      <c r="B49"/>
      <c r="C49"/>
      <c r="D49"/>
      <c r="E49"/>
      <c r="F49"/>
      <c r="G49"/>
      <c r="H49"/>
      <c r="I49"/>
      <c r="J49"/>
      <c r="K49"/>
      <c r="L49"/>
      <c r="M49"/>
    </row>
    <row r="50" spans="1:13" x14ac:dyDescent="0.35">
      <c r="A50"/>
      <c r="B50"/>
      <c r="C50"/>
      <c r="D50"/>
      <c r="E50"/>
      <c r="F50"/>
      <c r="G50"/>
      <c r="H50"/>
      <c r="I50"/>
      <c r="J50"/>
      <c r="K50"/>
      <c r="L50"/>
      <c r="M50"/>
    </row>
    <row r="51" spans="1:13" x14ac:dyDescent="0.35">
      <c r="A51"/>
      <c r="B51"/>
      <c r="C51"/>
      <c r="D51"/>
      <c r="E51"/>
      <c r="F51"/>
      <c r="G51"/>
      <c r="H51"/>
      <c r="I51"/>
      <c r="J51"/>
      <c r="K51"/>
      <c r="L51"/>
      <c r="M51"/>
    </row>
    <row r="52" spans="1:13" x14ac:dyDescent="0.35">
      <c r="A52"/>
      <c r="B52"/>
      <c r="C52"/>
      <c r="D52"/>
      <c r="E52"/>
      <c r="F52"/>
      <c r="G52"/>
      <c r="H52"/>
      <c r="I52"/>
      <c r="J52"/>
      <c r="K52"/>
      <c r="L52"/>
      <c r="M52"/>
    </row>
    <row r="53" spans="1:13" x14ac:dyDescent="0.35">
      <c r="A53"/>
      <c r="B53"/>
      <c r="C53"/>
      <c r="D53"/>
      <c r="E53"/>
      <c r="F53"/>
      <c r="G53"/>
      <c r="H53"/>
      <c r="I53"/>
      <c r="J53"/>
      <c r="K53"/>
      <c r="L53"/>
      <c r="M53"/>
    </row>
    <row r="54" spans="1:13" x14ac:dyDescent="0.35">
      <c r="A54"/>
      <c r="B54"/>
      <c r="C54"/>
      <c r="D54"/>
      <c r="E54"/>
      <c r="F54"/>
      <c r="G54"/>
      <c r="H54"/>
      <c r="I54"/>
      <c r="J54"/>
      <c r="K54"/>
      <c r="L54"/>
      <c r="M54"/>
    </row>
    <row r="55" spans="1:13" x14ac:dyDescent="0.35">
      <c r="A55"/>
      <c r="B55"/>
      <c r="C55"/>
      <c r="D55"/>
      <c r="E55"/>
      <c r="F55"/>
      <c r="G55"/>
      <c r="H55"/>
      <c r="I55"/>
      <c r="J55"/>
      <c r="K55"/>
      <c r="L55"/>
      <c r="M55"/>
    </row>
    <row r="56" spans="1:13" x14ac:dyDescent="0.35">
      <c r="A56"/>
      <c r="B56"/>
      <c r="C56"/>
      <c r="D56"/>
      <c r="E56"/>
      <c r="F56"/>
      <c r="G56"/>
      <c r="H56"/>
      <c r="I56"/>
      <c r="J56"/>
      <c r="K56"/>
      <c r="L56"/>
      <c r="M56"/>
    </row>
    <row r="57" spans="1:13" x14ac:dyDescent="0.35">
      <c r="A57"/>
      <c r="B57"/>
      <c r="C57"/>
      <c r="D57"/>
      <c r="E57"/>
      <c r="F57"/>
      <c r="G57"/>
      <c r="H57"/>
      <c r="I57"/>
      <c r="J57"/>
      <c r="K57"/>
      <c r="L57"/>
      <c r="M57"/>
    </row>
    <row r="58" spans="1:13" x14ac:dyDescent="0.35">
      <c r="A58"/>
      <c r="B58"/>
      <c r="C58"/>
      <c r="D58"/>
      <c r="E58"/>
      <c r="F58"/>
      <c r="G58"/>
      <c r="H58"/>
      <c r="I58"/>
      <c r="J58"/>
      <c r="K58"/>
      <c r="L58"/>
      <c r="M58"/>
    </row>
    <row r="59" spans="1:13" x14ac:dyDescent="0.35">
      <c r="A59"/>
      <c r="B59"/>
      <c r="C59"/>
      <c r="D59"/>
      <c r="E59"/>
      <c r="F59"/>
      <c r="G59"/>
      <c r="H59"/>
      <c r="I59"/>
      <c r="J59"/>
      <c r="K59"/>
      <c r="L59"/>
      <c r="M59"/>
    </row>
    <row r="60" spans="1:13" x14ac:dyDescent="0.35">
      <c r="A60"/>
      <c r="B60"/>
      <c r="C60"/>
      <c r="D60"/>
      <c r="E60"/>
      <c r="F60"/>
      <c r="G60"/>
      <c r="H60"/>
      <c r="I60"/>
      <c r="J60"/>
      <c r="K60"/>
      <c r="L60"/>
      <c r="M60"/>
    </row>
    <row r="61" spans="1:13" x14ac:dyDescent="0.35">
      <c r="A61"/>
      <c r="B61"/>
      <c r="C61"/>
      <c r="D61"/>
      <c r="E61"/>
      <c r="F61"/>
      <c r="G61"/>
      <c r="H61"/>
      <c r="I61"/>
      <c r="J61"/>
      <c r="K61"/>
      <c r="L61"/>
      <c r="M61"/>
    </row>
    <row r="62" spans="1:13" x14ac:dyDescent="0.35">
      <c r="A62"/>
      <c r="B62"/>
      <c r="C62"/>
      <c r="D62"/>
      <c r="E62"/>
      <c r="F62"/>
      <c r="G62"/>
      <c r="H62"/>
      <c r="I62"/>
      <c r="J62"/>
      <c r="K62"/>
      <c r="L62"/>
      <c r="M62"/>
    </row>
    <row r="63" spans="1:13" x14ac:dyDescent="0.35">
      <c r="A63"/>
      <c r="B63"/>
      <c r="C63"/>
      <c r="D63"/>
      <c r="E63"/>
      <c r="F63"/>
      <c r="G63"/>
      <c r="H63"/>
      <c r="I63"/>
      <c r="J63"/>
      <c r="K63"/>
      <c r="L63"/>
      <c r="M63"/>
    </row>
    <row r="64" spans="1:13" x14ac:dyDescent="0.35">
      <c r="A64"/>
      <c r="B64"/>
      <c r="C64"/>
      <c r="D64"/>
      <c r="E64"/>
      <c r="F64"/>
      <c r="G64"/>
      <c r="H64"/>
      <c r="I64"/>
      <c r="J64"/>
      <c r="K64"/>
      <c r="L64"/>
      <c r="M64"/>
    </row>
    <row r="65" spans="1:13" x14ac:dyDescent="0.35">
      <c r="A65"/>
      <c r="B65"/>
      <c r="C65"/>
      <c r="D65"/>
      <c r="E65"/>
      <c r="F65"/>
      <c r="G65"/>
      <c r="H65"/>
      <c r="I65"/>
      <c r="J65"/>
      <c r="K65"/>
      <c r="L65"/>
      <c r="M65"/>
    </row>
    <row r="66" spans="1:13" x14ac:dyDescent="0.35">
      <c r="A66"/>
      <c r="B66"/>
      <c r="C66"/>
      <c r="D66"/>
      <c r="E66"/>
      <c r="F66"/>
      <c r="G66"/>
      <c r="H66"/>
      <c r="I66"/>
      <c r="J66"/>
      <c r="K66"/>
      <c r="L66"/>
      <c r="M66"/>
    </row>
    <row r="67" spans="1:13" x14ac:dyDescent="0.35">
      <c r="A67"/>
      <c r="B67"/>
      <c r="C67"/>
      <c r="D67"/>
      <c r="E67"/>
      <c r="F67"/>
      <c r="G67"/>
      <c r="H67"/>
      <c r="I67"/>
      <c r="J67"/>
      <c r="K67"/>
      <c r="L67"/>
      <c r="M67"/>
    </row>
    <row r="68" spans="1:13" x14ac:dyDescent="0.35">
      <c r="A68"/>
      <c r="B68"/>
      <c r="C68"/>
      <c r="D68"/>
      <c r="E68"/>
      <c r="F68"/>
      <c r="G68"/>
      <c r="H68"/>
      <c r="I68"/>
      <c r="J68"/>
      <c r="K68"/>
      <c r="L68"/>
      <c r="M68"/>
    </row>
    <row r="69" spans="1:13" x14ac:dyDescent="0.35">
      <c r="A69"/>
      <c r="B69"/>
      <c r="C69"/>
      <c r="D69"/>
      <c r="E69"/>
      <c r="F69"/>
      <c r="G69"/>
      <c r="H69"/>
      <c r="I69"/>
      <c r="J69"/>
      <c r="K69"/>
      <c r="L69"/>
      <c r="M69"/>
    </row>
    <row r="70" spans="1:13" x14ac:dyDescent="0.35">
      <c r="A70"/>
      <c r="B70"/>
      <c r="C70"/>
      <c r="D70"/>
      <c r="E70"/>
      <c r="F70"/>
      <c r="G70"/>
      <c r="H70"/>
      <c r="I70"/>
      <c r="J70"/>
      <c r="K70"/>
      <c r="L70"/>
      <c r="M70"/>
    </row>
    <row r="71" spans="1:13" x14ac:dyDescent="0.35">
      <c r="A71"/>
      <c r="B71"/>
      <c r="C71"/>
      <c r="D71"/>
      <c r="E71"/>
      <c r="F71"/>
      <c r="G71"/>
      <c r="H71"/>
      <c r="I71"/>
      <c r="J71"/>
      <c r="K71"/>
      <c r="L71"/>
      <c r="M71"/>
    </row>
    <row r="72" spans="1:13" x14ac:dyDescent="0.35">
      <c r="A72"/>
      <c r="B72"/>
      <c r="C72"/>
      <c r="D72"/>
      <c r="E72"/>
      <c r="F72"/>
      <c r="G72"/>
      <c r="H72"/>
      <c r="I72"/>
      <c r="J72"/>
      <c r="K72"/>
      <c r="L72"/>
      <c r="M72"/>
    </row>
    <row r="73" spans="1:13" x14ac:dyDescent="0.35">
      <c r="A73"/>
      <c r="B73"/>
      <c r="C73"/>
      <c r="D73"/>
      <c r="E73"/>
      <c r="F73"/>
      <c r="G73"/>
      <c r="H73"/>
      <c r="I73"/>
      <c r="J73"/>
      <c r="K73"/>
      <c r="L73"/>
      <c r="M73"/>
    </row>
    <row r="74" spans="1:13" x14ac:dyDescent="0.35">
      <c r="A74"/>
      <c r="B74"/>
      <c r="C74"/>
      <c r="D74"/>
      <c r="E74"/>
      <c r="F74"/>
      <c r="G74"/>
      <c r="H74"/>
      <c r="I74"/>
      <c r="J74"/>
      <c r="K74"/>
      <c r="L74"/>
      <c r="M74"/>
    </row>
    <row r="75" spans="1:13" x14ac:dyDescent="0.35">
      <c r="A75"/>
      <c r="B75"/>
      <c r="C75"/>
      <c r="D75"/>
      <c r="E75"/>
      <c r="F75"/>
      <c r="G75"/>
      <c r="H75"/>
      <c r="I75"/>
      <c r="J75"/>
      <c r="K75"/>
      <c r="L75"/>
      <c r="M75"/>
    </row>
    <row r="76" spans="1:13" x14ac:dyDescent="0.35">
      <c r="A76"/>
      <c r="B76"/>
      <c r="C76"/>
      <c r="D76"/>
      <c r="E76"/>
      <c r="F76"/>
      <c r="G76"/>
      <c r="H76"/>
      <c r="I76"/>
      <c r="J76"/>
      <c r="K76"/>
      <c r="L76"/>
      <c r="M76"/>
    </row>
    <row r="77" spans="1:13" x14ac:dyDescent="0.35">
      <c r="A77"/>
      <c r="B77"/>
      <c r="C77"/>
      <c r="D77"/>
      <c r="E77"/>
      <c r="F77"/>
      <c r="G77"/>
      <c r="H77"/>
      <c r="I77"/>
      <c r="J77"/>
      <c r="K77"/>
      <c r="L77"/>
      <c r="M77"/>
    </row>
    <row r="78" spans="1:13" x14ac:dyDescent="0.35">
      <c r="A78"/>
      <c r="B78"/>
      <c r="C78"/>
      <c r="D78"/>
      <c r="E78"/>
      <c r="F78"/>
      <c r="G78"/>
      <c r="H78"/>
      <c r="I78"/>
      <c r="J78"/>
      <c r="K78"/>
      <c r="L78"/>
      <c r="M78"/>
    </row>
    <row r="79" spans="1:13" x14ac:dyDescent="0.35">
      <c r="A79"/>
      <c r="B79"/>
      <c r="C79"/>
      <c r="D79"/>
      <c r="E79"/>
      <c r="F79"/>
      <c r="G79"/>
      <c r="H79"/>
      <c r="I79"/>
      <c r="J79"/>
      <c r="K79"/>
      <c r="L79"/>
      <c r="M79"/>
    </row>
    <row r="80" spans="1:13" x14ac:dyDescent="0.35">
      <c r="A80"/>
      <c r="B80"/>
      <c r="C80"/>
      <c r="D80"/>
      <c r="E80"/>
      <c r="F80"/>
      <c r="G80"/>
      <c r="H80"/>
      <c r="I80"/>
      <c r="J80"/>
      <c r="K80"/>
      <c r="L80"/>
      <c r="M80"/>
    </row>
    <row r="81" spans="1:13" x14ac:dyDescent="0.35">
      <c r="A81"/>
      <c r="B81"/>
      <c r="C81"/>
      <c r="D81"/>
      <c r="E81"/>
      <c r="F81"/>
      <c r="G81"/>
      <c r="H81"/>
      <c r="I81"/>
      <c r="J81"/>
      <c r="K81"/>
      <c r="L81"/>
      <c r="M81"/>
    </row>
    <row r="82" spans="1:13" x14ac:dyDescent="0.35">
      <c r="A82"/>
      <c r="B82"/>
      <c r="C82"/>
      <c r="D82"/>
      <c r="E82"/>
      <c r="F82"/>
      <c r="G82"/>
      <c r="H82"/>
      <c r="I82"/>
      <c r="J82"/>
      <c r="K82"/>
      <c r="L82"/>
      <c r="M82"/>
    </row>
    <row r="83" spans="1:13" x14ac:dyDescent="0.35">
      <c r="A83"/>
      <c r="B83"/>
      <c r="C83"/>
      <c r="D83"/>
      <c r="E83"/>
      <c r="F83"/>
      <c r="G83"/>
      <c r="H83"/>
      <c r="I83"/>
      <c r="J83"/>
      <c r="K83"/>
      <c r="L83"/>
      <c r="M83"/>
    </row>
    <row r="84" spans="1:13" x14ac:dyDescent="0.35">
      <c r="A84"/>
      <c r="B84"/>
      <c r="C84"/>
      <c r="D84"/>
      <c r="E84"/>
      <c r="F84"/>
      <c r="G84"/>
      <c r="H84"/>
      <c r="I84"/>
      <c r="J84"/>
      <c r="K84"/>
      <c r="L84"/>
      <c r="M84"/>
    </row>
    <row r="85" spans="1:13" x14ac:dyDescent="0.35">
      <c r="A85"/>
      <c r="B85"/>
      <c r="C85"/>
      <c r="D85"/>
      <c r="E85"/>
      <c r="F85"/>
      <c r="G85"/>
      <c r="H85"/>
      <c r="I85"/>
      <c r="J85"/>
      <c r="K85"/>
      <c r="L85"/>
      <c r="M85"/>
    </row>
    <row r="86" spans="1:13" x14ac:dyDescent="0.35">
      <c r="A86"/>
      <c r="B86"/>
      <c r="C86"/>
      <c r="D86"/>
      <c r="E86"/>
      <c r="F86"/>
      <c r="G86"/>
      <c r="H86"/>
      <c r="I86"/>
      <c r="J86"/>
      <c r="K86"/>
      <c r="L86"/>
      <c r="M86"/>
    </row>
    <row r="87" spans="1:13" x14ac:dyDescent="0.35">
      <c r="A87"/>
      <c r="B87"/>
      <c r="C87"/>
      <c r="D87"/>
      <c r="E87"/>
      <c r="F87"/>
      <c r="G87"/>
      <c r="H87"/>
      <c r="I87"/>
      <c r="J87"/>
      <c r="K87"/>
      <c r="L87"/>
      <c r="M87"/>
    </row>
    <row r="88" spans="1:13" x14ac:dyDescent="0.35">
      <c r="A88"/>
      <c r="B88"/>
      <c r="C88"/>
      <c r="D88"/>
      <c r="E88"/>
      <c r="F88"/>
      <c r="G88"/>
      <c r="H88"/>
      <c r="I88"/>
      <c r="J88"/>
      <c r="K88"/>
      <c r="L88"/>
      <c r="M88"/>
    </row>
    <row r="89" spans="1:13" x14ac:dyDescent="0.35">
      <c r="A89"/>
      <c r="B89"/>
      <c r="C89"/>
      <c r="D89"/>
      <c r="E89"/>
      <c r="F89"/>
      <c r="G89"/>
      <c r="H89"/>
      <c r="I89"/>
      <c r="J89"/>
      <c r="K89"/>
      <c r="L89"/>
      <c r="M89"/>
    </row>
    <row r="90" spans="1:13" x14ac:dyDescent="0.35">
      <c r="A90"/>
      <c r="B90"/>
      <c r="C90"/>
      <c r="D90"/>
      <c r="E90"/>
      <c r="F90"/>
      <c r="G90"/>
      <c r="H90"/>
      <c r="I90"/>
      <c r="J90"/>
      <c r="K90"/>
      <c r="L90"/>
      <c r="M90"/>
    </row>
    <row r="91" spans="1:13" x14ac:dyDescent="0.35">
      <c r="A91"/>
      <c r="B91"/>
      <c r="C91"/>
      <c r="D91"/>
      <c r="E91"/>
      <c r="F91"/>
      <c r="G91"/>
      <c r="H91"/>
      <c r="I91"/>
      <c r="J91"/>
      <c r="K91"/>
      <c r="L91"/>
      <c r="M91"/>
    </row>
    <row r="92" spans="1:13" x14ac:dyDescent="0.35">
      <c r="A92"/>
      <c r="B92"/>
      <c r="C92"/>
      <c r="D92"/>
      <c r="E92"/>
      <c r="F92"/>
      <c r="G92"/>
      <c r="H92"/>
      <c r="I92"/>
      <c r="J92"/>
      <c r="K92"/>
      <c r="L92"/>
      <c r="M92"/>
    </row>
    <row r="93" spans="1:13" x14ac:dyDescent="0.35">
      <c r="A93"/>
      <c r="B93"/>
      <c r="C93"/>
      <c r="D93"/>
      <c r="E93"/>
      <c r="F93"/>
      <c r="G93"/>
      <c r="H93"/>
      <c r="I93"/>
      <c r="J93"/>
      <c r="K93"/>
      <c r="L93"/>
      <c r="M93"/>
    </row>
    <row r="94" spans="1:13" x14ac:dyDescent="0.35">
      <c r="A94"/>
      <c r="B94"/>
      <c r="C94"/>
      <c r="D94"/>
      <c r="E94"/>
      <c r="F94"/>
      <c r="G94"/>
      <c r="H94"/>
      <c r="I94"/>
      <c r="J94"/>
      <c r="K94"/>
      <c r="L94"/>
      <c r="M94"/>
    </row>
    <row r="95" spans="1:13" x14ac:dyDescent="0.35">
      <c r="A95"/>
      <c r="B95"/>
      <c r="C95"/>
      <c r="D95"/>
      <c r="E95"/>
      <c r="F95"/>
      <c r="G95"/>
      <c r="H95"/>
      <c r="I95"/>
      <c r="J95"/>
      <c r="K95"/>
      <c r="L95"/>
      <c r="M95"/>
    </row>
    <row r="96" spans="1:13" x14ac:dyDescent="0.35">
      <c r="A96"/>
      <c r="B96"/>
      <c r="C96"/>
      <c r="D96"/>
      <c r="E96"/>
      <c r="F96"/>
      <c r="G96"/>
      <c r="H96"/>
      <c r="I96"/>
      <c r="J96"/>
      <c r="K96"/>
      <c r="L96"/>
      <c r="M96"/>
    </row>
    <row r="97" spans="1:13" x14ac:dyDescent="0.35">
      <c r="A97"/>
      <c r="B97"/>
      <c r="C97"/>
      <c r="D97"/>
      <c r="E97"/>
      <c r="F97"/>
      <c r="G97"/>
      <c r="H97"/>
      <c r="I97"/>
      <c r="J97"/>
      <c r="K97"/>
      <c r="L97"/>
      <c r="M97"/>
    </row>
    <row r="98" spans="1:13" x14ac:dyDescent="0.35">
      <c r="A98"/>
      <c r="B98"/>
      <c r="C98"/>
      <c r="D98"/>
      <c r="E98"/>
      <c r="F98"/>
      <c r="G98"/>
      <c r="H98"/>
      <c r="I98"/>
      <c r="J98"/>
      <c r="K98"/>
      <c r="L98"/>
      <c r="M98"/>
    </row>
  </sheetData>
  <sheetProtection sheet="1" selectLockedCells="1"/>
  <mergeCells count="13">
    <mergeCell ref="A3:A7"/>
    <mergeCell ref="I7:J7"/>
    <mergeCell ref="B2:J2"/>
    <mergeCell ref="I3:J3"/>
    <mergeCell ref="I4:J4"/>
    <mergeCell ref="I5:J5"/>
    <mergeCell ref="I6:J6"/>
    <mergeCell ref="C3:H3"/>
    <mergeCell ref="N4:N5"/>
    <mergeCell ref="C4:H4"/>
    <mergeCell ref="C5:H5"/>
    <mergeCell ref="C7:H7"/>
    <mergeCell ref="C6:H6"/>
  </mergeCells>
  <phoneticPr fontId="16" type="noConversion"/>
  <pageMargins left="0.70866141732283472" right="0.70866141732283472" top="0.94488188976377963" bottom="0.74803149606299213" header="0.31496062992125984" footer="0.31496062992125984"/>
  <pageSetup paperSize="8" scale="47" orientation="landscape" horizontalDpi="300" verticalDpi="300" r:id="rId1"/>
  <headerFooter scaleWithDoc="0">
    <oddHeader>&amp;CTHE WELSH COMMUNITY BENEFITS MEASUREMENT TOOL&amp;R&amp;G</oddHeader>
  </headerFooter>
  <legacyDrawingHF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dimension ref="A1:P15"/>
  <sheetViews>
    <sheetView zoomScale="80" zoomScaleNormal="80" workbookViewId="0">
      <selection activeCell="C6" sqref="C6:H6"/>
    </sheetView>
  </sheetViews>
  <sheetFormatPr defaultColWidth="9.26953125" defaultRowHeight="14.5" x14ac:dyDescent="0.35"/>
  <cols>
    <col min="1" max="1" width="3.7265625" style="1" customWidth="1"/>
    <col min="2" max="2" width="5.7265625" style="1" customWidth="1"/>
    <col min="3" max="7" width="9.26953125" style="1"/>
    <col min="8" max="8" width="17.7265625" style="1" customWidth="1"/>
    <col min="9" max="9" width="22.453125" style="1" customWidth="1"/>
    <col min="10" max="10" width="52" style="1" customWidth="1"/>
    <col min="11" max="11" width="42.7265625" style="1" customWidth="1"/>
    <col min="12" max="15" width="9.26953125" style="1" hidden="1" customWidth="1"/>
    <col min="16" max="16" width="73.453125" style="1" customWidth="1"/>
    <col min="17" max="16384" width="9.26953125" style="1"/>
  </cols>
  <sheetData>
    <row r="1" spans="1:16" ht="15" thickBot="1" x14ac:dyDescent="0.4">
      <c r="B1" s="117" t="s">
        <v>485</v>
      </c>
      <c r="C1" s="114"/>
      <c r="D1" s="114"/>
      <c r="E1" s="114"/>
      <c r="F1" s="114"/>
      <c r="G1" s="114"/>
      <c r="H1" s="114"/>
      <c r="I1" s="114"/>
      <c r="J1" s="115"/>
      <c r="K1" s="58"/>
    </row>
    <row r="2" spans="1:16" ht="19" thickBot="1" x14ac:dyDescent="0.4">
      <c r="B2" s="322" t="s">
        <v>174</v>
      </c>
      <c r="C2" s="406"/>
      <c r="D2" s="406"/>
      <c r="E2" s="406"/>
      <c r="F2" s="406"/>
      <c r="G2" s="406"/>
      <c r="H2" s="406"/>
      <c r="I2" s="406"/>
      <c r="J2" s="51" t="s">
        <v>64</v>
      </c>
      <c r="K2" s="4" t="s">
        <v>10</v>
      </c>
      <c r="L2" s="11"/>
    </row>
    <row r="3" spans="1:16" ht="101.5" x14ac:dyDescent="0.35">
      <c r="A3" s="437" t="s">
        <v>167</v>
      </c>
      <c r="B3" s="145">
        <v>5.0999999999999996</v>
      </c>
      <c r="C3" s="369" t="s">
        <v>363</v>
      </c>
      <c r="D3" s="369"/>
      <c r="E3" s="369"/>
      <c r="F3" s="369"/>
      <c r="G3" s="369"/>
      <c r="H3" s="369"/>
      <c r="I3" s="212"/>
      <c r="J3" s="100" t="s">
        <v>86</v>
      </c>
      <c r="K3" s="234"/>
    </row>
    <row r="4" spans="1:16" ht="224.25" customHeight="1" x14ac:dyDescent="0.35">
      <c r="A4" s="437"/>
      <c r="B4" s="145">
        <v>5.2</v>
      </c>
      <c r="C4" s="438" t="s">
        <v>197</v>
      </c>
      <c r="D4" s="438"/>
      <c r="E4" s="438"/>
      <c r="F4" s="438"/>
      <c r="G4" s="438"/>
      <c r="H4" s="438"/>
      <c r="I4" s="212"/>
      <c r="J4" s="100" t="s">
        <v>195</v>
      </c>
      <c r="K4" s="234"/>
    </row>
    <row r="5" spans="1:16" ht="193.5" customHeight="1" thickBot="1" x14ac:dyDescent="0.4">
      <c r="A5" s="437"/>
      <c r="B5" s="145">
        <v>5.3</v>
      </c>
      <c r="C5" s="369" t="s">
        <v>198</v>
      </c>
      <c r="D5" s="369"/>
      <c r="E5" s="369"/>
      <c r="F5" s="369"/>
      <c r="G5" s="369"/>
      <c r="H5" s="369"/>
      <c r="I5" s="212"/>
      <c r="J5" s="171" t="s">
        <v>199</v>
      </c>
      <c r="K5" s="172" t="s">
        <v>196</v>
      </c>
    </row>
    <row r="6" spans="1:16" ht="153.75" customHeight="1" thickBot="1" x14ac:dyDescent="0.4">
      <c r="A6" s="441" t="s">
        <v>163</v>
      </c>
      <c r="B6" s="235">
        <v>5.4</v>
      </c>
      <c r="C6" s="444" t="s">
        <v>606</v>
      </c>
      <c r="D6" s="444"/>
      <c r="E6" s="444"/>
      <c r="F6" s="444"/>
      <c r="G6" s="444"/>
      <c r="H6" s="444"/>
      <c r="I6" s="270"/>
      <c r="J6" s="178" t="s">
        <v>371</v>
      </c>
      <c r="K6" s="179"/>
      <c r="M6" s="1" t="s">
        <v>66</v>
      </c>
      <c r="N6" s="1" t="s">
        <v>65</v>
      </c>
      <c r="P6" s="418"/>
    </row>
    <row r="7" spans="1:16" ht="51.75" customHeight="1" thickBot="1" x14ac:dyDescent="0.4">
      <c r="A7" s="442"/>
      <c r="B7" s="235">
        <v>5.5</v>
      </c>
      <c r="C7" s="444" t="s">
        <v>241</v>
      </c>
      <c r="D7" s="444"/>
      <c r="E7" s="444"/>
      <c r="F7" s="444"/>
      <c r="G7" s="444"/>
      <c r="H7" s="444"/>
      <c r="I7" s="271"/>
      <c r="J7" s="178" t="s">
        <v>240</v>
      </c>
      <c r="K7" s="179"/>
      <c r="P7" s="439"/>
    </row>
    <row r="8" spans="1:16" ht="51.75" customHeight="1" thickBot="1" x14ac:dyDescent="0.4">
      <c r="A8" s="442"/>
      <c r="B8" s="235">
        <v>5.6</v>
      </c>
      <c r="C8" s="444" t="s">
        <v>243</v>
      </c>
      <c r="D8" s="444"/>
      <c r="E8" s="444"/>
      <c r="F8" s="444"/>
      <c r="G8" s="444"/>
      <c r="H8" s="444"/>
      <c r="I8" s="271"/>
      <c r="J8" s="178" t="s">
        <v>240</v>
      </c>
      <c r="K8" s="179"/>
      <c r="P8" s="439"/>
    </row>
    <row r="9" spans="1:16" ht="51.75" customHeight="1" thickBot="1" x14ac:dyDescent="0.4">
      <c r="A9" s="442"/>
      <c r="B9" s="235">
        <v>5.7</v>
      </c>
      <c r="C9" s="444" t="s">
        <v>242</v>
      </c>
      <c r="D9" s="444"/>
      <c r="E9" s="444"/>
      <c r="F9" s="444"/>
      <c r="G9" s="444"/>
      <c r="H9" s="444"/>
      <c r="I9" s="271"/>
      <c r="J9" s="178" t="s">
        <v>240</v>
      </c>
      <c r="K9" s="179"/>
      <c r="P9" s="439"/>
    </row>
    <row r="10" spans="1:16" ht="51.75" customHeight="1" thickBot="1" x14ac:dyDescent="0.4">
      <c r="A10" s="442"/>
      <c r="B10" s="235">
        <v>5.8</v>
      </c>
      <c r="C10" s="444" t="s">
        <v>244</v>
      </c>
      <c r="D10" s="444"/>
      <c r="E10" s="444"/>
      <c r="F10" s="444"/>
      <c r="G10" s="444"/>
      <c r="H10" s="444"/>
      <c r="I10" s="271"/>
      <c r="J10" s="178" t="s">
        <v>240</v>
      </c>
      <c r="K10" s="179"/>
      <c r="P10" s="439"/>
    </row>
    <row r="11" spans="1:16" ht="51.75" customHeight="1" thickBot="1" x14ac:dyDescent="0.4">
      <c r="A11" s="442"/>
      <c r="B11" s="235">
        <v>5.9</v>
      </c>
      <c r="C11" s="444" t="s">
        <v>245</v>
      </c>
      <c r="D11" s="444"/>
      <c r="E11" s="444"/>
      <c r="F11" s="444"/>
      <c r="G11" s="444"/>
      <c r="H11" s="444"/>
      <c r="I11" s="271"/>
      <c r="J11" s="178" t="s">
        <v>240</v>
      </c>
      <c r="K11" s="179"/>
      <c r="P11" s="439"/>
    </row>
    <row r="12" spans="1:16" ht="51.75" customHeight="1" thickBot="1" x14ac:dyDescent="0.4">
      <c r="A12" s="442"/>
      <c r="B12" s="275">
        <v>5.0999999999999996</v>
      </c>
      <c r="C12" s="444" t="s">
        <v>246</v>
      </c>
      <c r="D12" s="444"/>
      <c r="E12" s="444"/>
      <c r="F12" s="444"/>
      <c r="G12" s="444"/>
      <c r="H12" s="444"/>
      <c r="I12" s="271"/>
      <c r="J12" s="178" t="s">
        <v>240</v>
      </c>
      <c r="K12" s="179"/>
      <c r="P12" s="439"/>
    </row>
    <row r="13" spans="1:16" ht="51.75" customHeight="1" thickBot="1" x14ac:dyDescent="0.4">
      <c r="A13" s="442"/>
      <c r="B13" s="235">
        <v>5.1100000000000003</v>
      </c>
      <c r="C13" s="444" t="s">
        <v>247</v>
      </c>
      <c r="D13" s="444"/>
      <c r="E13" s="444"/>
      <c r="F13" s="444"/>
      <c r="G13" s="444"/>
      <c r="H13" s="444"/>
      <c r="I13" s="271"/>
      <c r="J13" s="178" t="s">
        <v>240</v>
      </c>
      <c r="K13" s="179"/>
      <c r="P13" s="439"/>
    </row>
    <row r="14" spans="1:16" ht="51.75" customHeight="1" thickBot="1" x14ac:dyDescent="0.4">
      <c r="A14" s="443"/>
      <c r="B14" s="235">
        <v>5.12</v>
      </c>
      <c r="C14" s="444" t="s">
        <v>248</v>
      </c>
      <c r="D14" s="444"/>
      <c r="E14" s="444"/>
      <c r="F14" s="444"/>
      <c r="G14" s="444"/>
      <c r="H14" s="444"/>
      <c r="I14" s="271"/>
      <c r="J14" s="178" t="s">
        <v>240</v>
      </c>
      <c r="K14" s="179"/>
      <c r="P14" s="440"/>
    </row>
    <row r="15" spans="1:16" x14ac:dyDescent="0.35">
      <c r="A15" s="9"/>
    </row>
  </sheetData>
  <mergeCells count="16">
    <mergeCell ref="P6:P14"/>
    <mergeCell ref="A6:A14"/>
    <mergeCell ref="C12:H12"/>
    <mergeCell ref="C13:H13"/>
    <mergeCell ref="C14:H14"/>
    <mergeCell ref="C7:H7"/>
    <mergeCell ref="C8:H8"/>
    <mergeCell ref="C9:H9"/>
    <mergeCell ref="C10:H10"/>
    <mergeCell ref="C11:H11"/>
    <mergeCell ref="C6:H6"/>
    <mergeCell ref="B2:I2"/>
    <mergeCell ref="A3:A5"/>
    <mergeCell ref="C3:H3"/>
    <mergeCell ref="C4:H4"/>
    <mergeCell ref="C5:H5"/>
  </mergeCells>
  <dataValidations count="1">
    <dataValidation type="list" allowBlank="1" showInputMessage="1" showErrorMessage="1" sqref="I6" xr:uid="{00000000-0002-0000-0800-000000000000}">
      <formula1>$M$6:$N$6</formula1>
    </dataValidation>
  </dataValidations>
  <pageMargins left="0.7" right="0.7" top="0.75" bottom="0.75" header="0.3" footer="0.3"/>
  <pageSetup paperSize="9" orientation="portrait" horizontalDpi="300" verticalDpi="300"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ublished="0"/>
  <dimension ref="A1:R16"/>
  <sheetViews>
    <sheetView zoomScale="80" zoomScaleNormal="80" workbookViewId="0">
      <selection activeCell="B2" sqref="B2:I2"/>
    </sheetView>
  </sheetViews>
  <sheetFormatPr defaultRowHeight="14.5" x14ac:dyDescent="0.35"/>
  <cols>
    <col min="1" max="1" width="3.7265625" customWidth="1"/>
    <col min="2" max="2" width="5.7265625" customWidth="1"/>
    <col min="8" max="8" width="16.54296875" customWidth="1"/>
    <col min="9" max="9" width="21.1796875" customWidth="1"/>
    <col min="10" max="10" width="48.81640625" customWidth="1"/>
    <col min="11" max="11" width="42.7265625" customWidth="1"/>
    <col min="12" max="17" width="0" hidden="1" customWidth="1"/>
    <col min="18" max="18" width="27.26953125" customWidth="1"/>
  </cols>
  <sheetData>
    <row r="1" spans="1:18" ht="15" thickBot="1" x14ac:dyDescent="0.4">
      <c r="A1" s="1"/>
      <c r="B1" s="117" t="s">
        <v>485</v>
      </c>
      <c r="C1" s="114"/>
      <c r="D1" s="114"/>
      <c r="E1" s="114"/>
      <c r="F1" s="114"/>
      <c r="G1" s="114"/>
      <c r="H1" s="114"/>
      <c r="I1" s="114"/>
      <c r="J1" s="115"/>
      <c r="K1" s="58"/>
    </row>
    <row r="2" spans="1:18" ht="19" thickBot="1" x14ac:dyDescent="0.4">
      <c r="A2" s="10"/>
      <c r="B2" s="322" t="s">
        <v>180</v>
      </c>
      <c r="C2" s="445"/>
      <c r="D2" s="445"/>
      <c r="E2" s="445"/>
      <c r="F2" s="445"/>
      <c r="G2" s="445"/>
      <c r="H2" s="445"/>
      <c r="I2" s="445"/>
      <c r="J2" s="51" t="s">
        <v>64</v>
      </c>
      <c r="K2" s="4" t="s">
        <v>10</v>
      </c>
    </row>
    <row r="3" spans="1:18" ht="18.75" customHeight="1" x14ac:dyDescent="0.35">
      <c r="A3" s="153"/>
      <c r="B3" s="452" t="s">
        <v>177</v>
      </c>
      <c r="C3" s="453"/>
      <c r="D3" s="453"/>
      <c r="E3" s="453"/>
      <c r="F3" s="453"/>
      <c r="G3" s="453"/>
      <c r="H3" s="453"/>
      <c r="I3" s="453"/>
      <c r="J3" s="453"/>
      <c r="K3" s="454"/>
    </row>
    <row r="4" spans="1:18" ht="173.25" customHeight="1" x14ac:dyDescent="0.35">
      <c r="A4" s="466" t="s">
        <v>168</v>
      </c>
      <c r="B4" s="146">
        <v>6.1</v>
      </c>
      <c r="C4" s="449" t="s">
        <v>377</v>
      </c>
      <c r="D4" s="450"/>
      <c r="E4" s="450"/>
      <c r="F4" s="450"/>
      <c r="G4" s="450"/>
      <c r="H4" s="451"/>
      <c r="I4" s="250"/>
      <c r="J4" s="147" t="s">
        <v>486</v>
      </c>
      <c r="K4" s="152" t="s">
        <v>366</v>
      </c>
      <c r="L4" s="313" t="s">
        <v>507</v>
      </c>
      <c r="R4" s="455" t="s">
        <v>514</v>
      </c>
    </row>
    <row r="5" spans="1:18" ht="126" customHeight="1" x14ac:dyDescent="0.35">
      <c r="A5" s="467"/>
      <c r="B5" s="146">
        <v>6.2</v>
      </c>
      <c r="C5" s="449" t="s">
        <v>378</v>
      </c>
      <c r="D5" s="450"/>
      <c r="E5" s="450"/>
      <c r="F5" s="450"/>
      <c r="G5" s="450"/>
      <c r="H5" s="451"/>
      <c r="I5" s="265"/>
      <c r="J5" s="147" t="s">
        <v>176</v>
      </c>
      <c r="K5" s="128"/>
      <c r="L5" s="211" t="s">
        <v>508</v>
      </c>
      <c r="R5" s="455"/>
    </row>
    <row r="6" spans="1:18" ht="124.5" customHeight="1" thickBot="1" x14ac:dyDescent="0.4">
      <c r="A6" s="467"/>
      <c r="B6" s="146">
        <v>6.3</v>
      </c>
      <c r="C6" s="449" t="s">
        <v>379</v>
      </c>
      <c r="D6" s="450"/>
      <c r="E6" s="450"/>
      <c r="F6" s="450"/>
      <c r="G6" s="450"/>
      <c r="H6" s="451"/>
      <c r="I6" s="251" t="e">
        <f>I5/I4</f>
        <v>#DIV/0!</v>
      </c>
      <c r="J6" s="147" t="s">
        <v>239</v>
      </c>
      <c r="K6" s="128"/>
      <c r="L6" s="177"/>
      <c r="R6" s="455"/>
    </row>
    <row r="7" spans="1:18" ht="18" customHeight="1" x14ac:dyDescent="0.35">
      <c r="A7" s="467"/>
      <c r="B7" s="452" t="s">
        <v>179</v>
      </c>
      <c r="C7" s="453"/>
      <c r="D7" s="453"/>
      <c r="E7" s="453"/>
      <c r="F7" s="453"/>
      <c r="G7" s="453"/>
      <c r="H7" s="453"/>
      <c r="I7" s="453"/>
      <c r="J7" s="453"/>
      <c r="K7" s="454"/>
    </row>
    <row r="8" spans="1:18" ht="342.75" customHeight="1" x14ac:dyDescent="0.35">
      <c r="A8" s="467"/>
      <c r="B8" s="148">
        <v>6.4</v>
      </c>
      <c r="C8" s="423" t="s">
        <v>365</v>
      </c>
      <c r="D8" s="424"/>
      <c r="E8" s="424"/>
      <c r="F8" s="424"/>
      <c r="G8" s="424"/>
      <c r="H8" s="425"/>
      <c r="I8" s="129"/>
      <c r="J8" s="131" t="s">
        <v>375</v>
      </c>
      <c r="K8" s="128"/>
      <c r="M8" t="s">
        <v>66</v>
      </c>
      <c r="N8" t="s">
        <v>65</v>
      </c>
    </row>
    <row r="9" spans="1:18" ht="213" customHeight="1" x14ac:dyDescent="0.35">
      <c r="A9" s="467"/>
      <c r="B9" s="148">
        <v>6.5</v>
      </c>
      <c r="C9" s="423" t="s">
        <v>181</v>
      </c>
      <c r="D9" s="424"/>
      <c r="E9" s="424"/>
      <c r="F9" s="424"/>
      <c r="G9" s="424"/>
      <c r="H9" s="425"/>
      <c r="I9" s="212"/>
      <c r="J9" s="131" t="s">
        <v>376</v>
      </c>
      <c r="K9" s="152"/>
    </row>
    <row r="10" spans="1:18" ht="198.75" customHeight="1" x14ac:dyDescent="0.35">
      <c r="A10" s="467"/>
      <c r="B10" s="148">
        <v>6.6</v>
      </c>
      <c r="C10" s="464" t="s">
        <v>183</v>
      </c>
      <c r="D10" s="380"/>
      <c r="E10" s="380"/>
      <c r="F10" s="380"/>
      <c r="G10" s="380"/>
      <c r="H10" s="465"/>
      <c r="I10" s="212"/>
      <c r="J10" s="131" t="s">
        <v>213</v>
      </c>
      <c r="K10" s="152"/>
    </row>
    <row r="11" spans="1:18" ht="199.5" customHeight="1" thickBot="1" x14ac:dyDescent="0.4">
      <c r="A11" s="467"/>
      <c r="B11" s="173">
        <v>6.7</v>
      </c>
      <c r="C11" s="446" t="s">
        <v>372</v>
      </c>
      <c r="D11" s="447"/>
      <c r="E11" s="447"/>
      <c r="F11" s="447"/>
      <c r="G11" s="447"/>
      <c r="H11" s="448"/>
      <c r="I11" s="212"/>
      <c r="J11" s="174" t="s">
        <v>214</v>
      </c>
      <c r="K11" s="175"/>
    </row>
    <row r="12" spans="1:18" ht="15.75" customHeight="1" x14ac:dyDescent="0.35">
      <c r="A12" s="468"/>
      <c r="B12" s="461" t="s">
        <v>178</v>
      </c>
      <c r="C12" s="462"/>
      <c r="D12" s="462"/>
      <c r="E12" s="462"/>
      <c r="F12" s="462"/>
      <c r="G12" s="462"/>
      <c r="H12" s="462"/>
      <c r="I12" s="462"/>
      <c r="J12" s="462"/>
      <c r="K12" s="463"/>
    </row>
    <row r="13" spans="1:18" ht="144" customHeight="1" x14ac:dyDescent="0.35">
      <c r="A13" s="459" t="s">
        <v>165</v>
      </c>
      <c r="B13" s="149">
        <v>6.8</v>
      </c>
      <c r="C13" s="423" t="s">
        <v>205</v>
      </c>
      <c r="D13" s="424"/>
      <c r="E13" s="424"/>
      <c r="F13" s="424"/>
      <c r="G13" s="424"/>
      <c r="H13" s="425"/>
      <c r="I13" s="144"/>
      <c r="J13" s="131" t="s">
        <v>380</v>
      </c>
      <c r="K13" s="128"/>
    </row>
    <row r="14" spans="1:18" ht="140.25" customHeight="1" x14ac:dyDescent="0.35">
      <c r="A14" s="460"/>
      <c r="B14" s="149">
        <v>6.9</v>
      </c>
      <c r="C14" s="456" t="s">
        <v>182</v>
      </c>
      <c r="D14" s="457"/>
      <c r="E14" s="457"/>
      <c r="F14" s="457"/>
      <c r="G14" s="457"/>
      <c r="H14" s="458"/>
      <c r="I14" s="212"/>
      <c r="J14" s="154" t="s">
        <v>373</v>
      </c>
      <c r="K14" s="128"/>
    </row>
    <row r="15" spans="1:18" ht="277.5" customHeight="1" x14ac:dyDescent="0.35">
      <c r="A15" s="460"/>
      <c r="B15" s="170" t="s">
        <v>194</v>
      </c>
      <c r="C15" s="456" t="s">
        <v>184</v>
      </c>
      <c r="D15" s="457"/>
      <c r="E15" s="457"/>
      <c r="F15" s="457"/>
      <c r="G15" s="457"/>
      <c r="H15" s="458"/>
      <c r="I15" s="212"/>
      <c r="J15" s="131" t="s">
        <v>215</v>
      </c>
      <c r="K15" s="128"/>
    </row>
    <row r="16" spans="1:18" ht="263.25" customHeight="1" x14ac:dyDescent="0.35">
      <c r="A16" s="460"/>
      <c r="B16" s="149">
        <v>6.11</v>
      </c>
      <c r="C16" s="456" t="s">
        <v>374</v>
      </c>
      <c r="D16" s="457"/>
      <c r="E16" s="457"/>
      <c r="F16" s="457"/>
      <c r="G16" s="457"/>
      <c r="H16" s="458"/>
      <c r="I16" s="213"/>
      <c r="J16" s="131" t="s">
        <v>216</v>
      </c>
      <c r="K16" s="128"/>
    </row>
  </sheetData>
  <sheetProtection sheet="1" objects="1" scenarios="1"/>
  <mergeCells count="18">
    <mergeCell ref="R4:R6"/>
    <mergeCell ref="C16:H16"/>
    <mergeCell ref="A13:A16"/>
    <mergeCell ref="B7:K7"/>
    <mergeCell ref="B12:K12"/>
    <mergeCell ref="C10:H10"/>
    <mergeCell ref="C15:H15"/>
    <mergeCell ref="C14:H14"/>
    <mergeCell ref="C13:H13"/>
    <mergeCell ref="A4:A12"/>
    <mergeCell ref="B2:I2"/>
    <mergeCell ref="C8:H8"/>
    <mergeCell ref="C9:H9"/>
    <mergeCell ref="C11:H11"/>
    <mergeCell ref="C5:H5"/>
    <mergeCell ref="C4:H4"/>
    <mergeCell ref="C6:H6"/>
    <mergeCell ref="B3:K3"/>
  </mergeCells>
  <dataValidations count="1">
    <dataValidation type="list" allowBlank="1" showInputMessage="1" showErrorMessage="1" sqref="I8 I13" xr:uid="{00000000-0002-0000-0900-000000000000}">
      <formula1>$M$8:$N$8</formula1>
    </dataValidation>
  </dataValidations>
  <pageMargins left="0.7" right="0.7" top="0.75" bottom="0.75" header="0.3" footer="0.3"/>
  <pageSetup paperSize="9" orientation="portrait" horizontalDpi="300" verticalDpi="300" r:id="rId1"/>
  <drawing r:id="rId2"/>
  <legacyDrawing r:id="rId3"/>
  <oleObjects>
    <mc:AlternateContent xmlns:mc="http://schemas.openxmlformats.org/markup-compatibility/2006">
      <mc:Choice Requires="x14">
        <oleObject progId="Outlook.FileAttach" dvAspect="DVASPECT_ICON" shapeId="28675" r:id="rId4">
          <objectPr defaultSize="0" autoPict="0" r:id="rId5">
            <anchor moveWithCells="1" sizeWithCells="1">
              <from>
                <xdr:col>11</xdr:col>
                <xdr:colOff>0</xdr:colOff>
                <xdr:row>2</xdr:row>
                <xdr:rowOff>0</xdr:rowOff>
              </from>
              <to>
                <xdr:col>12</xdr:col>
                <xdr:colOff>304800</xdr:colOff>
                <xdr:row>3</xdr:row>
                <xdr:rowOff>533400</xdr:rowOff>
              </to>
            </anchor>
          </objectPr>
        </oleObject>
      </mc:Choice>
      <mc:Fallback>
        <oleObject progId="Outlook.FileAttach" dvAspect="DVASPECT_ICON" shapeId="28675" r:id="rId4"/>
      </mc:Fallback>
    </mc:AlternateContent>
  </oleObjec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pageSetUpPr fitToPage="1"/>
  </sheetPr>
  <dimension ref="A1:AH20"/>
  <sheetViews>
    <sheetView showGridLines="0" zoomScale="80" zoomScaleNormal="80" workbookViewId="0">
      <pane ySplit="3" topLeftCell="A4" activePane="bottomLeft" state="frozen"/>
      <selection activeCell="B2" sqref="B2:J8"/>
      <selection pane="bottomLeft" activeCell="I4" sqref="I4"/>
    </sheetView>
  </sheetViews>
  <sheetFormatPr defaultColWidth="9.26953125" defaultRowHeight="14.5" x14ac:dyDescent="0.35"/>
  <cols>
    <col min="1" max="1" width="3.7265625" style="2" customWidth="1"/>
    <col min="2" max="2" width="5.7265625" style="2" customWidth="1"/>
    <col min="3" max="7" width="9.26953125" style="2"/>
    <col min="8" max="8" width="18.54296875" style="2" customWidth="1"/>
    <col min="9" max="9" width="21.453125" style="2" customWidth="1"/>
    <col min="10" max="10" width="42.7265625" style="2" customWidth="1"/>
    <col min="11" max="11" width="40.7265625" style="2" customWidth="1"/>
    <col min="12" max="12" width="69" style="2" customWidth="1"/>
    <col min="13" max="34" width="9.26953125" style="2" hidden="1" customWidth="1"/>
    <col min="35" max="16384" width="9.26953125" style="2"/>
  </cols>
  <sheetData>
    <row r="1" spans="1:34" ht="25.9" customHeight="1" x14ac:dyDescent="0.35">
      <c r="A1" s="3"/>
      <c r="B1" s="471" t="s">
        <v>485</v>
      </c>
      <c r="C1" s="472"/>
      <c r="D1" s="472"/>
      <c r="E1" s="472"/>
      <c r="F1" s="472"/>
      <c r="G1" s="472"/>
      <c r="H1" s="472"/>
      <c r="I1" s="472"/>
      <c r="J1" s="472"/>
      <c r="K1" s="472"/>
      <c r="L1" s="5"/>
    </row>
    <row r="2" spans="1:34" ht="30" customHeight="1" thickBot="1" x14ac:dyDescent="0.4">
      <c r="A2" s="3"/>
      <c r="B2" s="477" t="s">
        <v>159</v>
      </c>
      <c r="C2" s="477"/>
      <c r="D2" s="477"/>
      <c r="E2" s="477"/>
      <c r="F2" s="477"/>
      <c r="G2" s="477"/>
      <c r="H2" s="477"/>
      <c r="I2" s="477"/>
      <c r="J2" s="477"/>
      <c r="K2" s="477"/>
      <c r="L2" s="5"/>
    </row>
    <row r="3" spans="1:34" ht="24.75" customHeight="1" thickBot="1" x14ac:dyDescent="0.4">
      <c r="A3" s="3"/>
      <c r="B3" s="473" t="s">
        <v>189</v>
      </c>
      <c r="C3" s="474"/>
      <c r="D3" s="474"/>
      <c r="E3" s="474"/>
      <c r="F3" s="474"/>
      <c r="G3" s="474"/>
      <c r="H3" s="474"/>
      <c r="I3" s="475"/>
      <c r="J3" s="52" t="s">
        <v>64</v>
      </c>
      <c r="K3" s="50" t="s">
        <v>10</v>
      </c>
      <c r="L3" s="5"/>
    </row>
    <row r="4" spans="1:34" ht="388.5" customHeight="1" x14ac:dyDescent="0.35">
      <c r="A4" s="469" t="s">
        <v>163</v>
      </c>
      <c r="B4" s="139">
        <v>7.1</v>
      </c>
      <c r="C4" s="476" t="s">
        <v>140</v>
      </c>
      <c r="D4" s="476"/>
      <c r="E4" s="476"/>
      <c r="F4" s="476"/>
      <c r="G4" s="476"/>
      <c r="H4" s="476"/>
      <c r="I4" s="150"/>
      <c r="J4" s="151" t="s">
        <v>467</v>
      </c>
      <c r="K4" s="294" t="s">
        <v>468</v>
      </c>
      <c r="L4" s="293"/>
    </row>
    <row r="5" spans="1:34" s="97" customFormat="1" ht="153" customHeight="1" x14ac:dyDescent="0.35">
      <c r="A5" s="470"/>
      <c r="B5" s="140">
        <v>7.2</v>
      </c>
      <c r="C5" s="369" t="s">
        <v>141</v>
      </c>
      <c r="D5" s="369"/>
      <c r="E5" s="369"/>
      <c r="F5" s="369"/>
      <c r="G5" s="369"/>
      <c r="H5" s="369"/>
      <c r="I5" s="55"/>
      <c r="J5" s="100" t="s">
        <v>103</v>
      </c>
      <c r="K5" s="99"/>
      <c r="L5" s="96"/>
      <c r="M5" s="97" t="s">
        <v>67</v>
      </c>
      <c r="N5" s="97" t="s">
        <v>63</v>
      </c>
      <c r="O5" s="97">
        <v>1</v>
      </c>
      <c r="P5" s="97">
        <v>2</v>
      </c>
      <c r="Q5" s="97">
        <v>3</v>
      </c>
      <c r="R5" s="97">
        <v>4</v>
      </c>
      <c r="S5" s="97">
        <v>5</v>
      </c>
      <c r="T5" s="97">
        <v>6</v>
      </c>
      <c r="U5" s="97">
        <v>7</v>
      </c>
      <c r="V5" s="97">
        <v>8</v>
      </c>
      <c r="W5" s="97">
        <v>9</v>
      </c>
      <c r="X5" s="97">
        <v>10</v>
      </c>
      <c r="Y5" s="97">
        <v>11</v>
      </c>
      <c r="Z5" s="97">
        <v>12</v>
      </c>
      <c r="AA5" s="97">
        <v>13</v>
      </c>
      <c r="AB5" s="97">
        <v>14</v>
      </c>
      <c r="AC5" s="97">
        <v>15</v>
      </c>
      <c r="AD5" s="97">
        <v>16</v>
      </c>
      <c r="AE5" s="97">
        <v>17</v>
      </c>
      <c r="AF5" s="97">
        <v>18</v>
      </c>
      <c r="AG5" s="97">
        <v>19</v>
      </c>
      <c r="AH5" s="97">
        <v>20</v>
      </c>
    </row>
    <row r="6" spans="1:34" s="97" customFormat="1" ht="171" customHeight="1" x14ac:dyDescent="0.35">
      <c r="A6" s="478" t="s">
        <v>166</v>
      </c>
      <c r="B6" s="156">
        <v>7.3</v>
      </c>
      <c r="C6" s="369" t="s">
        <v>499</v>
      </c>
      <c r="D6" s="369"/>
      <c r="E6" s="369"/>
      <c r="F6" s="369"/>
      <c r="G6" s="369"/>
      <c r="H6" s="369"/>
      <c r="I6" s="55"/>
      <c r="J6" s="100" t="s">
        <v>88</v>
      </c>
      <c r="K6" s="99"/>
      <c r="L6" s="96"/>
    </row>
    <row r="7" spans="1:34" ht="105" customHeight="1" x14ac:dyDescent="0.35">
      <c r="A7" s="479"/>
      <c r="B7" s="156">
        <v>7.4</v>
      </c>
      <c r="C7" s="369" t="s">
        <v>142</v>
      </c>
      <c r="D7" s="369"/>
      <c r="E7" s="369"/>
      <c r="F7" s="369"/>
      <c r="G7" s="369"/>
      <c r="H7" s="369"/>
      <c r="I7" s="55"/>
      <c r="J7" s="100" t="s">
        <v>98</v>
      </c>
      <c r="K7" s="99"/>
      <c r="L7" s="5"/>
    </row>
    <row r="8" spans="1:34" s="97" customFormat="1" ht="125.65" customHeight="1" x14ac:dyDescent="0.35">
      <c r="A8" s="479"/>
      <c r="B8" s="156">
        <v>7.5</v>
      </c>
      <c r="C8" s="369" t="s">
        <v>139</v>
      </c>
      <c r="D8" s="369"/>
      <c r="E8" s="369"/>
      <c r="F8" s="369"/>
      <c r="G8" s="369"/>
      <c r="H8" s="369"/>
      <c r="I8" s="55"/>
      <c r="J8" s="155" t="s">
        <v>104</v>
      </c>
      <c r="K8" s="99"/>
      <c r="L8" s="96"/>
    </row>
    <row r="9" spans="1:34" ht="101.5" x14ac:dyDescent="0.35">
      <c r="A9" s="480"/>
      <c r="B9" s="156">
        <v>7.6</v>
      </c>
      <c r="C9" s="361" t="s">
        <v>138</v>
      </c>
      <c r="D9" s="361"/>
      <c r="E9" s="361"/>
      <c r="F9" s="361"/>
      <c r="G9" s="361"/>
      <c r="H9" s="361"/>
      <c r="I9" s="55"/>
      <c r="J9" s="100" t="s">
        <v>99</v>
      </c>
      <c r="K9" s="99"/>
      <c r="L9" s="5"/>
    </row>
    <row r="10" spans="1:34" s="97" customFormat="1" ht="214.9" customHeight="1" x14ac:dyDescent="0.35">
      <c r="A10" s="481" t="s">
        <v>163</v>
      </c>
      <c r="B10" s="140">
        <v>7.7</v>
      </c>
      <c r="C10" s="369" t="s">
        <v>137</v>
      </c>
      <c r="D10" s="369"/>
      <c r="E10" s="369"/>
      <c r="F10" s="369"/>
      <c r="G10" s="369"/>
      <c r="H10" s="369"/>
      <c r="I10" s="55"/>
      <c r="J10" s="155" t="s">
        <v>190</v>
      </c>
      <c r="K10" s="99"/>
      <c r="L10" s="96"/>
    </row>
    <row r="11" spans="1:34" ht="177" customHeight="1" x14ac:dyDescent="0.35">
      <c r="A11" s="482"/>
      <c r="B11" s="140">
        <v>7.8</v>
      </c>
      <c r="C11" s="372" t="s">
        <v>133</v>
      </c>
      <c r="D11" s="372"/>
      <c r="E11" s="372"/>
      <c r="F11" s="372"/>
      <c r="G11" s="372"/>
      <c r="H11" s="372"/>
      <c r="I11" s="55"/>
      <c r="J11" s="100" t="s">
        <v>100</v>
      </c>
      <c r="K11" s="99"/>
      <c r="L11" s="5"/>
    </row>
    <row r="12" spans="1:34" s="97" customFormat="1" ht="136.9" customHeight="1" x14ac:dyDescent="0.35">
      <c r="A12" s="483" t="s">
        <v>166</v>
      </c>
      <c r="B12" s="157">
        <v>7.9</v>
      </c>
      <c r="C12" s="369" t="s">
        <v>134</v>
      </c>
      <c r="D12" s="369"/>
      <c r="E12" s="369"/>
      <c r="F12" s="369"/>
      <c r="G12" s="369"/>
      <c r="H12" s="369"/>
      <c r="I12" s="55"/>
      <c r="J12" s="100" t="s">
        <v>89</v>
      </c>
      <c r="K12" s="99"/>
      <c r="L12" s="96"/>
    </row>
    <row r="13" spans="1:34" ht="90" customHeight="1" x14ac:dyDescent="0.35">
      <c r="A13" s="479"/>
      <c r="B13" s="158" t="s">
        <v>191</v>
      </c>
      <c r="C13" s="369" t="s">
        <v>135</v>
      </c>
      <c r="D13" s="369"/>
      <c r="E13" s="369"/>
      <c r="F13" s="369"/>
      <c r="G13" s="369"/>
      <c r="H13" s="369"/>
      <c r="I13" s="55"/>
      <c r="J13" s="100" t="s">
        <v>101</v>
      </c>
      <c r="K13" s="99"/>
      <c r="L13" s="5"/>
    </row>
    <row r="14" spans="1:34" s="97" customFormat="1" ht="187.9" customHeight="1" x14ac:dyDescent="0.35">
      <c r="A14" s="479"/>
      <c r="B14" s="158" t="s">
        <v>192</v>
      </c>
      <c r="C14" s="372" t="s">
        <v>500</v>
      </c>
      <c r="D14" s="372"/>
      <c r="E14" s="372"/>
      <c r="F14" s="372"/>
      <c r="G14" s="372"/>
      <c r="H14" s="372"/>
      <c r="I14" s="55"/>
      <c r="J14" s="155" t="s">
        <v>381</v>
      </c>
      <c r="K14" s="99" t="s">
        <v>161</v>
      </c>
      <c r="L14" s="99"/>
    </row>
    <row r="15" spans="1:34" ht="121.9" customHeight="1" x14ac:dyDescent="0.35">
      <c r="A15" s="480"/>
      <c r="B15" s="158" t="s">
        <v>193</v>
      </c>
      <c r="C15" s="372" t="s">
        <v>136</v>
      </c>
      <c r="D15" s="372"/>
      <c r="E15" s="372"/>
      <c r="F15" s="372"/>
      <c r="G15" s="372"/>
      <c r="H15" s="372"/>
      <c r="I15" s="55"/>
      <c r="J15" s="100" t="s">
        <v>102</v>
      </c>
      <c r="K15" s="53"/>
      <c r="L15" s="99"/>
    </row>
    <row r="16" spans="1:34" s="97" customFormat="1" ht="226.15" customHeight="1" x14ac:dyDescent="0.35">
      <c r="A16" s="469" t="s">
        <v>163</v>
      </c>
      <c r="B16" s="163">
        <v>7.13</v>
      </c>
      <c r="C16" s="372" t="s">
        <v>200</v>
      </c>
      <c r="D16" s="372"/>
      <c r="E16" s="372"/>
      <c r="F16" s="372"/>
      <c r="G16" s="372"/>
      <c r="H16" s="372"/>
      <c r="I16" s="55"/>
      <c r="J16" s="155" t="s">
        <v>128</v>
      </c>
      <c r="K16" s="99"/>
      <c r="L16" s="96"/>
    </row>
    <row r="17" spans="1:12" ht="127.5" customHeight="1" x14ac:dyDescent="0.35">
      <c r="A17" s="484"/>
      <c r="B17" s="163">
        <v>7.14</v>
      </c>
      <c r="C17" s="372" t="s">
        <v>143</v>
      </c>
      <c r="D17" s="372"/>
      <c r="E17" s="372"/>
      <c r="F17" s="372"/>
      <c r="G17" s="372"/>
      <c r="H17" s="372"/>
      <c r="I17" s="55"/>
      <c r="J17" s="155" t="s">
        <v>126</v>
      </c>
      <c r="K17" s="99"/>
      <c r="L17" s="5"/>
    </row>
    <row r="18" spans="1:12" s="97" customFormat="1" ht="173.25" customHeight="1" x14ac:dyDescent="0.35">
      <c r="A18" s="484"/>
      <c r="B18" s="163">
        <v>7.15</v>
      </c>
      <c r="C18" s="372" t="s">
        <v>144</v>
      </c>
      <c r="D18" s="372"/>
      <c r="E18" s="372"/>
      <c r="F18" s="372"/>
      <c r="G18" s="372"/>
      <c r="H18" s="372"/>
      <c r="I18" s="55"/>
      <c r="J18" s="155" t="s">
        <v>496</v>
      </c>
      <c r="K18" s="99"/>
      <c r="L18" s="96"/>
    </row>
    <row r="19" spans="1:12" ht="109.9" customHeight="1" thickBot="1" x14ac:dyDescent="0.4">
      <c r="A19" s="485"/>
      <c r="B19" s="163">
        <v>7.16</v>
      </c>
      <c r="C19" s="372" t="s">
        <v>156</v>
      </c>
      <c r="D19" s="372"/>
      <c r="E19" s="372"/>
      <c r="F19" s="372"/>
      <c r="G19" s="372"/>
      <c r="H19" s="372"/>
      <c r="I19" s="55"/>
      <c r="J19" s="155" t="s">
        <v>127</v>
      </c>
      <c r="K19" s="53"/>
      <c r="L19" s="5"/>
    </row>
    <row r="20" spans="1:12" x14ac:dyDescent="0.35">
      <c r="B20" s="486"/>
      <c r="C20" s="487"/>
      <c r="D20" s="487"/>
      <c r="E20" s="487"/>
      <c r="F20" s="487"/>
      <c r="G20" s="487"/>
      <c r="H20" s="487"/>
      <c r="I20" s="487"/>
      <c r="J20" s="487"/>
      <c r="K20" s="6"/>
    </row>
  </sheetData>
  <sheetProtection sheet="1" selectLockedCells="1"/>
  <mergeCells count="25">
    <mergeCell ref="A16:A19"/>
    <mergeCell ref="B20:J20"/>
    <mergeCell ref="C16:H16"/>
    <mergeCell ref="C11:H11"/>
    <mergeCell ref="C13:H13"/>
    <mergeCell ref="C17:H17"/>
    <mergeCell ref="C15:H15"/>
    <mergeCell ref="C14:H14"/>
    <mergeCell ref="C19:H19"/>
    <mergeCell ref="C18:H18"/>
    <mergeCell ref="A4:A5"/>
    <mergeCell ref="B1:K1"/>
    <mergeCell ref="C10:H10"/>
    <mergeCell ref="C12:H12"/>
    <mergeCell ref="C9:H9"/>
    <mergeCell ref="B3:I3"/>
    <mergeCell ref="C5:H5"/>
    <mergeCell ref="C8:H8"/>
    <mergeCell ref="C6:H6"/>
    <mergeCell ref="C7:H7"/>
    <mergeCell ref="C4:H4"/>
    <mergeCell ref="B2:K2"/>
    <mergeCell ref="A6:A9"/>
    <mergeCell ref="A10:A11"/>
    <mergeCell ref="A12:A15"/>
  </mergeCells>
  <phoneticPr fontId="16" type="noConversion"/>
  <dataValidations xWindow="607" yWindow="236" count="5">
    <dataValidation errorTitle="WORK EXPERIENCE/INTERNSHIPS" error="You must select an option from the drop down menu" prompt="Please select an option from the drop down menu" sqref="I8" xr:uid="{00000000-0002-0000-0A00-000000000000}"/>
    <dataValidation showInputMessage="1" showErrorMessage="1" sqref="I10:I15" xr:uid="{00000000-0002-0000-0A00-000001000000}"/>
    <dataValidation showInputMessage="1" showErrorMessage="1" errorTitle="TRAINEESHIPS" error="YOU MUST SELECT AN OPTION  FROM THE DROP DOWN MENU" sqref="I9 I6:I7" xr:uid="{00000000-0002-0000-0A00-000002000000}"/>
    <dataValidation showInputMessage="1" showErrorMessage="1" errorTitle="NCQs" error="YOU MUST SELECT AN OPTION  FROM THE DROP DOWN MENU" sqref="I16:I17" xr:uid="{00000000-0002-0000-0A00-000003000000}"/>
    <dataValidation showInputMessage="1" showErrorMessage="1" errorTitle="APPRENTICESHIPS" error="YOU MUST SELECT AN OPTION  FROM THE DROP DOWN MENU" sqref="I5" xr:uid="{00000000-0002-0000-0A00-000004000000}"/>
  </dataValidations>
  <pageMargins left="0.70866141732283472" right="0.70866141732283472" top="0.94488188976377963" bottom="0.74803149606299213" header="0.31496062992125984" footer="0.31496062992125984"/>
  <pageSetup paperSize="9" scale="59" fitToHeight="2" orientation="landscape" horizontalDpi="300" verticalDpi="300" r:id="rId1"/>
  <headerFooter scaleWithDoc="0">
    <oddHeader>&amp;CTHE WELSH COMMUNITY BENEFITS MEASUREMENT TOOL&amp;R&amp;G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C12"/>
  <sheetViews>
    <sheetView showGridLines="0" zoomScaleNormal="100" zoomScaleSheetLayoutView="100" workbookViewId="0">
      <selection activeCell="C6" sqref="C6"/>
    </sheetView>
  </sheetViews>
  <sheetFormatPr defaultRowHeight="14.5" x14ac:dyDescent="0.35"/>
  <cols>
    <col min="1" max="1" width="2.26953125" customWidth="1"/>
    <col min="2" max="2" width="36.7265625" customWidth="1"/>
    <col min="3" max="3" width="38.54296875" customWidth="1"/>
  </cols>
  <sheetData>
    <row r="1" spans="2:3" ht="9.75" customHeight="1" thickBot="1" x14ac:dyDescent="0.4">
      <c r="B1" s="13"/>
    </row>
    <row r="2" spans="2:3" ht="111.75" customHeight="1" x14ac:dyDescent="0.5">
      <c r="B2" s="488" t="s">
        <v>382</v>
      </c>
      <c r="C2" s="489"/>
    </row>
    <row r="3" spans="2:3" ht="81" customHeight="1" x14ac:dyDescent="0.35">
      <c r="B3" s="496" t="s">
        <v>476</v>
      </c>
      <c r="C3" s="497"/>
    </row>
    <row r="4" spans="2:3" ht="23.25" customHeight="1" x14ac:dyDescent="0.5">
      <c r="B4" s="492" t="s">
        <v>477</v>
      </c>
      <c r="C4" s="493"/>
    </row>
    <row r="5" spans="2:3" ht="81" customHeight="1" x14ac:dyDescent="0.35">
      <c r="B5" s="490" t="s">
        <v>479</v>
      </c>
      <c r="C5" s="491"/>
    </row>
    <row r="6" spans="2:3" ht="38.25" customHeight="1" x14ac:dyDescent="0.35">
      <c r="B6" s="49" t="s">
        <v>15</v>
      </c>
      <c r="C6" s="126"/>
    </row>
    <row r="7" spans="2:3" ht="34.5" customHeight="1" thickBot="1" x14ac:dyDescent="0.4">
      <c r="B7" s="74" t="s">
        <v>480</v>
      </c>
      <c r="C7" s="127"/>
    </row>
    <row r="8" spans="2:3" ht="15" thickBot="1" x14ac:dyDescent="0.4"/>
    <row r="9" spans="2:3" ht="21" x14ac:dyDescent="0.5">
      <c r="B9" s="494" t="s">
        <v>115</v>
      </c>
      <c r="C9" s="495"/>
    </row>
    <row r="10" spans="2:3" ht="81" customHeight="1" x14ac:dyDescent="0.35">
      <c r="B10" s="490" t="s">
        <v>162</v>
      </c>
      <c r="C10" s="491"/>
    </row>
    <row r="11" spans="2:3" ht="38.25" customHeight="1" thickBot="1" x14ac:dyDescent="0.4">
      <c r="B11" s="74" t="s">
        <v>15</v>
      </c>
      <c r="C11" s="127"/>
    </row>
    <row r="12" spans="2:3" ht="31.5" thickBot="1" x14ac:dyDescent="0.4">
      <c r="B12" s="74" t="s">
        <v>157</v>
      </c>
      <c r="C12" s="127"/>
    </row>
  </sheetData>
  <sheetProtection sheet="1" selectLockedCells="1"/>
  <mergeCells count="6">
    <mergeCell ref="B2:C2"/>
    <mergeCell ref="B10:C10"/>
    <mergeCell ref="B4:C4"/>
    <mergeCell ref="B9:C9"/>
    <mergeCell ref="B3:C3"/>
    <mergeCell ref="B5:C5"/>
  </mergeCells>
  <phoneticPr fontId="19" type="noConversion"/>
  <pageMargins left="0.74803149606299213" right="0.74803149606299213" top="0.98425196850393704" bottom="0.98425196850393704" header="0.51181102362204722" footer="0.51181102362204722"/>
  <pageSetup paperSize="9" orientation="portrait" horizontalDpi="300" r:id="rId1"/>
  <headerFooter alignWithMargins="0">
    <oddHeader>&amp;CTHE WELSH COMMUNITY BENEFITS MEASUREMENT TOOL&amp;R&amp;G</oddHead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ublished="0">
    <pageSetUpPr fitToPage="1"/>
  </sheetPr>
  <dimension ref="A1:AL63"/>
  <sheetViews>
    <sheetView topLeftCell="B61" zoomScale="90" zoomScaleNormal="90" workbookViewId="0">
      <selection activeCell="B62" sqref="B62"/>
    </sheetView>
  </sheetViews>
  <sheetFormatPr defaultColWidth="9.26953125" defaultRowHeight="14.5" x14ac:dyDescent="0.35"/>
  <cols>
    <col min="1" max="1" width="19.26953125" style="241" customWidth="1"/>
    <col min="2" max="2" width="5.7265625" style="2" customWidth="1"/>
    <col min="3" max="7" width="9.26953125" style="2"/>
    <col min="8" max="8" width="9.26953125" style="2" customWidth="1"/>
    <col min="9" max="9" width="17.54296875" style="262" customWidth="1"/>
    <col min="10" max="10" width="99.6328125" style="2" customWidth="1"/>
    <col min="11" max="11" width="9.26953125" style="2"/>
    <col min="12" max="33" width="9.26953125" style="2" hidden="1" customWidth="1"/>
    <col min="34" max="16384" width="9.26953125" style="2"/>
  </cols>
  <sheetData>
    <row r="1" spans="1:33" ht="50.15" customHeight="1" thickBot="1" x14ac:dyDescent="0.4">
      <c r="A1" s="249" t="s">
        <v>357</v>
      </c>
      <c r="B1" s="507" t="s">
        <v>158</v>
      </c>
      <c r="C1" s="363"/>
      <c r="D1" s="363"/>
      <c r="E1" s="363"/>
      <c r="F1" s="363"/>
      <c r="G1" s="363"/>
      <c r="H1" s="363"/>
      <c r="I1" s="363"/>
      <c r="J1" s="364"/>
    </row>
    <row r="2" spans="1:33" ht="24.75" customHeight="1" thickBot="1" x14ac:dyDescent="0.4">
      <c r="A2" s="248"/>
      <c r="B2" s="322" t="s">
        <v>38</v>
      </c>
      <c r="C2" s="508"/>
      <c r="D2" s="508"/>
      <c r="E2" s="508"/>
      <c r="F2" s="508"/>
      <c r="G2" s="508"/>
      <c r="H2" s="508"/>
      <c r="I2" s="508"/>
      <c r="J2" s="4" t="s">
        <v>54</v>
      </c>
      <c r="K2" s="5"/>
    </row>
    <row r="3" spans="1:33" ht="34.15" customHeight="1" x14ac:dyDescent="0.35">
      <c r="A3" s="243" t="s">
        <v>352</v>
      </c>
      <c r="B3" s="225" t="s">
        <v>253</v>
      </c>
      <c r="C3" s="504" t="s">
        <v>36</v>
      </c>
      <c r="D3" s="504"/>
      <c r="E3" s="504"/>
      <c r="F3" s="504"/>
      <c r="G3" s="504"/>
      <c r="H3" s="504"/>
      <c r="I3" s="256">
        <f>'1. GENERAL'!I7</f>
        <v>0</v>
      </c>
      <c r="J3" s="23" t="s">
        <v>37</v>
      </c>
      <c r="L3" s="2" t="s">
        <v>67</v>
      </c>
      <c r="M3" s="2" t="s">
        <v>63</v>
      </c>
      <c r="N3" s="2">
        <v>1</v>
      </c>
      <c r="O3" s="2">
        <v>2</v>
      </c>
      <c r="P3" s="2">
        <v>3</v>
      </c>
      <c r="Q3" s="2">
        <v>4</v>
      </c>
      <c r="R3" s="2">
        <v>5</v>
      </c>
      <c r="S3" s="2">
        <v>6</v>
      </c>
      <c r="T3" s="2">
        <v>7</v>
      </c>
      <c r="U3" s="2">
        <v>8</v>
      </c>
      <c r="V3" s="2">
        <v>9</v>
      </c>
      <c r="W3" s="2">
        <v>10</v>
      </c>
      <c r="X3" s="2">
        <v>11</v>
      </c>
      <c r="Y3" s="2">
        <v>12</v>
      </c>
      <c r="Z3" s="2">
        <v>13</v>
      </c>
      <c r="AA3" s="2">
        <v>14</v>
      </c>
      <c r="AB3" s="2">
        <v>15</v>
      </c>
      <c r="AC3" s="2">
        <v>16</v>
      </c>
      <c r="AD3" s="2">
        <v>17</v>
      </c>
      <c r="AE3" s="2">
        <v>18</v>
      </c>
      <c r="AF3" s="2">
        <v>19</v>
      </c>
      <c r="AG3" s="2">
        <v>20</v>
      </c>
    </row>
    <row r="4" spans="1:33" ht="117.75" customHeight="1" thickBot="1" x14ac:dyDescent="0.4">
      <c r="A4" s="243" t="s">
        <v>352</v>
      </c>
      <c r="B4" s="232" t="s">
        <v>254</v>
      </c>
      <c r="C4" s="504" t="s">
        <v>35</v>
      </c>
      <c r="D4" s="504"/>
      <c r="E4" s="504"/>
      <c r="F4" s="504"/>
      <c r="G4" s="504"/>
      <c r="H4" s="504"/>
      <c r="I4" s="257" t="e">
        <f>(I6+I7+I9)/I3</f>
        <v>#DIV/0!</v>
      </c>
      <c r="J4" s="23" t="s">
        <v>498</v>
      </c>
      <c r="K4" s="5"/>
      <c r="L4" s="2" t="s">
        <v>67</v>
      </c>
      <c r="M4" s="2" t="s">
        <v>63</v>
      </c>
      <c r="N4" s="2">
        <v>1</v>
      </c>
      <c r="O4" s="2">
        <v>2</v>
      </c>
      <c r="P4" s="2">
        <v>3</v>
      </c>
      <c r="Q4" s="2">
        <v>4</v>
      </c>
      <c r="R4" s="2">
        <v>5</v>
      </c>
      <c r="S4" s="2">
        <v>6</v>
      </c>
      <c r="T4" s="2">
        <v>7</v>
      </c>
      <c r="U4" s="2">
        <v>8</v>
      </c>
      <c r="V4" s="2">
        <v>9</v>
      </c>
      <c r="W4" s="2">
        <v>10</v>
      </c>
      <c r="X4" s="2">
        <v>11</v>
      </c>
      <c r="Y4" s="2">
        <v>12</v>
      </c>
      <c r="Z4" s="2">
        <v>13</v>
      </c>
      <c r="AA4" s="2">
        <v>14</v>
      </c>
      <c r="AB4" s="2">
        <v>15</v>
      </c>
      <c r="AC4" s="2">
        <v>16</v>
      </c>
      <c r="AD4" s="2">
        <v>17</v>
      </c>
      <c r="AE4" s="2">
        <v>18</v>
      </c>
      <c r="AF4" s="2">
        <v>19</v>
      </c>
      <c r="AG4" s="2">
        <v>20</v>
      </c>
    </row>
    <row r="5" spans="1:33" ht="24.75" customHeight="1" thickBot="1" x14ac:dyDescent="0.4">
      <c r="A5" s="242"/>
      <c r="B5" s="322" t="s">
        <v>55</v>
      </c>
      <c r="C5" s="445"/>
      <c r="D5" s="445"/>
      <c r="E5" s="445"/>
      <c r="F5" s="445"/>
      <c r="G5" s="445"/>
      <c r="H5" s="445"/>
      <c r="I5" s="445"/>
      <c r="J5" s="4" t="s">
        <v>54</v>
      </c>
      <c r="K5" s="5"/>
    </row>
    <row r="6" spans="1:33" ht="50.15" customHeight="1" x14ac:dyDescent="0.35">
      <c r="A6" s="243" t="s">
        <v>352</v>
      </c>
      <c r="B6" s="232" t="s">
        <v>252</v>
      </c>
      <c r="C6" s="504" t="s">
        <v>0</v>
      </c>
      <c r="D6" s="504"/>
      <c r="E6" s="504"/>
      <c r="F6" s="504"/>
      <c r="G6" s="504"/>
      <c r="H6" s="504"/>
      <c r="I6" s="256">
        <f>'1. GENERAL'!O4</f>
        <v>0</v>
      </c>
      <c r="J6" s="23" t="s">
        <v>94</v>
      </c>
      <c r="K6" s="5"/>
      <c r="L6" s="2" t="s">
        <v>67</v>
      </c>
      <c r="M6" s="2" t="s">
        <v>63</v>
      </c>
      <c r="N6" s="2">
        <v>1</v>
      </c>
      <c r="O6" s="2">
        <v>2</v>
      </c>
      <c r="P6" s="2">
        <v>3</v>
      </c>
      <c r="Q6" s="2">
        <v>4</v>
      </c>
      <c r="R6" s="2">
        <v>5</v>
      </c>
      <c r="S6" s="2">
        <v>6</v>
      </c>
      <c r="T6" s="2">
        <v>7</v>
      </c>
      <c r="U6" s="2">
        <v>8</v>
      </c>
      <c r="V6" s="2">
        <v>9</v>
      </c>
      <c r="W6" s="2">
        <v>10</v>
      </c>
      <c r="X6" s="2">
        <v>11</v>
      </c>
      <c r="Y6" s="2">
        <v>12</v>
      </c>
      <c r="Z6" s="2">
        <v>13</v>
      </c>
      <c r="AA6" s="2">
        <v>14</v>
      </c>
      <c r="AB6" s="2">
        <v>15</v>
      </c>
      <c r="AC6" s="2">
        <v>16</v>
      </c>
      <c r="AD6" s="2">
        <v>17</v>
      </c>
      <c r="AE6" s="2">
        <v>18</v>
      </c>
      <c r="AF6" s="2">
        <v>19</v>
      </c>
      <c r="AG6" s="2">
        <v>20</v>
      </c>
    </row>
    <row r="7" spans="1:33" ht="60" customHeight="1" x14ac:dyDescent="0.35">
      <c r="A7" s="243" t="s">
        <v>352</v>
      </c>
      <c r="B7" s="498" t="s">
        <v>255</v>
      </c>
      <c r="C7" s="504" t="s">
        <v>69</v>
      </c>
      <c r="D7" s="504"/>
      <c r="E7" s="504"/>
      <c r="F7" s="504"/>
      <c r="G7" s="504"/>
      <c r="H7" s="504"/>
      <c r="I7" s="256">
        <f>'2. SUPPLY CHAIN'!I4</f>
        <v>0</v>
      </c>
      <c r="J7" s="87" t="s">
        <v>217</v>
      </c>
      <c r="K7" s="5"/>
      <c r="L7" s="2" t="s">
        <v>67</v>
      </c>
      <c r="M7" s="2" t="s">
        <v>63</v>
      </c>
      <c r="N7" s="2">
        <v>1</v>
      </c>
      <c r="O7" s="2">
        <v>2</v>
      </c>
      <c r="P7" s="2">
        <v>3</v>
      </c>
      <c r="Q7" s="2">
        <v>4</v>
      </c>
      <c r="R7" s="2">
        <v>5</v>
      </c>
      <c r="S7" s="2">
        <v>6</v>
      </c>
      <c r="T7" s="2">
        <v>7</v>
      </c>
      <c r="U7" s="2">
        <v>8</v>
      </c>
      <c r="V7" s="2">
        <v>9</v>
      </c>
      <c r="W7" s="2">
        <v>10</v>
      </c>
      <c r="X7" s="2">
        <v>11</v>
      </c>
      <c r="Y7" s="2">
        <v>12</v>
      </c>
      <c r="Z7" s="2">
        <v>13</v>
      </c>
      <c r="AA7" s="2">
        <v>14</v>
      </c>
      <c r="AB7" s="2">
        <v>15</v>
      </c>
      <c r="AC7" s="2">
        <v>16</v>
      </c>
      <c r="AD7" s="2">
        <v>17</v>
      </c>
      <c r="AE7" s="2">
        <v>18</v>
      </c>
      <c r="AF7" s="2">
        <v>19</v>
      </c>
      <c r="AG7" s="2">
        <v>20</v>
      </c>
    </row>
    <row r="8" spans="1:33" ht="60" customHeight="1" x14ac:dyDescent="0.35">
      <c r="A8" s="243" t="s">
        <v>352</v>
      </c>
      <c r="B8" s="499"/>
      <c r="C8" s="500" t="s">
        <v>82</v>
      </c>
      <c r="D8" s="501"/>
      <c r="E8" s="501"/>
      <c r="F8" s="501"/>
      <c r="G8" s="501"/>
      <c r="H8" s="502"/>
      <c r="I8" s="258" t="e">
        <f>'2. SUPPLY CHAIN'!I5</f>
        <v>#DIV/0!</v>
      </c>
      <c r="J8" s="87" t="s">
        <v>95</v>
      </c>
      <c r="K8" s="5"/>
    </row>
    <row r="9" spans="1:33" ht="67.5" customHeight="1" x14ac:dyDescent="0.35">
      <c r="A9" s="243" t="s">
        <v>352</v>
      </c>
      <c r="B9" s="498" t="s">
        <v>256</v>
      </c>
      <c r="C9" s="358" t="s">
        <v>49</v>
      </c>
      <c r="D9" s="358"/>
      <c r="E9" s="358"/>
      <c r="F9" s="358"/>
      <c r="G9" s="358"/>
      <c r="H9" s="358"/>
      <c r="I9" s="222">
        <f>'3. EMPLOYMENT'!I4</f>
        <v>0</v>
      </c>
      <c r="J9" s="87" t="s">
        <v>358</v>
      </c>
      <c r="K9" s="5"/>
    </row>
    <row r="10" spans="1:33" ht="67.5" customHeight="1" x14ac:dyDescent="0.35">
      <c r="A10" s="243" t="s">
        <v>352</v>
      </c>
      <c r="B10" s="499"/>
      <c r="C10" s="500" t="s">
        <v>96</v>
      </c>
      <c r="D10" s="501"/>
      <c r="E10" s="501"/>
      <c r="F10" s="501"/>
      <c r="G10" s="501"/>
      <c r="H10" s="502"/>
      <c r="I10" s="259" t="e">
        <f>'3. EMPLOYMENT'!I5</f>
        <v>#DIV/0!</v>
      </c>
      <c r="J10" s="87" t="s">
        <v>206</v>
      </c>
      <c r="K10" s="5"/>
    </row>
    <row r="11" spans="1:33" ht="102" customHeight="1" x14ac:dyDescent="0.35">
      <c r="A11" s="243" t="s">
        <v>352</v>
      </c>
      <c r="B11" s="21" t="s">
        <v>257</v>
      </c>
      <c r="C11" s="517" t="s">
        <v>112</v>
      </c>
      <c r="D11" s="518"/>
      <c r="E11" s="518"/>
      <c r="F11" s="518"/>
      <c r="G11" s="518"/>
      <c r="H11" s="518"/>
      <c r="I11" s="221">
        <f>'4. ENVIRONMENT &amp; RESOURCES'!I7*'VARIABLES '!E5</f>
        <v>0</v>
      </c>
      <c r="J11" s="90" t="s">
        <v>441</v>
      </c>
      <c r="K11" s="5"/>
    </row>
    <row r="12" spans="1:33" ht="91.9" customHeight="1" x14ac:dyDescent="0.35">
      <c r="A12" s="243" t="s">
        <v>352</v>
      </c>
      <c r="B12" s="292" t="s">
        <v>258</v>
      </c>
      <c r="C12" s="358" t="s">
        <v>207</v>
      </c>
      <c r="D12" s="358"/>
      <c r="E12" s="358"/>
      <c r="F12" s="358"/>
      <c r="G12" s="358"/>
      <c r="H12" s="358"/>
      <c r="I12" s="222">
        <f>'4. ENVIRONMENT &amp; RESOURCES'!I4*'VARIABLES '!E3+'4. ENVIRONMENT &amp; RESOURCES'!I5*'VARIABLES '!E4</f>
        <v>0</v>
      </c>
      <c r="J12" s="87" t="s">
        <v>218</v>
      </c>
      <c r="K12" s="5"/>
    </row>
    <row r="13" spans="1:33" ht="35.15" customHeight="1" x14ac:dyDescent="0.35">
      <c r="A13" s="244" t="s">
        <v>354</v>
      </c>
      <c r="B13" s="292" t="s">
        <v>259</v>
      </c>
      <c r="C13" s="505" t="s">
        <v>232</v>
      </c>
      <c r="D13" s="358"/>
      <c r="E13" s="358"/>
      <c r="F13" s="358"/>
      <c r="G13" s="358"/>
      <c r="H13" s="358"/>
      <c r="I13" s="222">
        <f>' 5. COMMUNITY &amp; EDUCAT'!I3</f>
        <v>0</v>
      </c>
      <c r="J13" s="87" t="s">
        <v>306</v>
      </c>
      <c r="K13" s="5"/>
    </row>
    <row r="14" spans="1:33" ht="35.15" customHeight="1" x14ac:dyDescent="0.35">
      <c r="A14" s="245" t="s">
        <v>355</v>
      </c>
      <c r="B14" s="91" t="s">
        <v>260</v>
      </c>
      <c r="C14" s="358" t="s">
        <v>233</v>
      </c>
      <c r="D14" s="358"/>
      <c r="E14" s="358"/>
      <c r="F14" s="358"/>
      <c r="G14" s="358"/>
      <c r="H14" s="358"/>
      <c r="I14" s="222">
        <f>'6. CULTURE'!I9</f>
        <v>0</v>
      </c>
      <c r="J14" s="87" t="s">
        <v>307</v>
      </c>
      <c r="K14" s="5"/>
    </row>
    <row r="15" spans="1:33" ht="35.15" customHeight="1" x14ac:dyDescent="0.35">
      <c r="A15" s="246" t="s">
        <v>353</v>
      </c>
      <c r="B15" s="225" t="s">
        <v>261</v>
      </c>
      <c r="C15" s="358" t="s">
        <v>234</v>
      </c>
      <c r="D15" s="358"/>
      <c r="E15" s="358"/>
      <c r="F15" s="358"/>
      <c r="G15" s="358"/>
      <c r="H15" s="358"/>
      <c r="I15" s="222">
        <f>'6. CULTURE'!I14</f>
        <v>0</v>
      </c>
      <c r="J15" s="87" t="s">
        <v>308</v>
      </c>
      <c r="K15" s="5"/>
    </row>
    <row r="16" spans="1:33" ht="45.75" customHeight="1" x14ac:dyDescent="0.35">
      <c r="A16" s="244" t="s">
        <v>354</v>
      </c>
      <c r="B16" s="292" t="s">
        <v>262</v>
      </c>
      <c r="C16" s="358" t="s">
        <v>235</v>
      </c>
      <c r="D16" s="358"/>
      <c r="E16" s="358"/>
      <c r="F16" s="358"/>
      <c r="G16" s="358"/>
      <c r="H16" s="358"/>
      <c r="I16" s="222">
        <f>' 5. COMMUNITY &amp; EDUCAT'!I4+' 5. COMMUNITY &amp; EDUCAT'!I5</f>
        <v>0</v>
      </c>
      <c r="J16" s="87" t="s">
        <v>362</v>
      </c>
      <c r="K16" s="5"/>
    </row>
    <row r="17" spans="1:11" ht="49.5" customHeight="1" x14ac:dyDescent="0.35">
      <c r="A17" s="245" t="s">
        <v>355</v>
      </c>
      <c r="B17" s="91" t="s">
        <v>263</v>
      </c>
      <c r="C17" s="358" t="s">
        <v>236</v>
      </c>
      <c r="D17" s="358"/>
      <c r="E17" s="358"/>
      <c r="F17" s="358"/>
      <c r="G17" s="358"/>
      <c r="H17" s="358"/>
      <c r="I17" s="222">
        <f>'6. CULTURE'!I10+'6. CULTURE'!I11</f>
        <v>0</v>
      </c>
      <c r="J17" s="87" t="s">
        <v>309</v>
      </c>
      <c r="K17" s="5"/>
    </row>
    <row r="18" spans="1:11" ht="50.15" customHeight="1" x14ac:dyDescent="0.35">
      <c r="A18" s="246" t="s">
        <v>353</v>
      </c>
      <c r="B18" s="232" t="s">
        <v>264</v>
      </c>
      <c r="C18" s="358" t="s">
        <v>237</v>
      </c>
      <c r="D18" s="358"/>
      <c r="E18" s="358"/>
      <c r="F18" s="358"/>
      <c r="G18" s="358"/>
      <c r="H18" s="358"/>
      <c r="I18" s="222">
        <f>'6. CULTURE'!I15+'6. CULTURE'!I16</f>
        <v>0</v>
      </c>
      <c r="J18" s="87" t="s">
        <v>310</v>
      </c>
      <c r="K18" s="5"/>
    </row>
    <row r="19" spans="1:11" ht="42.75" customHeight="1" thickBot="1" x14ac:dyDescent="0.4">
      <c r="A19" s="243" t="s">
        <v>352</v>
      </c>
      <c r="B19" s="232" t="s">
        <v>265</v>
      </c>
      <c r="C19" s="506" t="s">
        <v>359</v>
      </c>
      <c r="D19" s="506"/>
      <c r="E19" s="506"/>
      <c r="F19" s="506"/>
      <c r="G19" s="506"/>
      <c r="H19" s="506"/>
      <c r="I19" s="223">
        <f>SUM(I6,I7,I9,I11,I12,I13,I14,I15,I16,I17,I18)</f>
        <v>0</v>
      </c>
      <c r="J19" s="88" t="s">
        <v>360</v>
      </c>
      <c r="K19" s="5"/>
    </row>
    <row r="20" spans="1:11" ht="24.75" customHeight="1" thickBot="1" x14ac:dyDescent="0.4">
      <c r="A20" s="242"/>
      <c r="B20" s="322" t="s">
        <v>6</v>
      </c>
      <c r="C20" s="445"/>
      <c r="D20" s="445"/>
      <c r="E20" s="445"/>
      <c r="F20" s="445"/>
      <c r="G20" s="445"/>
      <c r="H20" s="445"/>
      <c r="I20" s="445"/>
      <c r="J20" s="4" t="s">
        <v>54</v>
      </c>
      <c r="K20" s="5"/>
    </row>
    <row r="21" spans="1:11" ht="46.5" customHeight="1" x14ac:dyDescent="0.35">
      <c r="A21" s="243" t="s">
        <v>352</v>
      </c>
      <c r="B21" s="519" t="s">
        <v>266</v>
      </c>
      <c r="C21" s="503" t="s">
        <v>57</v>
      </c>
      <c r="D21" s="503"/>
      <c r="E21" s="503"/>
      <c r="F21" s="503"/>
      <c r="G21" s="503"/>
      <c r="H21" s="503"/>
      <c r="I21" s="260">
        <f>'2. SUPPLY CHAIN'!I6</f>
        <v>0</v>
      </c>
      <c r="J21" s="89" t="s">
        <v>515</v>
      </c>
      <c r="K21" s="5"/>
    </row>
    <row r="22" spans="1:11" ht="50.25" customHeight="1" x14ac:dyDescent="0.35">
      <c r="A22" s="243" t="s">
        <v>352</v>
      </c>
      <c r="B22" s="499"/>
      <c r="C22" s="500" t="s">
        <v>97</v>
      </c>
      <c r="D22" s="501"/>
      <c r="E22" s="501"/>
      <c r="F22" s="501"/>
      <c r="G22" s="501"/>
      <c r="H22" s="502"/>
      <c r="I22" s="252" t="e">
        <f>'2. SUPPLY CHAIN'!I7</f>
        <v>#DIV/0!</v>
      </c>
      <c r="J22" s="87" t="s">
        <v>516</v>
      </c>
      <c r="K22" s="5"/>
    </row>
    <row r="23" spans="1:11" ht="50.25" customHeight="1" x14ac:dyDescent="0.35">
      <c r="A23" s="243" t="s">
        <v>352</v>
      </c>
      <c r="B23" s="498" t="s">
        <v>267</v>
      </c>
      <c r="C23" s="358" t="s">
        <v>58</v>
      </c>
      <c r="D23" s="358"/>
      <c r="E23" s="358"/>
      <c r="F23" s="358"/>
      <c r="G23" s="358"/>
      <c r="H23" s="358"/>
      <c r="I23" s="261">
        <f>'2. SUPPLY CHAIN'!I8</f>
        <v>0</v>
      </c>
      <c r="J23" s="87" t="s">
        <v>517</v>
      </c>
      <c r="K23" s="5"/>
    </row>
    <row r="24" spans="1:11" ht="42" customHeight="1" x14ac:dyDescent="0.35">
      <c r="A24" s="243" t="s">
        <v>352</v>
      </c>
      <c r="B24" s="499"/>
      <c r="C24" s="500" t="s">
        <v>132</v>
      </c>
      <c r="D24" s="501"/>
      <c r="E24" s="501"/>
      <c r="F24" s="501"/>
      <c r="G24" s="501"/>
      <c r="H24" s="502"/>
      <c r="I24" s="226" t="e">
        <f>'2. SUPPLY CHAIN'!I9</f>
        <v>#DIV/0!</v>
      </c>
      <c r="J24" s="87" t="s">
        <v>518</v>
      </c>
      <c r="K24" s="5"/>
    </row>
    <row r="25" spans="1:11" ht="35.15" customHeight="1" x14ac:dyDescent="0.35">
      <c r="A25" s="243" t="s">
        <v>352</v>
      </c>
      <c r="B25" s="21" t="s">
        <v>268</v>
      </c>
      <c r="C25" s="358" t="s">
        <v>70</v>
      </c>
      <c r="D25" s="358"/>
      <c r="E25" s="358"/>
      <c r="F25" s="358"/>
      <c r="G25" s="358"/>
      <c r="H25" s="358"/>
      <c r="I25" s="226">
        <f>'2. SUPPLY CHAIN'!I10</f>
        <v>0</v>
      </c>
      <c r="J25" s="87" t="s">
        <v>519</v>
      </c>
      <c r="K25" s="5"/>
    </row>
    <row r="26" spans="1:11" ht="35.15" customHeight="1" x14ac:dyDescent="0.35">
      <c r="A26" s="243" t="s">
        <v>352</v>
      </c>
      <c r="B26" s="232" t="s">
        <v>269</v>
      </c>
      <c r="C26" s="500" t="s">
        <v>250</v>
      </c>
      <c r="D26" s="501"/>
      <c r="E26" s="501"/>
      <c r="F26" s="501"/>
      <c r="G26" s="501"/>
      <c r="H26" s="502"/>
      <c r="I26" s="227" t="str">
        <f>'2. SUPPLY CHAIN'!I11</f>
        <v>NO</v>
      </c>
      <c r="J26" s="87" t="s">
        <v>249</v>
      </c>
      <c r="K26" s="5"/>
    </row>
    <row r="27" spans="1:11" ht="42.75" customHeight="1" x14ac:dyDescent="0.35">
      <c r="A27" s="243" t="s">
        <v>352</v>
      </c>
      <c r="B27" s="21" t="s">
        <v>470</v>
      </c>
      <c r="C27" s="500" t="s">
        <v>79</v>
      </c>
      <c r="D27" s="501"/>
      <c r="E27" s="501"/>
      <c r="F27" s="501"/>
      <c r="G27" s="501"/>
      <c r="H27" s="502"/>
      <c r="I27" s="229">
        <f>'3. EMPLOYMENT'!I7</f>
        <v>0</v>
      </c>
      <c r="J27" s="87" t="s">
        <v>585</v>
      </c>
      <c r="K27" s="5"/>
    </row>
    <row r="28" spans="1:11" ht="45" customHeight="1" x14ac:dyDescent="0.35">
      <c r="A28" s="247" t="s">
        <v>356</v>
      </c>
      <c r="B28" s="21" t="s">
        <v>471</v>
      </c>
      <c r="C28" s="358" t="s">
        <v>52</v>
      </c>
      <c r="D28" s="358"/>
      <c r="E28" s="358"/>
      <c r="F28" s="358"/>
      <c r="G28" s="358"/>
      <c r="H28" s="358"/>
      <c r="I28" s="229">
        <f>'3. EMPLOYMENT'!I8-RESULTS!I29</f>
        <v>0</v>
      </c>
      <c r="J28" s="87" t="s">
        <v>586</v>
      </c>
      <c r="K28" s="5"/>
    </row>
    <row r="29" spans="1:11" ht="61.5" customHeight="1" x14ac:dyDescent="0.35">
      <c r="A29" s="247" t="s">
        <v>356</v>
      </c>
      <c r="B29" s="232" t="s">
        <v>469</v>
      </c>
      <c r="C29" s="358" t="s">
        <v>53</v>
      </c>
      <c r="D29" s="358"/>
      <c r="E29" s="358"/>
      <c r="F29" s="358"/>
      <c r="G29" s="358"/>
      <c r="H29" s="358"/>
      <c r="I29" s="229">
        <f>COUNTIF('3. EMPLOYMENT'!L11:L59,"YES")</f>
        <v>0</v>
      </c>
      <c r="J29" s="87" t="s">
        <v>587</v>
      </c>
      <c r="K29" s="5"/>
    </row>
    <row r="30" spans="1:11" ht="67.900000000000006" customHeight="1" x14ac:dyDescent="0.35">
      <c r="A30" s="247" t="s">
        <v>356</v>
      </c>
      <c r="B30" s="21" t="s">
        <v>270</v>
      </c>
      <c r="C30" s="500" t="s">
        <v>155</v>
      </c>
      <c r="D30" s="501"/>
      <c r="E30" s="501"/>
      <c r="F30" s="501"/>
      <c r="G30" s="501"/>
      <c r="H30" s="502"/>
      <c r="I30" s="229">
        <f>COUNTIF('3. EMPLOYMENT'!H11:H59,"YES")</f>
        <v>0</v>
      </c>
      <c r="J30" s="87" t="s">
        <v>588</v>
      </c>
      <c r="K30" s="5"/>
    </row>
    <row r="31" spans="1:11" ht="77.25" customHeight="1" x14ac:dyDescent="0.35">
      <c r="A31" s="247" t="s">
        <v>356</v>
      </c>
      <c r="B31" s="21" t="s">
        <v>271</v>
      </c>
      <c r="C31" s="500" t="s">
        <v>22</v>
      </c>
      <c r="D31" s="501"/>
      <c r="E31" s="501"/>
      <c r="F31" s="501"/>
      <c r="G31" s="501"/>
      <c r="H31" s="502"/>
      <c r="I31" s="229">
        <f>COUNTIF('3. EMPLOYMENT'!I11:I59,"YES")</f>
        <v>0</v>
      </c>
      <c r="J31" s="87" t="s">
        <v>589</v>
      </c>
      <c r="K31" s="5"/>
    </row>
    <row r="32" spans="1:11" ht="70.5" customHeight="1" x14ac:dyDescent="0.35">
      <c r="A32" s="247" t="s">
        <v>356</v>
      </c>
      <c r="B32" s="232" t="s">
        <v>272</v>
      </c>
      <c r="C32" s="500" t="s">
        <v>76</v>
      </c>
      <c r="D32" s="501"/>
      <c r="E32" s="501"/>
      <c r="F32" s="501"/>
      <c r="G32" s="501"/>
      <c r="H32" s="502"/>
      <c r="I32" s="229">
        <f>COUNTIF('3. EMPLOYMENT'!J11:J59,"YES")</f>
        <v>0</v>
      </c>
      <c r="J32" s="87" t="s">
        <v>590</v>
      </c>
      <c r="K32" s="5"/>
    </row>
    <row r="33" spans="1:11" ht="82.5" customHeight="1" x14ac:dyDescent="0.35">
      <c r="A33" s="247" t="s">
        <v>356</v>
      </c>
      <c r="B33" s="21" t="s">
        <v>364</v>
      </c>
      <c r="C33" s="500" t="s">
        <v>77</v>
      </c>
      <c r="D33" s="501"/>
      <c r="E33" s="501"/>
      <c r="F33" s="501"/>
      <c r="G33" s="501"/>
      <c r="H33" s="502"/>
      <c r="I33" s="229">
        <f>COUNTIF('3. EMPLOYMENT'!K11:K59,"YES")</f>
        <v>0</v>
      </c>
      <c r="J33" s="87" t="s">
        <v>593</v>
      </c>
      <c r="K33" s="5"/>
    </row>
    <row r="34" spans="1:11" ht="63" customHeight="1" x14ac:dyDescent="0.35">
      <c r="A34" s="243" t="s">
        <v>352</v>
      </c>
      <c r="B34" s="21" t="s">
        <v>273</v>
      </c>
      <c r="C34" s="509" t="s">
        <v>219</v>
      </c>
      <c r="D34" s="509"/>
      <c r="E34" s="509"/>
      <c r="F34" s="509"/>
      <c r="G34" s="509"/>
      <c r="H34" s="509"/>
      <c r="I34" s="229">
        <f>'3. EMPLOYMENT'!I7+'3. EMPLOYMENT'!I8+'7. TRAINING'!I4+'7. TRAINING'!I6+'7. TRAINING'!I8+'7. TRAINING'!I10+'7. TRAINING'!I12+'7. TRAINING'!I14+'7. TRAINING'!I16+'7. TRAINING'!I18</f>
        <v>0</v>
      </c>
      <c r="J34" s="87" t="s">
        <v>520</v>
      </c>
      <c r="K34" s="5"/>
    </row>
    <row r="35" spans="1:11" ht="63" customHeight="1" x14ac:dyDescent="0.35">
      <c r="A35" s="243" t="s">
        <v>352</v>
      </c>
      <c r="B35" s="232" t="s">
        <v>274</v>
      </c>
      <c r="C35" s="509" t="s">
        <v>87</v>
      </c>
      <c r="D35" s="509"/>
      <c r="E35" s="509"/>
      <c r="F35" s="509"/>
      <c r="G35" s="509"/>
      <c r="H35" s="509"/>
      <c r="I35" s="229">
        <f>'7. TRAINING'!I5+'7. TRAINING'!I7+'7. TRAINING'!I9+'7. TRAINING'!I11+'7. TRAINING'!I13+'7. TRAINING'!I15+'7. TRAINING'!I17+'7. TRAINING'!I19</f>
        <v>0</v>
      </c>
      <c r="J35" s="87" t="s">
        <v>521</v>
      </c>
      <c r="K35" s="5"/>
    </row>
    <row r="36" spans="1:11" s="97" customFormat="1" ht="35.15" customHeight="1" x14ac:dyDescent="0.35">
      <c r="A36" s="243" t="s">
        <v>352</v>
      </c>
      <c r="B36" s="21" t="s">
        <v>275</v>
      </c>
      <c r="C36" s="369" t="s">
        <v>59</v>
      </c>
      <c r="D36" s="369"/>
      <c r="E36" s="369"/>
      <c r="F36" s="369"/>
      <c r="G36" s="369"/>
      <c r="H36" s="369"/>
      <c r="I36" s="230">
        <f>'7. TRAINING'!I4</f>
        <v>0</v>
      </c>
      <c r="J36" s="90" t="s">
        <v>522</v>
      </c>
      <c r="K36" s="96"/>
    </row>
    <row r="37" spans="1:11" ht="35.15" customHeight="1" x14ac:dyDescent="0.35">
      <c r="A37" s="243" t="s">
        <v>352</v>
      </c>
      <c r="B37" s="21" t="s">
        <v>276</v>
      </c>
      <c r="C37" s="515" t="s">
        <v>21</v>
      </c>
      <c r="D37" s="520"/>
      <c r="E37" s="520"/>
      <c r="F37" s="520"/>
      <c r="G37" s="520"/>
      <c r="H37" s="521"/>
      <c r="I37" s="230">
        <f>'7. TRAINING'!I5</f>
        <v>0</v>
      </c>
      <c r="J37" s="90" t="s">
        <v>523</v>
      </c>
      <c r="K37" s="5"/>
    </row>
    <row r="38" spans="1:11" s="97" customFormat="1" ht="35.15" customHeight="1" x14ac:dyDescent="0.35">
      <c r="A38" s="247" t="s">
        <v>356</v>
      </c>
      <c r="B38" s="232" t="s">
        <v>472</v>
      </c>
      <c r="C38" s="369" t="s">
        <v>51</v>
      </c>
      <c r="D38" s="369"/>
      <c r="E38" s="369"/>
      <c r="F38" s="369"/>
      <c r="G38" s="369"/>
      <c r="H38" s="369"/>
      <c r="I38" s="230">
        <f>'7. TRAINING'!I6</f>
        <v>0</v>
      </c>
      <c r="J38" s="90" t="s">
        <v>524</v>
      </c>
      <c r="K38" s="96"/>
    </row>
    <row r="39" spans="1:11" ht="35.15" customHeight="1" x14ac:dyDescent="0.35">
      <c r="A39" s="247" t="s">
        <v>356</v>
      </c>
      <c r="B39" s="21" t="s">
        <v>473</v>
      </c>
      <c r="C39" s="515" t="s">
        <v>26</v>
      </c>
      <c r="D39" s="520"/>
      <c r="E39" s="520"/>
      <c r="F39" s="520"/>
      <c r="G39" s="520"/>
      <c r="H39" s="521"/>
      <c r="I39" s="230">
        <f>'7. TRAINING'!I7</f>
        <v>0</v>
      </c>
      <c r="J39" s="90" t="s">
        <v>525</v>
      </c>
      <c r="K39" s="5"/>
    </row>
    <row r="40" spans="1:11" s="97" customFormat="1" ht="35.15" customHeight="1" x14ac:dyDescent="0.35">
      <c r="A40" s="247" t="s">
        <v>356</v>
      </c>
      <c r="B40" s="21" t="s">
        <v>277</v>
      </c>
      <c r="C40" s="369" t="s">
        <v>105</v>
      </c>
      <c r="D40" s="369"/>
      <c r="E40" s="369"/>
      <c r="F40" s="369"/>
      <c r="G40" s="369"/>
      <c r="H40" s="369"/>
      <c r="I40" s="230">
        <f>'7. TRAINING'!I8</f>
        <v>0</v>
      </c>
      <c r="J40" s="90" t="s">
        <v>526</v>
      </c>
      <c r="K40" s="96"/>
    </row>
    <row r="41" spans="1:11" ht="35.15" customHeight="1" x14ac:dyDescent="0.35">
      <c r="A41" s="247" t="s">
        <v>356</v>
      </c>
      <c r="B41" s="232" t="s">
        <v>278</v>
      </c>
      <c r="C41" s="515" t="s">
        <v>106</v>
      </c>
      <c r="D41" s="520"/>
      <c r="E41" s="520"/>
      <c r="F41" s="520"/>
      <c r="G41" s="520"/>
      <c r="H41" s="521"/>
      <c r="I41" s="230">
        <f>'7. TRAINING'!I9</f>
        <v>0</v>
      </c>
      <c r="J41" s="90" t="s">
        <v>527</v>
      </c>
      <c r="K41" s="5"/>
    </row>
    <row r="42" spans="1:11" s="97" customFormat="1" ht="35.15" customHeight="1" x14ac:dyDescent="0.35">
      <c r="A42" s="243" t="s">
        <v>352</v>
      </c>
      <c r="B42" s="21" t="s">
        <v>279</v>
      </c>
      <c r="C42" s="369" t="s">
        <v>60</v>
      </c>
      <c r="D42" s="369"/>
      <c r="E42" s="369"/>
      <c r="F42" s="369"/>
      <c r="G42" s="369"/>
      <c r="H42" s="369"/>
      <c r="I42" s="230">
        <f>'7. TRAINING'!I10</f>
        <v>0</v>
      </c>
      <c r="J42" s="90" t="s">
        <v>528</v>
      </c>
      <c r="K42" s="96"/>
    </row>
    <row r="43" spans="1:11" ht="42.75" customHeight="1" x14ac:dyDescent="0.35">
      <c r="A43" s="243" t="s">
        <v>352</v>
      </c>
      <c r="B43" s="21" t="s">
        <v>280</v>
      </c>
      <c r="C43" s="346" t="s">
        <v>32</v>
      </c>
      <c r="D43" s="347"/>
      <c r="E43" s="347"/>
      <c r="F43" s="347"/>
      <c r="G43" s="347"/>
      <c r="H43" s="348"/>
      <c r="I43" s="230">
        <f>'7. TRAINING'!I11</f>
        <v>0</v>
      </c>
      <c r="J43" s="90" t="s">
        <v>529</v>
      </c>
      <c r="K43" s="5"/>
    </row>
    <row r="44" spans="1:11" s="97" customFormat="1" ht="35.15" customHeight="1" x14ac:dyDescent="0.35">
      <c r="A44" s="247" t="s">
        <v>356</v>
      </c>
      <c r="B44" s="232" t="s">
        <v>281</v>
      </c>
      <c r="C44" s="369" t="s">
        <v>62</v>
      </c>
      <c r="D44" s="369"/>
      <c r="E44" s="369"/>
      <c r="F44" s="369"/>
      <c r="G44" s="369"/>
      <c r="H44" s="369"/>
      <c r="I44" s="230">
        <f>'7. TRAINING'!I12</f>
        <v>0</v>
      </c>
      <c r="J44" s="90" t="s">
        <v>530</v>
      </c>
      <c r="K44" s="96"/>
    </row>
    <row r="45" spans="1:11" ht="35.15" customHeight="1" x14ac:dyDescent="0.35">
      <c r="A45" s="247" t="s">
        <v>356</v>
      </c>
      <c r="B45" s="21" t="s">
        <v>282</v>
      </c>
      <c r="C45" s="515" t="s">
        <v>25</v>
      </c>
      <c r="D45" s="520"/>
      <c r="E45" s="520"/>
      <c r="F45" s="520"/>
      <c r="G45" s="520"/>
      <c r="H45" s="521"/>
      <c r="I45" s="230">
        <f>'7. TRAINING'!I13</f>
        <v>0</v>
      </c>
      <c r="J45" s="90" t="s">
        <v>531</v>
      </c>
      <c r="K45" s="5"/>
    </row>
    <row r="46" spans="1:11" s="97" customFormat="1" ht="47.25" customHeight="1" x14ac:dyDescent="0.35">
      <c r="A46" s="247" t="s">
        <v>356</v>
      </c>
      <c r="B46" s="21" t="s">
        <v>283</v>
      </c>
      <c r="C46" s="346" t="s">
        <v>80</v>
      </c>
      <c r="D46" s="347"/>
      <c r="E46" s="347"/>
      <c r="F46" s="347"/>
      <c r="G46" s="347"/>
      <c r="H46" s="348"/>
      <c r="I46" s="230">
        <f>'7. TRAINING'!I14</f>
        <v>0</v>
      </c>
      <c r="J46" s="90" t="s">
        <v>532</v>
      </c>
      <c r="K46" s="96"/>
    </row>
    <row r="47" spans="1:11" ht="45.75" customHeight="1" x14ac:dyDescent="0.35">
      <c r="A47" s="247" t="s">
        <v>356</v>
      </c>
      <c r="B47" s="232" t="s">
        <v>284</v>
      </c>
      <c r="C47" s="346" t="s">
        <v>78</v>
      </c>
      <c r="D47" s="347"/>
      <c r="E47" s="347"/>
      <c r="F47" s="347"/>
      <c r="G47" s="347"/>
      <c r="H47" s="348"/>
      <c r="I47" s="230">
        <f>'7. TRAINING'!I15</f>
        <v>0</v>
      </c>
      <c r="J47" s="90" t="s">
        <v>533</v>
      </c>
      <c r="K47" s="5"/>
    </row>
    <row r="48" spans="1:11" ht="72" customHeight="1" x14ac:dyDescent="0.35">
      <c r="A48" s="243" t="s">
        <v>352</v>
      </c>
      <c r="B48" s="21" t="s">
        <v>285</v>
      </c>
      <c r="C48" s="515" t="s">
        <v>129</v>
      </c>
      <c r="D48" s="516"/>
      <c r="E48" s="516"/>
      <c r="F48" s="516"/>
      <c r="G48" s="516"/>
      <c r="H48" s="517"/>
      <c r="I48" s="230">
        <f>'7. TRAINING'!I16</f>
        <v>0</v>
      </c>
      <c r="J48" s="90" t="s">
        <v>534</v>
      </c>
      <c r="K48" s="5"/>
    </row>
    <row r="49" spans="1:38" ht="48.75" customHeight="1" x14ac:dyDescent="0.35">
      <c r="A49" s="243" t="s">
        <v>352</v>
      </c>
      <c r="B49" s="21" t="s">
        <v>286</v>
      </c>
      <c r="C49" s="515" t="s">
        <v>130</v>
      </c>
      <c r="D49" s="516"/>
      <c r="E49" s="516"/>
      <c r="F49" s="516"/>
      <c r="G49" s="516"/>
      <c r="H49" s="517"/>
      <c r="I49" s="230">
        <f>'7. TRAINING'!I17</f>
        <v>0</v>
      </c>
      <c r="J49" s="90" t="s">
        <v>535</v>
      </c>
      <c r="K49" s="5"/>
    </row>
    <row r="50" spans="1:38" s="97" customFormat="1" ht="58.5" customHeight="1" x14ac:dyDescent="0.35">
      <c r="A50" s="243" t="s">
        <v>352</v>
      </c>
      <c r="B50" s="232" t="s">
        <v>287</v>
      </c>
      <c r="C50" s="346" t="s">
        <v>383</v>
      </c>
      <c r="D50" s="347"/>
      <c r="E50" s="347"/>
      <c r="F50" s="347"/>
      <c r="G50" s="347"/>
      <c r="H50" s="348"/>
      <c r="I50" s="230">
        <f>'7. TRAINING'!I18</f>
        <v>0</v>
      </c>
      <c r="J50" s="90" t="s">
        <v>536</v>
      </c>
      <c r="K50" s="96"/>
    </row>
    <row r="51" spans="1:38" ht="47.25" customHeight="1" x14ac:dyDescent="0.35">
      <c r="A51" s="243" t="s">
        <v>352</v>
      </c>
      <c r="B51" s="21" t="s">
        <v>288</v>
      </c>
      <c r="C51" s="346" t="s">
        <v>131</v>
      </c>
      <c r="D51" s="347"/>
      <c r="E51" s="347"/>
      <c r="F51" s="347"/>
      <c r="G51" s="347"/>
      <c r="H51" s="348"/>
      <c r="I51" s="229">
        <f>'7. TRAINING'!I19</f>
        <v>0</v>
      </c>
      <c r="J51" s="90" t="s">
        <v>537</v>
      </c>
      <c r="K51" s="5"/>
    </row>
    <row r="52" spans="1:38" ht="75.75" customHeight="1" x14ac:dyDescent="0.35">
      <c r="A52" s="243" t="s">
        <v>352</v>
      </c>
      <c r="B52" s="21" t="s">
        <v>289</v>
      </c>
      <c r="C52" s="346" t="s">
        <v>415</v>
      </c>
      <c r="D52" s="347"/>
      <c r="E52" s="347"/>
      <c r="F52" s="347"/>
      <c r="G52" s="347"/>
      <c r="H52" s="348"/>
      <c r="I52" s="267">
        <f>' 5. COMMUNITY &amp; EDUCAT'!I6</f>
        <v>0</v>
      </c>
      <c r="J52" s="116" t="s">
        <v>506</v>
      </c>
      <c r="K52" s="268"/>
      <c r="L52" s="268"/>
      <c r="M52" s="268"/>
      <c r="N52" s="268"/>
      <c r="O52" s="268"/>
      <c r="P52" s="268"/>
      <c r="Q52" s="268"/>
      <c r="R52" s="268"/>
      <c r="S52" s="268"/>
      <c r="T52" s="268"/>
      <c r="U52" s="268"/>
      <c r="V52" s="268"/>
      <c r="W52" s="268"/>
      <c r="X52" s="268"/>
      <c r="Y52" s="268"/>
      <c r="Z52" s="268"/>
      <c r="AA52" s="268"/>
      <c r="AB52" s="268"/>
      <c r="AC52" s="268"/>
      <c r="AD52" s="268"/>
      <c r="AE52" s="268"/>
      <c r="AF52" s="268"/>
      <c r="AG52" s="268"/>
      <c r="AH52" s="268"/>
      <c r="AI52" s="268"/>
      <c r="AJ52" s="268"/>
      <c r="AK52" s="268"/>
      <c r="AL52" s="269"/>
    </row>
    <row r="53" spans="1:38" ht="47.25" customHeight="1" x14ac:dyDescent="0.35">
      <c r="A53" s="243" t="s">
        <v>352</v>
      </c>
      <c r="B53" s="232" t="s">
        <v>290</v>
      </c>
      <c r="C53" s="346" t="s">
        <v>416</v>
      </c>
      <c r="D53" s="347"/>
      <c r="E53" s="347"/>
      <c r="F53" s="347"/>
      <c r="G53" s="347"/>
      <c r="H53" s="348"/>
      <c r="I53" s="267">
        <f>' 5. COMMUNITY &amp; EDUCAT'!I7</f>
        <v>0</v>
      </c>
      <c r="J53" s="116" t="s">
        <v>442</v>
      </c>
      <c r="K53" s="268"/>
      <c r="L53" s="268"/>
      <c r="M53" s="268"/>
      <c r="N53" s="268"/>
      <c r="O53" s="268"/>
      <c r="P53" s="268"/>
      <c r="Q53" s="268"/>
      <c r="R53" s="268"/>
      <c r="S53" s="268"/>
      <c r="T53" s="268"/>
      <c r="U53" s="268"/>
      <c r="V53" s="268"/>
      <c r="W53" s="268"/>
      <c r="X53" s="268"/>
      <c r="Y53" s="268"/>
      <c r="Z53" s="268"/>
      <c r="AA53" s="268"/>
      <c r="AB53" s="268"/>
      <c r="AC53" s="268"/>
      <c r="AD53" s="268"/>
      <c r="AE53" s="268"/>
      <c r="AF53" s="268"/>
      <c r="AG53" s="268"/>
      <c r="AH53" s="268"/>
      <c r="AI53" s="268"/>
      <c r="AJ53" s="268"/>
      <c r="AK53" s="268"/>
      <c r="AL53" s="269"/>
    </row>
    <row r="54" spans="1:38" ht="47.25" customHeight="1" x14ac:dyDescent="0.35">
      <c r="A54" s="243" t="s">
        <v>352</v>
      </c>
      <c r="B54" s="21" t="s">
        <v>291</v>
      </c>
      <c r="C54" s="346" t="s">
        <v>417</v>
      </c>
      <c r="D54" s="347"/>
      <c r="E54" s="347"/>
      <c r="F54" s="347"/>
      <c r="G54" s="347"/>
      <c r="H54" s="348"/>
      <c r="I54" s="267">
        <f>' 5. COMMUNITY &amp; EDUCAT'!I8</f>
        <v>0</v>
      </c>
      <c r="J54" s="116" t="s">
        <v>443</v>
      </c>
      <c r="K54" s="268"/>
      <c r="L54" s="268"/>
      <c r="M54" s="268"/>
      <c r="N54" s="268"/>
      <c r="O54" s="268"/>
      <c r="P54" s="268"/>
      <c r="Q54" s="268"/>
      <c r="R54" s="268"/>
      <c r="S54" s="268"/>
      <c r="T54" s="268"/>
      <c r="U54" s="268"/>
      <c r="V54" s="268"/>
      <c r="W54" s="268"/>
      <c r="X54" s="268"/>
      <c r="Y54" s="268"/>
      <c r="Z54" s="268"/>
      <c r="AA54" s="268"/>
      <c r="AB54" s="268"/>
      <c r="AC54" s="268"/>
      <c r="AD54" s="268"/>
      <c r="AE54" s="268"/>
      <c r="AF54" s="268"/>
      <c r="AG54" s="268"/>
      <c r="AH54" s="268"/>
      <c r="AI54" s="268"/>
      <c r="AJ54" s="268"/>
      <c r="AK54" s="268"/>
      <c r="AL54" s="269"/>
    </row>
    <row r="55" spans="1:38" ht="47.25" customHeight="1" x14ac:dyDescent="0.35">
      <c r="A55" s="243" t="s">
        <v>352</v>
      </c>
      <c r="B55" s="21" t="s">
        <v>292</v>
      </c>
      <c r="C55" s="346" t="s">
        <v>418</v>
      </c>
      <c r="D55" s="347"/>
      <c r="E55" s="347"/>
      <c r="F55" s="347"/>
      <c r="G55" s="347"/>
      <c r="H55" s="348"/>
      <c r="I55" s="267">
        <f>' 5. COMMUNITY &amp; EDUCAT'!I9</f>
        <v>0</v>
      </c>
      <c r="J55" s="116" t="s">
        <v>444</v>
      </c>
      <c r="K55" s="268"/>
      <c r="L55" s="268"/>
      <c r="M55" s="268"/>
      <c r="N55" s="268"/>
      <c r="O55" s="268"/>
      <c r="P55" s="268"/>
      <c r="Q55" s="268"/>
      <c r="R55" s="268"/>
      <c r="S55" s="268"/>
      <c r="T55" s="268"/>
      <c r="U55" s="268"/>
      <c r="V55" s="268"/>
      <c r="W55" s="268"/>
      <c r="X55" s="268"/>
      <c r="Y55" s="268"/>
      <c r="Z55" s="268"/>
      <c r="AA55" s="268"/>
      <c r="AB55" s="268"/>
      <c r="AC55" s="268"/>
      <c r="AD55" s="268"/>
      <c r="AE55" s="268"/>
      <c r="AF55" s="268"/>
      <c r="AG55" s="268"/>
      <c r="AH55" s="268"/>
      <c r="AI55" s="268"/>
      <c r="AJ55" s="268"/>
      <c r="AK55" s="268"/>
      <c r="AL55" s="269"/>
    </row>
    <row r="56" spans="1:38" ht="47.25" customHeight="1" x14ac:dyDescent="0.35">
      <c r="A56" s="243" t="s">
        <v>352</v>
      </c>
      <c r="B56" s="232" t="s">
        <v>293</v>
      </c>
      <c r="C56" s="346" t="s">
        <v>419</v>
      </c>
      <c r="D56" s="347"/>
      <c r="E56" s="347"/>
      <c r="F56" s="347"/>
      <c r="G56" s="347"/>
      <c r="H56" s="348"/>
      <c r="I56" s="267">
        <f>' 5. COMMUNITY &amp; EDUCAT'!I10</f>
        <v>0</v>
      </c>
      <c r="J56" s="116" t="s">
        <v>445</v>
      </c>
      <c r="K56" s="268"/>
      <c r="L56" s="268"/>
      <c r="M56" s="268"/>
      <c r="N56" s="268"/>
      <c r="O56" s="268"/>
      <c r="P56" s="268"/>
      <c r="Q56" s="268"/>
      <c r="R56" s="268"/>
      <c r="S56" s="268"/>
      <c r="T56" s="268"/>
      <c r="U56" s="268"/>
      <c r="V56" s="268"/>
      <c r="W56" s="268"/>
      <c r="X56" s="268"/>
      <c r="Y56" s="268"/>
      <c r="Z56" s="268"/>
      <c r="AA56" s="268"/>
      <c r="AB56" s="268"/>
      <c r="AC56" s="268"/>
      <c r="AD56" s="268"/>
      <c r="AE56" s="268"/>
      <c r="AF56" s="268"/>
      <c r="AG56" s="268"/>
      <c r="AH56" s="268"/>
      <c r="AI56" s="268"/>
      <c r="AJ56" s="268"/>
      <c r="AK56" s="268"/>
      <c r="AL56" s="269"/>
    </row>
    <row r="57" spans="1:38" ht="47.25" customHeight="1" x14ac:dyDescent="0.35">
      <c r="A57" s="243" t="s">
        <v>352</v>
      </c>
      <c r="B57" s="21" t="s">
        <v>294</v>
      </c>
      <c r="C57" s="346" t="s">
        <v>423</v>
      </c>
      <c r="D57" s="347"/>
      <c r="E57" s="347"/>
      <c r="F57" s="347"/>
      <c r="G57" s="347"/>
      <c r="H57" s="348"/>
      <c r="I57" s="267">
        <f>' 5. COMMUNITY &amp; EDUCAT'!I11</f>
        <v>0</v>
      </c>
      <c r="J57" s="116" t="s">
        <v>446</v>
      </c>
      <c r="K57" s="268"/>
      <c r="L57" s="268"/>
      <c r="M57" s="268"/>
      <c r="N57" s="268"/>
      <c r="O57" s="268"/>
      <c r="P57" s="268"/>
      <c r="Q57" s="268"/>
      <c r="R57" s="268"/>
      <c r="S57" s="268"/>
      <c r="T57" s="268"/>
      <c r="U57" s="268"/>
      <c r="V57" s="268"/>
      <c r="W57" s="268"/>
      <c r="X57" s="268"/>
      <c r="Y57" s="268"/>
      <c r="Z57" s="268"/>
      <c r="AA57" s="268"/>
      <c r="AB57" s="268"/>
      <c r="AC57" s="268"/>
      <c r="AD57" s="268"/>
      <c r="AE57" s="268"/>
      <c r="AF57" s="268"/>
      <c r="AG57" s="268"/>
      <c r="AH57" s="268"/>
      <c r="AI57" s="268"/>
      <c r="AJ57" s="268"/>
      <c r="AK57" s="268"/>
      <c r="AL57" s="269"/>
    </row>
    <row r="58" spans="1:38" ht="47.25" customHeight="1" x14ac:dyDescent="0.35">
      <c r="A58" s="243" t="s">
        <v>352</v>
      </c>
      <c r="B58" s="21" t="s">
        <v>295</v>
      </c>
      <c r="C58" s="346" t="s">
        <v>420</v>
      </c>
      <c r="D58" s="347"/>
      <c r="E58" s="347"/>
      <c r="F58" s="347"/>
      <c r="G58" s="347"/>
      <c r="H58" s="348"/>
      <c r="I58" s="267">
        <f>' 5. COMMUNITY &amp; EDUCAT'!I12</f>
        <v>0</v>
      </c>
      <c r="J58" s="116" t="s">
        <v>424</v>
      </c>
      <c r="K58" s="268"/>
      <c r="L58" s="268"/>
      <c r="M58" s="268"/>
      <c r="N58" s="268"/>
      <c r="O58" s="268"/>
      <c r="P58" s="268"/>
      <c r="Q58" s="268"/>
      <c r="R58" s="268"/>
      <c r="S58" s="268"/>
      <c r="T58" s="268"/>
      <c r="U58" s="268"/>
      <c r="V58" s="268"/>
      <c r="W58" s="268"/>
      <c r="X58" s="268"/>
      <c r="Y58" s="268"/>
      <c r="Z58" s="268"/>
      <c r="AA58" s="268"/>
      <c r="AB58" s="268"/>
      <c r="AC58" s="268"/>
      <c r="AD58" s="268"/>
      <c r="AE58" s="268"/>
      <c r="AF58" s="268"/>
      <c r="AG58" s="268"/>
      <c r="AH58" s="268"/>
      <c r="AI58" s="268"/>
      <c r="AJ58" s="268"/>
      <c r="AK58" s="268"/>
      <c r="AL58" s="269"/>
    </row>
    <row r="59" spans="1:38" ht="47.25" customHeight="1" x14ac:dyDescent="0.35">
      <c r="A59" s="243" t="s">
        <v>352</v>
      </c>
      <c r="B59" s="232" t="s">
        <v>296</v>
      </c>
      <c r="C59" s="346" t="s">
        <v>421</v>
      </c>
      <c r="D59" s="347"/>
      <c r="E59" s="347"/>
      <c r="F59" s="347"/>
      <c r="G59" s="347"/>
      <c r="H59" s="348"/>
      <c r="I59" s="267">
        <f>' 5. COMMUNITY &amp; EDUCAT'!I13</f>
        <v>0</v>
      </c>
      <c r="J59" s="116" t="s">
        <v>447</v>
      </c>
      <c r="K59" s="268"/>
      <c r="L59" s="268"/>
      <c r="M59" s="268"/>
      <c r="N59" s="268"/>
      <c r="O59" s="268"/>
      <c r="P59" s="268"/>
      <c r="Q59" s="268"/>
      <c r="R59" s="268"/>
      <c r="S59" s="268"/>
      <c r="T59" s="268"/>
      <c r="U59" s="268"/>
      <c r="V59" s="268"/>
      <c r="W59" s="268"/>
      <c r="X59" s="268"/>
      <c r="Y59" s="268"/>
      <c r="Z59" s="268"/>
      <c r="AA59" s="268"/>
      <c r="AB59" s="268"/>
      <c r="AC59" s="268"/>
      <c r="AD59" s="268"/>
      <c r="AE59" s="268"/>
      <c r="AF59" s="268"/>
      <c r="AG59" s="268"/>
      <c r="AH59" s="268"/>
      <c r="AI59" s="268"/>
      <c r="AJ59" s="268"/>
      <c r="AK59" s="268"/>
      <c r="AL59" s="269"/>
    </row>
    <row r="60" spans="1:38" ht="47.25" customHeight="1" x14ac:dyDescent="0.35">
      <c r="A60" s="243" t="s">
        <v>352</v>
      </c>
      <c r="B60" s="21" t="s">
        <v>297</v>
      </c>
      <c r="C60" s="346" t="s">
        <v>422</v>
      </c>
      <c r="D60" s="347"/>
      <c r="E60" s="347"/>
      <c r="F60" s="347"/>
      <c r="G60" s="347"/>
      <c r="H60" s="348"/>
      <c r="I60" s="267">
        <f>' 5. COMMUNITY &amp; EDUCAT'!I14</f>
        <v>0</v>
      </c>
      <c r="J60" s="116" t="s">
        <v>448</v>
      </c>
      <c r="K60" s="268"/>
      <c r="L60" s="268"/>
      <c r="M60" s="268"/>
      <c r="N60" s="268"/>
      <c r="O60" s="268"/>
      <c r="P60" s="268"/>
      <c r="Q60" s="268"/>
      <c r="R60" s="268"/>
      <c r="S60" s="268"/>
      <c r="T60" s="268"/>
      <c r="U60" s="268"/>
      <c r="V60" s="268"/>
      <c r="W60" s="268"/>
      <c r="X60" s="268"/>
      <c r="Y60" s="268"/>
      <c r="Z60" s="268"/>
      <c r="AA60" s="268"/>
      <c r="AB60" s="268"/>
      <c r="AC60" s="268"/>
      <c r="AD60" s="268"/>
      <c r="AE60" s="268"/>
      <c r="AF60" s="268"/>
      <c r="AG60" s="268"/>
      <c r="AH60" s="268"/>
      <c r="AI60" s="268"/>
      <c r="AJ60" s="268"/>
      <c r="AK60" s="268"/>
      <c r="AL60" s="269"/>
    </row>
    <row r="61" spans="1:38" s="104" customFormat="1" ht="102" customHeight="1" x14ac:dyDescent="0.35">
      <c r="A61" s="243" t="s">
        <v>352</v>
      </c>
      <c r="B61" s="21" t="s">
        <v>425</v>
      </c>
      <c r="C61" s="513" t="s">
        <v>107</v>
      </c>
      <c r="D61" s="514"/>
      <c r="E61" s="514"/>
      <c r="F61" s="514"/>
      <c r="G61" s="514"/>
      <c r="H61" s="514"/>
      <c r="I61" s="231">
        <f>'4. ENVIRONMENT &amp; RESOURCES'!I4</f>
        <v>0</v>
      </c>
      <c r="J61" s="116" t="s">
        <v>538</v>
      </c>
      <c r="K61" s="510"/>
      <c r="L61" s="511"/>
      <c r="M61" s="511"/>
      <c r="N61" s="511"/>
      <c r="O61" s="511"/>
      <c r="P61" s="511"/>
      <c r="Q61" s="511"/>
      <c r="R61" s="511"/>
      <c r="S61" s="511"/>
      <c r="T61" s="511"/>
      <c r="U61" s="511"/>
      <c r="V61" s="511"/>
      <c r="W61" s="511"/>
      <c r="X61" s="511"/>
      <c r="Y61" s="511"/>
      <c r="Z61" s="511"/>
      <c r="AA61" s="511"/>
      <c r="AB61" s="511"/>
      <c r="AC61" s="511"/>
      <c r="AD61" s="511"/>
      <c r="AE61" s="511"/>
      <c r="AF61" s="511"/>
      <c r="AG61" s="511"/>
      <c r="AH61" s="511"/>
      <c r="AI61" s="511"/>
      <c r="AJ61" s="511"/>
      <c r="AK61" s="511"/>
      <c r="AL61" s="512"/>
    </row>
    <row r="62" spans="1:38" ht="85.15" customHeight="1" x14ac:dyDescent="0.35">
      <c r="A62" s="243" t="s">
        <v>352</v>
      </c>
      <c r="B62" s="21" t="s">
        <v>426</v>
      </c>
      <c r="C62" s="369" t="s">
        <v>220</v>
      </c>
      <c r="D62" s="518"/>
      <c r="E62" s="518"/>
      <c r="F62" s="518"/>
      <c r="G62" s="518"/>
      <c r="H62" s="518"/>
      <c r="I62" s="230">
        <f>'4. ENVIRONMENT &amp; RESOURCES'!I7</f>
        <v>0</v>
      </c>
      <c r="J62" s="90" t="s">
        <v>539</v>
      </c>
    </row>
    <row r="63" spans="1:38" x14ac:dyDescent="0.35">
      <c r="B63" s="6"/>
      <c r="C63" s="6"/>
      <c r="D63" s="6"/>
      <c r="E63" s="6"/>
      <c r="F63" s="6"/>
      <c r="G63" s="6"/>
      <c r="H63" s="6"/>
      <c r="I63" s="302"/>
      <c r="J63" s="6"/>
    </row>
  </sheetData>
  <sheetProtection selectLockedCells="1"/>
  <mergeCells count="67">
    <mergeCell ref="C62:H62"/>
    <mergeCell ref="C11:H11"/>
    <mergeCell ref="C8:H8"/>
    <mergeCell ref="B7:B8"/>
    <mergeCell ref="B9:B10"/>
    <mergeCell ref="C10:H10"/>
    <mergeCell ref="B21:B22"/>
    <mergeCell ref="C22:H22"/>
    <mergeCell ref="C37:H37"/>
    <mergeCell ref="C31:H31"/>
    <mergeCell ref="C41:H41"/>
    <mergeCell ref="C39:H39"/>
    <mergeCell ref="C32:H32"/>
    <mergeCell ref="C33:H33"/>
    <mergeCell ref="C45:H45"/>
    <mergeCell ref="C47:H47"/>
    <mergeCell ref="K61:AL61"/>
    <mergeCell ref="C61:H61"/>
    <mergeCell ref="C48:H48"/>
    <mergeCell ref="C49:H49"/>
    <mergeCell ref="C52:H52"/>
    <mergeCell ref="C53:H53"/>
    <mergeCell ref="C54:H54"/>
    <mergeCell ref="C55:H55"/>
    <mergeCell ref="C56:H56"/>
    <mergeCell ref="C57:H57"/>
    <mergeCell ref="C58:H58"/>
    <mergeCell ref="C60:H60"/>
    <mergeCell ref="C59:H59"/>
    <mergeCell ref="C36:H36"/>
    <mergeCell ref="C35:H35"/>
    <mergeCell ref="C34:H34"/>
    <mergeCell ref="C51:H51"/>
    <mergeCell ref="C50:H50"/>
    <mergeCell ref="C46:H46"/>
    <mergeCell ref="C6:H6"/>
    <mergeCell ref="B1:J1"/>
    <mergeCell ref="B2:I2"/>
    <mergeCell ref="C4:H4"/>
    <mergeCell ref="B5:I5"/>
    <mergeCell ref="C3:H3"/>
    <mergeCell ref="C7:H7"/>
    <mergeCell ref="C13:H13"/>
    <mergeCell ref="C9:H9"/>
    <mergeCell ref="C19:H19"/>
    <mergeCell ref="C12:H12"/>
    <mergeCell ref="C18:H18"/>
    <mergeCell ref="C14:H14"/>
    <mergeCell ref="C15:H15"/>
    <mergeCell ref="C16:H16"/>
    <mergeCell ref="C17:H17"/>
    <mergeCell ref="B20:I20"/>
    <mergeCell ref="B23:B24"/>
    <mergeCell ref="C26:H26"/>
    <mergeCell ref="C44:H44"/>
    <mergeCell ref="C21:H21"/>
    <mergeCell ref="C23:H23"/>
    <mergeCell ref="C38:H38"/>
    <mergeCell ref="C40:H40"/>
    <mergeCell ref="C24:H24"/>
    <mergeCell ref="C27:H27"/>
    <mergeCell ref="C25:H25"/>
    <mergeCell ref="C42:H42"/>
    <mergeCell ref="C28:H28"/>
    <mergeCell ref="C29:H29"/>
    <mergeCell ref="C43:H43"/>
    <mergeCell ref="C30:H30"/>
  </mergeCells>
  <phoneticPr fontId="16" type="noConversion"/>
  <dataValidations count="1">
    <dataValidation showInputMessage="1" showErrorMessage="1" sqref="I3:I4 I6:I19" xr:uid="{00000000-0002-0000-0C00-000000000000}"/>
  </dataValidations>
  <pageMargins left="0.70866141732283472" right="0.70866141732283472" top="0.94488188976377963" bottom="0.74803149606299213" header="0.31496062992125984" footer="0.31496062992125984"/>
  <pageSetup paperSize="8" scale="53" fitToHeight="2" orientation="portrait" horizontalDpi="300" verticalDpi="300" r:id="rId1"/>
  <headerFooter scaleWithDoc="0">
    <oddHeader>&amp;CTHE WELSH COMMUNITY BENEFITS MEASUREMENT TOOL&amp;R&amp;G</oddHeader>
  </headerFooter>
  <legacyDrawingHF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ublished="0"/>
  <dimension ref="A1:Q96"/>
  <sheetViews>
    <sheetView topLeftCell="A23" zoomScale="90" zoomScaleNormal="90" workbookViewId="0">
      <selection activeCell="A44" sqref="A44:XFD44"/>
    </sheetView>
  </sheetViews>
  <sheetFormatPr defaultRowHeight="14.5" x14ac:dyDescent="0.35"/>
  <cols>
    <col min="1" max="1" width="12.7265625" customWidth="1"/>
    <col min="2" max="2" width="9.7265625" customWidth="1"/>
    <col min="8" max="8" width="25.7265625" customWidth="1"/>
  </cols>
  <sheetData>
    <row r="1" spans="1:17" ht="15" thickBot="1" x14ac:dyDescent="0.4">
      <c r="B1" t="s">
        <v>223</v>
      </c>
    </row>
    <row r="2" spans="1:17" ht="70.5" customHeight="1" thickBot="1" x14ac:dyDescent="0.4">
      <c r="B2" s="552" t="s">
        <v>222</v>
      </c>
      <c r="C2" s="553"/>
      <c r="D2" s="553"/>
      <c r="E2" s="553"/>
      <c r="F2" s="553"/>
      <c r="G2" s="553"/>
      <c r="H2" s="553"/>
      <c r="I2" s="553"/>
      <c r="J2" s="553"/>
      <c r="K2" s="553"/>
      <c r="L2" s="553"/>
      <c r="M2" s="553"/>
      <c r="N2" s="553"/>
      <c r="O2" s="553"/>
      <c r="P2" s="553"/>
      <c r="Q2" s="554"/>
    </row>
    <row r="3" spans="1:17" ht="30" customHeight="1" thickBot="1" x14ac:dyDescent="0.4">
      <c r="A3" s="555" t="s">
        <v>55</v>
      </c>
      <c r="B3" s="556"/>
      <c r="C3" s="556"/>
      <c r="D3" s="556"/>
      <c r="E3" s="556"/>
      <c r="F3" s="556"/>
      <c r="G3" s="556"/>
      <c r="H3" s="557"/>
      <c r="I3" s="556"/>
      <c r="J3" s="556"/>
      <c r="K3" s="556"/>
      <c r="L3" s="556"/>
      <c r="M3" s="556"/>
      <c r="N3" s="556"/>
      <c r="O3" s="556"/>
      <c r="P3" s="556"/>
      <c r="Q3" s="558"/>
    </row>
    <row r="4" spans="1:17" ht="30" customHeight="1" thickBot="1" x14ac:dyDescent="0.4">
      <c r="A4" s="300" t="s">
        <v>315</v>
      </c>
      <c r="B4" s="567" t="s">
        <v>359</v>
      </c>
      <c r="C4" s="567"/>
      <c r="D4" s="567"/>
      <c r="E4" s="567"/>
      <c r="F4" s="567"/>
      <c r="G4" s="568"/>
      <c r="H4" s="240">
        <f>RESULTS!I19</f>
        <v>0</v>
      </c>
      <c r="I4" s="263" t="s">
        <v>360</v>
      </c>
      <c r="J4" s="238"/>
      <c r="K4" s="238"/>
      <c r="L4" s="238"/>
      <c r="M4" s="238"/>
      <c r="N4" s="238"/>
      <c r="O4" s="238"/>
      <c r="P4" s="238"/>
      <c r="Q4" s="238"/>
    </row>
    <row r="5" spans="1:17" ht="15" thickBot="1" x14ac:dyDescent="0.4">
      <c r="A5" s="138" t="s">
        <v>231</v>
      </c>
      <c r="B5" s="343" t="s">
        <v>114</v>
      </c>
      <c r="C5" s="344"/>
      <c r="D5" s="344"/>
      <c r="E5" s="344"/>
      <c r="F5" s="344"/>
      <c r="G5" s="345"/>
      <c r="H5" s="253" t="str">
        <f>'1. GENERAL'!I4</f>
        <v>NO</v>
      </c>
      <c r="I5" t="s">
        <v>574</v>
      </c>
    </row>
    <row r="6" spans="1:17" ht="15" thickBot="1" x14ac:dyDescent="0.4">
      <c r="A6" s="138" t="s">
        <v>298</v>
      </c>
      <c r="B6" s="346" t="s">
        <v>35</v>
      </c>
      <c r="C6" s="347"/>
      <c r="D6" s="347"/>
      <c r="E6" s="347"/>
      <c r="F6" s="347"/>
      <c r="G6" s="348"/>
      <c r="H6" s="255" t="e">
        <f>RESULTS!I4</f>
        <v>#DIV/0!</v>
      </c>
      <c r="I6" t="str">
        <f>RESULTS!J4</f>
        <v>The Welsh local multiplier shows the relative impact of this contract on Wales. For every £1 spent on this contract, the following amount of money has been reinvested in the Welsh economy.  This figure is based on whether the contract was spent on a contractor based in Wales (indicated at 1.2) and then how much that contractor, whether based in Wales or not, re-spent the contract income (indicated on the SUPPLY CHAIN &amp; EMPLOYMENT Sheets).  The amounts spent with suppliers / sub-contractors or on staff and labour based in Wales are added together and divided by the contract value to create a ratio showing how much was spent on the contract to create the added income for the Welsh Economy.</v>
      </c>
    </row>
    <row r="7" spans="1:17" ht="15" thickBot="1" x14ac:dyDescent="0.4">
      <c r="A7" s="138" t="s">
        <v>299</v>
      </c>
      <c r="B7" s="346" t="s">
        <v>0</v>
      </c>
      <c r="C7" s="347"/>
      <c r="D7" s="347"/>
      <c r="E7" s="347"/>
      <c r="F7" s="347"/>
      <c r="G7" s="348"/>
      <c r="H7" s="310">
        <f>RESULTS!I6</f>
        <v>0</v>
      </c>
      <c r="I7" t="str">
        <f>RESULTS!J6</f>
        <v>This is the value of the contract if going to a Welsh-based contractor.  This is the figure entered in 2.2 if the contractor is based in Wales as indicated at 1.2.  This figure is 0 if the contractor is based outside of Wales.</v>
      </c>
    </row>
    <row r="8" spans="1:17" x14ac:dyDescent="0.35">
      <c r="A8" s="559" t="s">
        <v>300</v>
      </c>
      <c r="B8" s="346" t="s">
        <v>69</v>
      </c>
      <c r="C8" s="347"/>
      <c r="D8" s="347"/>
      <c r="E8" s="347"/>
      <c r="F8" s="347"/>
      <c r="G8" s="348"/>
      <c r="H8" s="310">
        <f>RESULTS!I7</f>
        <v>0</v>
      </c>
      <c r="I8" t="str">
        <f>RESULTS!J7</f>
        <v>This is how much the contractor spent with businesses based in Wales during the period covered by this submission entered in 2.2</v>
      </c>
    </row>
    <row r="9" spans="1:17" ht="15" thickBot="1" x14ac:dyDescent="0.4">
      <c r="A9" s="560"/>
      <c r="B9" s="534" t="s">
        <v>82</v>
      </c>
      <c r="C9" s="347"/>
      <c r="D9" s="347"/>
      <c r="E9" s="347"/>
      <c r="F9" s="347"/>
      <c r="G9" s="348"/>
      <c r="H9" s="254" t="e">
        <f>RESULTS!I8</f>
        <v>#DIV/0!</v>
      </c>
      <c r="I9" t="str">
        <f>RESULTS!J8</f>
        <v>This percentage represents how much of the total expenditure on businesses at 1.3 was spent with businesses based in Wales as entered at 2.2</v>
      </c>
    </row>
    <row r="10" spans="1:17" x14ac:dyDescent="0.35">
      <c r="A10" s="559" t="s">
        <v>301</v>
      </c>
      <c r="B10" s="347" t="s">
        <v>230</v>
      </c>
      <c r="C10" s="347"/>
      <c r="D10" s="347"/>
      <c r="E10" s="347"/>
      <c r="F10" s="347"/>
      <c r="G10" s="348"/>
      <c r="H10" s="310">
        <f>RESULTS!I9</f>
        <v>0</v>
      </c>
      <c r="I10" t="str">
        <f>RESULTS!J9</f>
        <v>This is how much the contractor spent on salaries to people living in Wales during the period covered by this submission and is the figure entered in 3.2</v>
      </c>
    </row>
    <row r="11" spans="1:17" ht="30" customHeight="1" thickBot="1" x14ac:dyDescent="0.4">
      <c r="A11" s="561"/>
      <c r="B11" s="565" t="s">
        <v>96</v>
      </c>
      <c r="C11" s="565"/>
      <c r="D11" s="565"/>
      <c r="E11" s="565"/>
      <c r="F11" s="565"/>
      <c r="G11" s="566"/>
      <c r="H11" s="311" t="e">
        <f>RESULTS!I10</f>
        <v>#DIV/0!</v>
      </c>
      <c r="I11" t="str">
        <f>RESULTS!J10</f>
        <v xml:space="preserve">This percentage represents how much of the expenditure on people, as salaries to staff and labour at 1.4 that went to people living in Wales as entered at 3.2 </v>
      </c>
    </row>
    <row r="12" spans="1:17" ht="30" customHeight="1" thickBot="1" x14ac:dyDescent="0.4">
      <c r="A12" s="295" t="s">
        <v>302</v>
      </c>
      <c r="B12" s="562" t="s">
        <v>112</v>
      </c>
      <c r="C12" s="516"/>
      <c r="D12" s="516"/>
      <c r="E12" s="516"/>
      <c r="F12" s="516"/>
      <c r="G12" s="517"/>
      <c r="H12" s="312">
        <f>RESULTS!I11</f>
        <v>0</v>
      </c>
      <c r="I12" t="str">
        <f>RESULTS!J11</f>
        <v>This is how much money was saved during the period covered by this submission by reducing water consumption as part of this contract at 4.5.  This is based on current standard measured charges for water &amp; sewerage rates for Welsh Water/Dwr Cymru. This based on the number of cubic metres saved by water reduction measures during the period covered by this submissions. This may include for example, measures to reduce consumption or leakage, use of water butts, 'grey' water, or other sustainable measures.
This figure must be submitted in cubic metres.  1 cubic metre = 1000 litres.</v>
      </c>
    </row>
    <row r="13" spans="1:17" ht="30" customHeight="1" thickBot="1" x14ac:dyDescent="0.4">
      <c r="A13" s="301" t="s">
        <v>303</v>
      </c>
      <c r="B13" s="563" t="s">
        <v>207</v>
      </c>
      <c r="C13" s="564"/>
      <c r="D13" s="564"/>
      <c r="E13" s="564"/>
      <c r="F13" s="564"/>
      <c r="G13" s="505"/>
      <c r="H13" s="310">
        <f>RESULTS!I12</f>
        <v>0</v>
      </c>
      <c r="I13" t="str">
        <f>RESULTS!J12</f>
        <v>This is how much money was saved during the period covered by this submission by diverting waste from landfill.  This figure is based on the current Landfill Disposal Tax (see VARIABLES) as set by Welsh Government under the provisions of The Landfill Disposals Tax (Wales) Act 2017 at both the Lower and Standard Rates based on the tonnages of Lower rate Qualifying materials at 4.3 and Standard rate materials at 4.4 that were diverted from disposal into landfill.</v>
      </c>
    </row>
    <row r="14" spans="1:17" ht="16.5" customHeight="1" thickBot="1" x14ac:dyDescent="0.4"/>
    <row r="15" spans="1:17" ht="30" customHeight="1" thickBot="1" x14ac:dyDescent="0.4">
      <c r="A15" s="555" t="s">
        <v>6</v>
      </c>
      <c r="B15" s="556"/>
      <c r="C15" s="556"/>
      <c r="D15" s="556"/>
      <c r="E15" s="556"/>
      <c r="F15" s="556"/>
      <c r="G15" s="556"/>
      <c r="H15" s="556"/>
      <c r="I15" s="556"/>
      <c r="J15" s="556"/>
      <c r="K15" s="556"/>
      <c r="L15" s="556"/>
      <c r="M15" s="556"/>
      <c r="N15" s="556"/>
      <c r="O15" s="556"/>
      <c r="P15" s="556"/>
      <c r="Q15" s="558"/>
    </row>
    <row r="16" spans="1:17" x14ac:dyDescent="0.35">
      <c r="A16" s="561" t="s">
        <v>316</v>
      </c>
      <c r="B16" s="504" t="s">
        <v>57</v>
      </c>
      <c r="C16" s="504"/>
      <c r="D16" s="504"/>
      <c r="E16" s="504"/>
      <c r="F16" s="504"/>
      <c r="G16" s="504"/>
      <c r="H16" s="224">
        <f>RESULTS!I21</f>
        <v>0</v>
      </c>
      <c r="I16" t="s">
        <v>515</v>
      </c>
    </row>
    <row r="17" spans="1:9" ht="15" thickBot="1" x14ac:dyDescent="0.4">
      <c r="A17" s="560"/>
      <c r="B17" s="500" t="s">
        <v>97</v>
      </c>
      <c r="C17" s="501"/>
      <c r="D17" s="501"/>
      <c r="E17" s="501"/>
      <c r="F17" s="501"/>
      <c r="G17" s="502"/>
      <c r="H17" s="254" t="e">
        <f>RESULTS!I22</f>
        <v>#DIV/0!</v>
      </c>
      <c r="I17" t="s">
        <v>516</v>
      </c>
    </row>
    <row r="18" spans="1:9" x14ac:dyDescent="0.35">
      <c r="A18" s="559" t="s">
        <v>317</v>
      </c>
      <c r="B18" s="358" t="s">
        <v>58</v>
      </c>
      <c r="C18" s="358"/>
      <c r="D18" s="358"/>
      <c r="E18" s="358"/>
      <c r="F18" s="358"/>
      <c r="G18" s="358"/>
      <c r="H18" s="42">
        <f>RESULTS!I23</f>
        <v>0</v>
      </c>
      <c r="I18" t="s">
        <v>517</v>
      </c>
    </row>
    <row r="19" spans="1:9" ht="15" thickBot="1" x14ac:dyDescent="0.4">
      <c r="A19" s="560"/>
      <c r="B19" s="500" t="s">
        <v>132</v>
      </c>
      <c r="C19" s="501"/>
      <c r="D19" s="501"/>
      <c r="E19" s="501"/>
      <c r="F19" s="501"/>
      <c r="G19" s="502"/>
      <c r="H19" s="226" t="e">
        <f>RESULTS!I24</f>
        <v>#DIV/0!</v>
      </c>
      <c r="I19" t="s">
        <v>518</v>
      </c>
    </row>
    <row r="20" spans="1:9" ht="15" thickBot="1" x14ac:dyDescent="0.4">
      <c r="A20" s="138" t="s">
        <v>318</v>
      </c>
      <c r="B20" s="358" t="s">
        <v>70</v>
      </c>
      <c r="C20" s="358"/>
      <c r="D20" s="358"/>
      <c r="E20" s="358"/>
      <c r="F20" s="358"/>
      <c r="G20" s="358"/>
      <c r="H20" s="226">
        <f>RESULTS!I25</f>
        <v>0</v>
      </c>
      <c r="I20" t="s">
        <v>519</v>
      </c>
    </row>
    <row r="21" spans="1:9" ht="15" thickBot="1" x14ac:dyDescent="0.4">
      <c r="A21" s="138" t="s">
        <v>319</v>
      </c>
      <c r="B21" s="500" t="s">
        <v>250</v>
      </c>
      <c r="C21" s="501"/>
      <c r="D21" s="501"/>
      <c r="E21" s="501"/>
      <c r="F21" s="501"/>
      <c r="G21" s="502"/>
      <c r="H21" s="227" t="str">
        <f>RESULTS!I26</f>
        <v>NO</v>
      </c>
      <c r="I21" t="s">
        <v>249</v>
      </c>
    </row>
    <row r="22" spans="1:9" ht="15" thickBot="1" x14ac:dyDescent="0.4">
      <c r="A22" s="138" t="s">
        <v>320</v>
      </c>
      <c r="B22" s="500" t="s">
        <v>79</v>
      </c>
      <c r="C22" s="501"/>
      <c r="D22" s="501"/>
      <c r="E22" s="501"/>
      <c r="F22" s="501"/>
      <c r="G22" s="502"/>
      <c r="H22" s="229">
        <f>RESULTS!I27</f>
        <v>0</v>
      </c>
      <c r="I22" t="s">
        <v>591</v>
      </c>
    </row>
    <row r="23" spans="1:9" ht="15" thickBot="1" x14ac:dyDescent="0.4">
      <c r="A23" s="138" t="s">
        <v>327</v>
      </c>
      <c r="B23" s="509" t="s">
        <v>219</v>
      </c>
      <c r="C23" s="509"/>
      <c r="D23" s="509"/>
      <c r="E23" s="509"/>
      <c r="F23" s="509"/>
      <c r="G23" s="509"/>
      <c r="H23" s="229">
        <f>RESULTS!I34</f>
        <v>0</v>
      </c>
      <c r="I23" t="s">
        <v>592</v>
      </c>
    </row>
    <row r="24" spans="1:9" ht="15" thickBot="1" x14ac:dyDescent="0.4">
      <c r="A24" s="138" t="s">
        <v>328</v>
      </c>
      <c r="B24" s="509" t="s">
        <v>87</v>
      </c>
      <c r="C24" s="509"/>
      <c r="D24" s="509"/>
      <c r="E24" s="509"/>
      <c r="F24" s="509"/>
      <c r="G24" s="509"/>
      <c r="H24" s="229">
        <f>RESULTS!I35</f>
        <v>0</v>
      </c>
      <c r="I24" t="s">
        <v>540</v>
      </c>
    </row>
    <row r="25" spans="1:9" ht="15" thickBot="1" x14ac:dyDescent="0.4">
      <c r="A25" s="138" t="s">
        <v>329</v>
      </c>
      <c r="B25" s="369" t="s">
        <v>59</v>
      </c>
      <c r="C25" s="369"/>
      <c r="D25" s="369"/>
      <c r="E25" s="369"/>
      <c r="F25" s="369"/>
      <c r="G25" s="369"/>
      <c r="H25" s="230">
        <f>RESULTS!I36</f>
        <v>0</v>
      </c>
      <c r="I25" t="s">
        <v>541</v>
      </c>
    </row>
    <row r="26" spans="1:9" ht="15" thickBot="1" x14ac:dyDescent="0.4">
      <c r="A26" s="138" t="s">
        <v>330</v>
      </c>
      <c r="B26" s="515" t="s">
        <v>21</v>
      </c>
      <c r="C26" s="520"/>
      <c r="D26" s="520"/>
      <c r="E26" s="520"/>
      <c r="F26" s="520"/>
      <c r="G26" s="521"/>
      <c r="H26" s="230">
        <f>RESULTS!I37</f>
        <v>0</v>
      </c>
      <c r="I26" t="s">
        <v>542</v>
      </c>
    </row>
    <row r="27" spans="1:9" ht="15" thickBot="1" x14ac:dyDescent="0.4">
      <c r="A27" s="138" t="s">
        <v>335</v>
      </c>
      <c r="B27" s="369" t="s">
        <v>60</v>
      </c>
      <c r="C27" s="369"/>
      <c r="D27" s="369"/>
      <c r="E27" s="369"/>
      <c r="F27" s="369"/>
      <c r="G27" s="369"/>
      <c r="H27" s="230">
        <f>RESULTS!I42</f>
        <v>0</v>
      </c>
      <c r="I27" t="s">
        <v>543</v>
      </c>
    </row>
    <row r="28" spans="1:9" ht="15" thickBot="1" x14ac:dyDescent="0.4">
      <c r="A28" s="138" t="s">
        <v>336</v>
      </c>
      <c r="B28" s="346" t="s">
        <v>32</v>
      </c>
      <c r="C28" s="347"/>
      <c r="D28" s="347"/>
      <c r="E28" s="347"/>
      <c r="F28" s="347"/>
      <c r="G28" s="348"/>
      <c r="H28" s="230">
        <f>RESULTS!I43</f>
        <v>0</v>
      </c>
      <c r="I28" t="s">
        <v>544</v>
      </c>
    </row>
    <row r="29" spans="1:9" ht="15" thickBot="1" x14ac:dyDescent="0.4">
      <c r="A29" s="138" t="s">
        <v>341</v>
      </c>
      <c r="B29" s="515" t="s">
        <v>129</v>
      </c>
      <c r="C29" s="516"/>
      <c r="D29" s="516"/>
      <c r="E29" s="516"/>
      <c r="F29" s="516"/>
      <c r="G29" s="517"/>
      <c r="H29" s="230">
        <f>RESULTS!I48</f>
        <v>0</v>
      </c>
      <c r="I29" t="s">
        <v>545</v>
      </c>
    </row>
    <row r="30" spans="1:9" ht="15" thickBot="1" x14ac:dyDescent="0.4">
      <c r="A30" s="138" t="s">
        <v>342</v>
      </c>
      <c r="B30" s="515" t="s">
        <v>130</v>
      </c>
      <c r="C30" s="516"/>
      <c r="D30" s="516"/>
      <c r="E30" s="516"/>
      <c r="F30" s="516"/>
      <c r="G30" s="517"/>
      <c r="H30" s="230">
        <f>RESULTS!I49</f>
        <v>0</v>
      </c>
      <c r="I30" t="s">
        <v>546</v>
      </c>
    </row>
    <row r="31" spans="1:9" ht="15" thickBot="1" x14ac:dyDescent="0.4">
      <c r="A31" s="138" t="s">
        <v>343</v>
      </c>
      <c r="B31" s="346" t="s">
        <v>383</v>
      </c>
      <c r="C31" s="347"/>
      <c r="D31" s="347"/>
      <c r="E31" s="347"/>
      <c r="F31" s="347"/>
      <c r="G31" s="348"/>
      <c r="H31" s="230">
        <f>RESULTS!I50</f>
        <v>0</v>
      </c>
      <c r="I31" t="s">
        <v>547</v>
      </c>
    </row>
    <row r="32" spans="1:9" ht="15" thickBot="1" x14ac:dyDescent="0.4">
      <c r="A32" s="138" t="s">
        <v>344</v>
      </c>
      <c r="B32" s="346" t="s">
        <v>131</v>
      </c>
      <c r="C32" s="347"/>
      <c r="D32" s="347"/>
      <c r="E32" s="347"/>
      <c r="F32" s="347"/>
      <c r="G32" s="348"/>
      <c r="H32" s="229">
        <f>RESULTS!I51</f>
        <v>0</v>
      </c>
      <c r="I32" t="s">
        <v>548</v>
      </c>
    </row>
    <row r="33" spans="1:17" ht="15" thickBot="1" x14ac:dyDescent="0.4">
      <c r="A33" s="138" t="s">
        <v>339</v>
      </c>
      <c r="B33" s="346" t="s">
        <v>429</v>
      </c>
      <c r="C33" s="347"/>
      <c r="D33" s="347"/>
      <c r="E33" s="347"/>
      <c r="F33" s="347"/>
      <c r="G33" s="348"/>
      <c r="H33" s="229">
        <f>RESULTS!I52</f>
        <v>0</v>
      </c>
      <c r="I33" t="s">
        <v>434</v>
      </c>
    </row>
    <row r="34" spans="1:17" ht="15" thickBot="1" x14ac:dyDescent="0.4">
      <c r="A34" s="138" t="s">
        <v>340</v>
      </c>
      <c r="B34" s="346" t="s">
        <v>416</v>
      </c>
      <c r="C34" s="347"/>
      <c r="D34" s="347"/>
      <c r="E34" s="347"/>
      <c r="F34" s="347"/>
      <c r="G34" s="348"/>
      <c r="H34" s="229">
        <f>RESULTS!I53</f>
        <v>0</v>
      </c>
      <c r="I34" t="s">
        <v>550</v>
      </c>
    </row>
    <row r="35" spans="1:17" ht="26.25" customHeight="1" thickBot="1" x14ac:dyDescent="0.4">
      <c r="A35" s="138" t="s">
        <v>345</v>
      </c>
      <c r="B35" s="346" t="s">
        <v>432</v>
      </c>
      <c r="C35" s="347"/>
      <c r="D35" s="347"/>
      <c r="E35" s="347"/>
      <c r="F35" s="347"/>
      <c r="G35" s="348"/>
      <c r="H35" s="229">
        <f>RESULTS!I54</f>
        <v>0</v>
      </c>
      <c r="I35" s="263" t="s">
        <v>551</v>
      </c>
    </row>
    <row r="36" spans="1:17" ht="14.25" customHeight="1" thickBot="1" x14ac:dyDescent="0.4">
      <c r="A36" s="138" t="s">
        <v>346</v>
      </c>
      <c r="B36" s="346" t="s">
        <v>418</v>
      </c>
      <c r="C36" s="347"/>
      <c r="D36" s="347"/>
      <c r="E36" s="347"/>
      <c r="F36" s="347"/>
      <c r="G36" s="348"/>
      <c r="H36" s="229">
        <f>RESULTS!I55</f>
        <v>0</v>
      </c>
      <c r="I36" t="s">
        <v>552</v>
      </c>
    </row>
    <row r="37" spans="1:17" ht="29.25" customHeight="1" thickBot="1" x14ac:dyDescent="0.4">
      <c r="A37" s="138" t="s">
        <v>347</v>
      </c>
      <c r="B37" s="534" t="s">
        <v>430</v>
      </c>
      <c r="C37" s="347"/>
      <c r="D37" s="347"/>
      <c r="E37" s="347"/>
      <c r="F37" s="347"/>
      <c r="G37" s="348"/>
      <c r="H37" s="229">
        <f>RESULTS!I56</f>
        <v>0</v>
      </c>
      <c r="I37" s="263" t="s">
        <v>553</v>
      </c>
    </row>
    <row r="38" spans="1:17" ht="15" thickBot="1" x14ac:dyDescent="0.4">
      <c r="A38" s="138" t="s">
        <v>348</v>
      </c>
      <c r="B38" s="534" t="s">
        <v>423</v>
      </c>
      <c r="C38" s="347"/>
      <c r="D38" s="347"/>
      <c r="E38" s="347"/>
      <c r="F38" s="347"/>
      <c r="G38" s="348"/>
      <c r="H38" s="229">
        <f>RESULTS!I57</f>
        <v>0</v>
      </c>
      <c r="I38" t="s">
        <v>554</v>
      </c>
    </row>
    <row r="39" spans="1:17" ht="30" customHeight="1" thickBot="1" x14ac:dyDescent="0.4">
      <c r="A39" s="138" t="s">
        <v>349</v>
      </c>
      <c r="B39" s="534" t="s">
        <v>431</v>
      </c>
      <c r="C39" s="347"/>
      <c r="D39" s="347"/>
      <c r="E39" s="347"/>
      <c r="F39" s="347"/>
      <c r="G39" s="348"/>
      <c r="H39" s="229">
        <f>RESULTS!I58</f>
        <v>0</v>
      </c>
      <c r="I39" s="263" t="s">
        <v>555</v>
      </c>
    </row>
    <row r="40" spans="1:17" ht="15" thickBot="1" x14ac:dyDescent="0.4">
      <c r="A40" s="138" t="s">
        <v>350</v>
      </c>
      <c r="B40" s="534" t="s">
        <v>421</v>
      </c>
      <c r="C40" s="347"/>
      <c r="D40" s="347"/>
      <c r="E40" s="347"/>
      <c r="F40" s="347"/>
      <c r="G40" s="348"/>
      <c r="H40" s="229">
        <f>RESULTS!I59</f>
        <v>0</v>
      </c>
      <c r="I40" t="s">
        <v>556</v>
      </c>
    </row>
    <row r="41" spans="1:17" ht="30" customHeight="1" thickBot="1" x14ac:dyDescent="0.4">
      <c r="A41" s="138" t="s">
        <v>351</v>
      </c>
      <c r="B41" s="346" t="s">
        <v>433</v>
      </c>
      <c r="C41" s="347"/>
      <c r="D41" s="347"/>
      <c r="E41" s="347"/>
      <c r="F41" s="347"/>
      <c r="G41" s="348"/>
      <c r="H41" s="229">
        <f>RESULTS!I60</f>
        <v>0</v>
      </c>
      <c r="I41" s="263" t="s">
        <v>557</v>
      </c>
      <c r="J41" s="272"/>
      <c r="K41" s="272"/>
      <c r="L41" s="272"/>
    </row>
    <row r="42" spans="1:17" ht="30" customHeight="1" thickBot="1" x14ac:dyDescent="0.4">
      <c r="A42" s="138" t="s">
        <v>427</v>
      </c>
      <c r="B42" s="547" t="s">
        <v>107</v>
      </c>
      <c r="C42" s="548"/>
      <c r="D42" s="548"/>
      <c r="E42" s="548"/>
      <c r="F42" s="548"/>
      <c r="G42" s="513"/>
      <c r="H42" s="231">
        <f>RESULTS!I61</f>
        <v>0</v>
      </c>
      <c r="I42" t="s">
        <v>549</v>
      </c>
      <c r="J42" s="272"/>
      <c r="K42" s="272"/>
      <c r="L42" s="272"/>
    </row>
    <row r="43" spans="1:17" ht="30" customHeight="1" x14ac:dyDescent="0.35">
      <c r="A43" s="138" t="s">
        <v>428</v>
      </c>
      <c r="B43" s="546" t="s">
        <v>220</v>
      </c>
      <c r="C43" s="518"/>
      <c r="D43" s="518"/>
      <c r="E43" s="518"/>
      <c r="F43" s="518"/>
      <c r="G43" s="518"/>
      <c r="H43" s="230">
        <f>RESULTS!I62</f>
        <v>0</v>
      </c>
      <c r="I43" t="s">
        <v>539</v>
      </c>
      <c r="J43" s="272"/>
      <c r="K43" s="272"/>
      <c r="L43" s="272"/>
    </row>
    <row r="44" spans="1:17" ht="15" thickBot="1" x14ac:dyDescent="0.4"/>
    <row r="45" spans="1:17" ht="70.5" customHeight="1" thickBot="1" x14ac:dyDescent="0.4">
      <c r="B45" s="549" t="s">
        <v>224</v>
      </c>
      <c r="C45" s="550"/>
      <c r="D45" s="550"/>
      <c r="E45" s="550"/>
      <c r="F45" s="550"/>
      <c r="G45" s="550"/>
      <c r="H45" s="550"/>
      <c r="I45" s="550"/>
      <c r="J45" s="550"/>
      <c r="K45" s="550"/>
      <c r="L45" s="550"/>
      <c r="M45" s="550"/>
      <c r="N45" s="550"/>
      <c r="O45" s="550"/>
      <c r="P45" s="550"/>
      <c r="Q45" s="551"/>
    </row>
    <row r="46" spans="1:17" ht="15.75" customHeight="1" x14ac:dyDescent="0.35">
      <c r="B46" s="522" t="s">
        <v>504</v>
      </c>
      <c r="C46" s="522"/>
      <c r="D46" s="522"/>
      <c r="E46" s="522"/>
      <c r="F46" s="522"/>
      <c r="G46" s="522"/>
      <c r="H46" s="522"/>
      <c r="I46" s="522"/>
      <c r="J46" s="522"/>
      <c r="K46" s="522"/>
      <c r="L46" s="522"/>
      <c r="M46" s="522"/>
      <c r="N46" s="522"/>
      <c r="O46" s="522"/>
      <c r="P46" s="522"/>
      <c r="Q46" s="522"/>
    </row>
    <row r="47" spans="1:17" ht="15.75" customHeight="1" x14ac:dyDescent="0.35">
      <c r="B47" s="523"/>
      <c r="C47" s="523"/>
      <c r="D47" s="523"/>
      <c r="E47" s="523"/>
      <c r="F47" s="523"/>
      <c r="G47" s="523"/>
      <c r="H47" s="523"/>
      <c r="I47" s="523"/>
      <c r="J47" s="523"/>
      <c r="K47" s="523"/>
      <c r="L47" s="523"/>
      <c r="M47" s="523"/>
      <c r="N47" s="523"/>
      <c r="O47" s="523"/>
      <c r="P47" s="523"/>
      <c r="Q47" s="523"/>
    </row>
    <row r="48" spans="1:17" ht="15.75" customHeight="1" x14ac:dyDescent="0.35">
      <c r="B48" s="523"/>
      <c r="C48" s="523"/>
      <c r="D48" s="523"/>
      <c r="E48" s="523"/>
      <c r="F48" s="523"/>
      <c r="G48" s="523"/>
      <c r="H48" s="523"/>
      <c r="I48" s="523"/>
      <c r="J48" s="523"/>
      <c r="K48" s="523"/>
      <c r="L48" s="523"/>
      <c r="M48" s="523"/>
      <c r="N48" s="523"/>
      <c r="O48" s="523"/>
      <c r="P48" s="523"/>
      <c r="Q48" s="523"/>
    </row>
    <row r="49" spans="1:17" x14ac:dyDescent="0.35">
      <c r="B49" s="523"/>
      <c r="C49" s="523"/>
      <c r="D49" s="523"/>
      <c r="E49" s="523"/>
      <c r="F49" s="523"/>
      <c r="G49" s="523"/>
      <c r="H49" s="523"/>
      <c r="I49" s="523"/>
      <c r="J49" s="523"/>
      <c r="K49" s="523"/>
      <c r="L49" s="523"/>
      <c r="M49" s="523"/>
      <c r="N49" s="523"/>
      <c r="O49" s="523"/>
      <c r="P49" s="523"/>
      <c r="Q49" s="523"/>
    </row>
    <row r="50" spans="1:17" x14ac:dyDescent="0.35">
      <c r="B50" s="523"/>
      <c r="C50" s="523"/>
      <c r="D50" s="523"/>
      <c r="E50" s="523"/>
      <c r="F50" s="523"/>
      <c r="G50" s="523"/>
      <c r="H50" s="523"/>
      <c r="I50" s="523"/>
      <c r="J50" s="523"/>
      <c r="K50" s="523"/>
      <c r="L50" s="523"/>
      <c r="M50" s="523"/>
      <c r="N50" s="523"/>
      <c r="O50" s="523"/>
      <c r="P50" s="523"/>
      <c r="Q50" s="523"/>
    </row>
    <row r="51" spans="1:17" x14ac:dyDescent="0.35">
      <c r="B51" s="523"/>
      <c r="C51" s="523"/>
      <c r="D51" s="523"/>
      <c r="E51" s="523"/>
      <c r="F51" s="523"/>
      <c r="G51" s="523"/>
      <c r="H51" s="523"/>
      <c r="I51" s="523"/>
      <c r="J51" s="523"/>
      <c r="K51" s="523"/>
      <c r="L51" s="523"/>
      <c r="M51" s="523"/>
      <c r="N51" s="523"/>
      <c r="O51" s="523"/>
      <c r="P51" s="523"/>
      <c r="Q51" s="523"/>
    </row>
    <row r="52" spans="1:17" x14ac:dyDescent="0.35">
      <c r="B52" s="523"/>
      <c r="C52" s="523"/>
      <c r="D52" s="523"/>
      <c r="E52" s="523"/>
      <c r="F52" s="523"/>
      <c r="G52" s="523"/>
      <c r="H52" s="523"/>
      <c r="I52" s="523"/>
      <c r="J52" s="523"/>
      <c r="K52" s="523"/>
      <c r="L52" s="523"/>
      <c r="M52" s="523"/>
      <c r="N52" s="523"/>
      <c r="O52" s="523"/>
      <c r="P52" s="523"/>
      <c r="Q52" s="523"/>
    </row>
    <row r="53" spans="1:17" x14ac:dyDescent="0.35">
      <c r="B53" s="523"/>
      <c r="C53" s="523"/>
      <c r="D53" s="523"/>
      <c r="E53" s="523"/>
      <c r="F53" s="523"/>
      <c r="G53" s="523"/>
      <c r="H53" s="523"/>
      <c r="I53" s="523"/>
      <c r="J53" s="523"/>
      <c r="K53" s="523"/>
      <c r="L53" s="523"/>
      <c r="M53" s="523"/>
      <c r="N53" s="523"/>
      <c r="O53" s="523"/>
      <c r="P53" s="523"/>
      <c r="Q53" s="523"/>
    </row>
    <row r="54" spans="1:17" x14ac:dyDescent="0.35">
      <c r="B54" s="523"/>
      <c r="C54" s="523"/>
      <c r="D54" s="523"/>
      <c r="E54" s="523"/>
      <c r="F54" s="523"/>
      <c r="G54" s="523"/>
      <c r="H54" s="523"/>
      <c r="I54" s="523"/>
      <c r="J54" s="523"/>
      <c r="K54" s="523"/>
      <c r="L54" s="523"/>
      <c r="M54" s="523"/>
      <c r="N54" s="523"/>
      <c r="O54" s="523"/>
      <c r="P54" s="523"/>
      <c r="Q54" s="523"/>
    </row>
    <row r="55" spans="1:17" x14ac:dyDescent="0.35">
      <c r="B55" s="523"/>
      <c r="C55" s="523"/>
      <c r="D55" s="523"/>
      <c r="E55" s="523"/>
      <c r="F55" s="523"/>
      <c r="G55" s="523"/>
      <c r="H55" s="523"/>
      <c r="I55" s="523"/>
      <c r="J55" s="523"/>
      <c r="K55" s="523"/>
      <c r="L55" s="523"/>
      <c r="M55" s="523"/>
      <c r="N55" s="523"/>
      <c r="O55" s="523"/>
      <c r="P55" s="523"/>
      <c r="Q55" s="523"/>
    </row>
    <row r="56" spans="1:17" ht="17.25" customHeight="1" thickBot="1" x14ac:dyDescent="0.4"/>
    <row r="57" spans="1:17" ht="70.5" customHeight="1" thickBot="1" x14ac:dyDescent="0.4">
      <c r="B57" s="524" t="s">
        <v>225</v>
      </c>
      <c r="C57" s="525"/>
      <c r="D57" s="525"/>
      <c r="E57" s="525"/>
      <c r="F57" s="525"/>
      <c r="G57" s="525"/>
      <c r="H57" s="526"/>
      <c r="I57" s="525"/>
      <c r="J57" s="525"/>
      <c r="K57" s="525"/>
      <c r="L57" s="525"/>
      <c r="M57" s="525"/>
      <c r="N57" s="525"/>
      <c r="O57" s="525"/>
      <c r="P57" s="525"/>
      <c r="Q57" s="527"/>
    </row>
    <row r="58" spans="1:17" ht="15" thickBot="1" x14ac:dyDescent="0.4">
      <c r="A58" s="237" t="s">
        <v>311</v>
      </c>
      <c r="B58" s="531" t="s">
        <v>234</v>
      </c>
      <c r="C58" s="504"/>
      <c r="D58" s="504"/>
      <c r="E58" s="504"/>
      <c r="F58" s="504"/>
      <c r="G58" s="504"/>
      <c r="H58" s="239">
        <f>RESULTS!I15</f>
        <v>0</v>
      </c>
      <c r="I58" t="s">
        <v>566</v>
      </c>
    </row>
    <row r="59" spans="1:17" ht="29.25" customHeight="1" thickBot="1" x14ac:dyDescent="0.4">
      <c r="A59" s="237" t="s">
        <v>314</v>
      </c>
      <c r="B59" s="505" t="s">
        <v>237</v>
      </c>
      <c r="C59" s="358"/>
      <c r="D59" s="358"/>
      <c r="E59" s="358"/>
      <c r="F59" s="358"/>
      <c r="G59" s="358"/>
      <c r="H59" s="239">
        <f>RESULTS!I18</f>
        <v>0</v>
      </c>
      <c r="I59" t="s">
        <v>567</v>
      </c>
    </row>
    <row r="60" spans="1:17" ht="15" thickBot="1" x14ac:dyDescent="0.4"/>
    <row r="61" spans="1:17" ht="70.5" customHeight="1" thickBot="1" x14ac:dyDescent="0.4">
      <c r="B61" s="528" t="s">
        <v>226</v>
      </c>
      <c r="C61" s="529"/>
      <c r="D61" s="529"/>
      <c r="E61" s="529"/>
      <c r="F61" s="529"/>
      <c r="G61" s="529"/>
      <c r="H61" s="529"/>
      <c r="I61" s="529"/>
      <c r="J61" s="529"/>
      <c r="K61" s="529"/>
      <c r="L61" s="529"/>
      <c r="M61" s="529"/>
      <c r="N61" s="529"/>
      <c r="O61" s="529"/>
      <c r="P61" s="529"/>
      <c r="Q61" s="530"/>
    </row>
    <row r="62" spans="1:17" x14ac:dyDescent="0.35">
      <c r="A62" s="156" t="s">
        <v>321</v>
      </c>
      <c r="B62" s="358" t="s">
        <v>52</v>
      </c>
      <c r="C62" s="358"/>
      <c r="D62" s="358"/>
      <c r="E62" s="358"/>
      <c r="F62" s="358"/>
      <c r="G62" s="358"/>
      <c r="H62" s="229">
        <f>RESULTS!I28</f>
        <v>0</v>
      </c>
      <c r="I62" t="s">
        <v>594</v>
      </c>
    </row>
    <row r="63" spans="1:17" x14ac:dyDescent="0.35">
      <c r="A63" s="156" t="s">
        <v>322</v>
      </c>
      <c r="B63" s="358" t="s">
        <v>53</v>
      </c>
      <c r="C63" s="358"/>
      <c r="D63" s="358"/>
      <c r="E63" s="358"/>
      <c r="F63" s="358"/>
      <c r="G63" s="358"/>
      <c r="H63" s="229">
        <f>RESULTS!I29</f>
        <v>0</v>
      </c>
      <c r="I63" t="s">
        <v>595</v>
      </c>
    </row>
    <row r="64" spans="1:17" x14ac:dyDescent="0.35">
      <c r="A64" s="156" t="s">
        <v>323</v>
      </c>
      <c r="B64" s="500" t="s">
        <v>155</v>
      </c>
      <c r="C64" s="501"/>
      <c r="D64" s="501"/>
      <c r="E64" s="501"/>
      <c r="F64" s="501"/>
      <c r="G64" s="502"/>
      <c r="H64" s="229">
        <f>RESULTS!I30</f>
        <v>0</v>
      </c>
      <c r="I64" t="s">
        <v>596</v>
      </c>
    </row>
    <row r="65" spans="1:17" x14ac:dyDescent="0.35">
      <c r="A65" s="156" t="s">
        <v>326</v>
      </c>
      <c r="B65" s="500" t="s">
        <v>22</v>
      </c>
      <c r="C65" s="501"/>
      <c r="D65" s="501"/>
      <c r="E65" s="501"/>
      <c r="F65" s="501"/>
      <c r="G65" s="502"/>
      <c r="H65" s="229">
        <f>RESULTS!I31</f>
        <v>0</v>
      </c>
      <c r="I65" t="s">
        <v>597</v>
      </c>
    </row>
    <row r="66" spans="1:17" x14ac:dyDescent="0.35">
      <c r="A66" s="156" t="s">
        <v>324</v>
      </c>
      <c r="B66" s="500" t="s">
        <v>76</v>
      </c>
      <c r="C66" s="501"/>
      <c r="D66" s="501"/>
      <c r="E66" s="501"/>
      <c r="F66" s="501"/>
      <c r="G66" s="502"/>
      <c r="H66" s="229">
        <f>RESULTS!I32</f>
        <v>0</v>
      </c>
      <c r="I66" t="s">
        <v>598</v>
      </c>
    </row>
    <row r="67" spans="1:17" x14ac:dyDescent="0.35">
      <c r="A67" s="156" t="s">
        <v>325</v>
      </c>
      <c r="B67" s="500" t="s">
        <v>77</v>
      </c>
      <c r="C67" s="501"/>
      <c r="D67" s="501"/>
      <c r="E67" s="501"/>
      <c r="F67" s="501"/>
      <c r="G67" s="502"/>
      <c r="H67" s="229">
        <f>RESULTS!I33</f>
        <v>0</v>
      </c>
      <c r="I67" t="s">
        <v>599</v>
      </c>
    </row>
    <row r="68" spans="1:17" x14ac:dyDescent="0.35">
      <c r="A68" s="156" t="s">
        <v>331</v>
      </c>
      <c r="B68" s="369" t="s">
        <v>51</v>
      </c>
      <c r="C68" s="369"/>
      <c r="D68" s="369"/>
      <c r="E68" s="369"/>
      <c r="F68" s="369"/>
      <c r="G68" s="369"/>
      <c r="H68" s="230">
        <f>RESULTS!I38</f>
        <v>0</v>
      </c>
      <c r="I68" t="s">
        <v>558</v>
      </c>
    </row>
    <row r="69" spans="1:17" x14ac:dyDescent="0.35">
      <c r="A69" s="156" t="s">
        <v>332</v>
      </c>
      <c r="B69" s="515" t="s">
        <v>26</v>
      </c>
      <c r="C69" s="520"/>
      <c r="D69" s="520"/>
      <c r="E69" s="520"/>
      <c r="F69" s="520"/>
      <c r="G69" s="521"/>
      <c r="H69" s="230">
        <f>RESULTS!I39</f>
        <v>0</v>
      </c>
      <c r="I69" t="s">
        <v>559</v>
      </c>
    </row>
    <row r="70" spans="1:17" x14ac:dyDescent="0.35">
      <c r="A70" s="156" t="s">
        <v>333</v>
      </c>
      <c r="B70" s="369" t="s">
        <v>105</v>
      </c>
      <c r="C70" s="369"/>
      <c r="D70" s="369"/>
      <c r="E70" s="369"/>
      <c r="F70" s="369"/>
      <c r="G70" s="369"/>
      <c r="H70" s="230">
        <f>RESULTS!I40</f>
        <v>0</v>
      </c>
      <c r="I70" t="s">
        <v>560</v>
      </c>
    </row>
    <row r="71" spans="1:17" x14ac:dyDescent="0.35">
      <c r="A71" s="156" t="s">
        <v>334</v>
      </c>
      <c r="B71" s="515" t="s">
        <v>106</v>
      </c>
      <c r="C71" s="520"/>
      <c r="D71" s="520"/>
      <c r="E71" s="520"/>
      <c r="F71" s="520"/>
      <c r="G71" s="521"/>
      <c r="H71" s="230">
        <f>RESULTS!I41</f>
        <v>0</v>
      </c>
      <c r="I71" t="s">
        <v>561</v>
      </c>
    </row>
    <row r="72" spans="1:17" ht="15.75" customHeight="1" x14ac:dyDescent="0.35">
      <c r="A72" s="156" t="s">
        <v>474</v>
      </c>
      <c r="B72" s="369" t="s">
        <v>62</v>
      </c>
      <c r="C72" s="369"/>
      <c r="D72" s="369"/>
      <c r="E72" s="369"/>
      <c r="F72" s="369"/>
      <c r="G72" s="369"/>
      <c r="H72" s="230">
        <f>RESULTS!I44</f>
        <v>0</v>
      </c>
      <c r="I72" t="s">
        <v>562</v>
      </c>
    </row>
    <row r="73" spans="1:17" ht="15.75" customHeight="1" x14ac:dyDescent="0.35">
      <c r="A73" s="156" t="s">
        <v>475</v>
      </c>
      <c r="B73" s="515" t="s">
        <v>25</v>
      </c>
      <c r="C73" s="520"/>
      <c r="D73" s="520"/>
      <c r="E73" s="520"/>
      <c r="F73" s="520"/>
      <c r="G73" s="521"/>
      <c r="H73" s="230">
        <f>RESULTS!I45</f>
        <v>0</v>
      </c>
      <c r="I73" t="s">
        <v>563</v>
      </c>
    </row>
    <row r="74" spans="1:17" ht="15.75" customHeight="1" x14ac:dyDescent="0.35">
      <c r="A74" s="156" t="s">
        <v>337</v>
      </c>
      <c r="B74" s="346" t="s">
        <v>80</v>
      </c>
      <c r="C74" s="347"/>
      <c r="D74" s="347"/>
      <c r="E74" s="347"/>
      <c r="F74" s="347"/>
      <c r="G74" s="348"/>
      <c r="H74" s="230">
        <f>RESULTS!I46</f>
        <v>0</v>
      </c>
      <c r="I74" t="s">
        <v>564</v>
      </c>
    </row>
    <row r="75" spans="1:17" x14ac:dyDescent="0.35">
      <c r="A75" s="156" t="s">
        <v>338</v>
      </c>
      <c r="B75" s="346" t="s">
        <v>78</v>
      </c>
      <c r="C75" s="347"/>
      <c r="D75" s="347"/>
      <c r="E75" s="347"/>
      <c r="F75" s="347"/>
      <c r="G75" s="348"/>
      <c r="H75" s="230">
        <f>RESULTS!I47</f>
        <v>0</v>
      </c>
      <c r="I75" t="s">
        <v>565</v>
      </c>
    </row>
    <row r="76" spans="1:17" ht="15" thickBot="1" x14ac:dyDescent="0.4"/>
    <row r="77" spans="1:17" ht="70.5" customHeight="1" thickBot="1" x14ac:dyDescent="0.4">
      <c r="B77" s="543" t="s">
        <v>227</v>
      </c>
      <c r="C77" s="544"/>
      <c r="D77" s="544"/>
      <c r="E77" s="544"/>
      <c r="F77" s="544"/>
      <c r="G77" s="544"/>
      <c r="H77" s="544"/>
      <c r="I77" s="544"/>
      <c r="J77" s="544"/>
      <c r="K77" s="544"/>
      <c r="L77" s="544"/>
      <c r="M77" s="544"/>
      <c r="N77" s="544"/>
      <c r="O77" s="544"/>
      <c r="P77" s="544"/>
      <c r="Q77" s="545"/>
    </row>
    <row r="78" spans="1:17" ht="15" customHeight="1" x14ac:dyDescent="0.35">
      <c r="A78" s="145" t="s">
        <v>304</v>
      </c>
      <c r="B78" s="541" t="s">
        <v>232</v>
      </c>
      <c r="C78" s="542"/>
      <c r="D78" s="542"/>
      <c r="E78" s="542"/>
      <c r="F78" s="542"/>
      <c r="G78" s="531"/>
      <c r="H78" s="264">
        <f>RESULTS!I13</f>
        <v>0</v>
      </c>
      <c r="I78" t="s">
        <v>568</v>
      </c>
    </row>
    <row r="79" spans="1:17" ht="30.75" customHeight="1" x14ac:dyDescent="0.35">
      <c r="A79" s="145" t="s">
        <v>312</v>
      </c>
      <c r="B79" s="358" t="s">
        <v>235</v>
      </c>
      <c r="C79" s="358"/>
      <c r="D79" s="358"/>
      <c r="E79" s="358"/>
      <c r="F79" s="358"/>
      <c r="G79" s="358"/>
      <c r="H79" s="239">
        <f>RESULTS!I16</f>
        <v>0</v>
      </c>
      <c r="I79" s="263" t="s">
        <v>569</v>
      </c>
    </row>
    <row r="80" spans="1:17" ht="15" thickBot="1" x14ac:dyDescent="0.4"/>
    <row r="81" spans="1:17" ht="70.5" customHeight="1" thickBot="1" x14ac:dyDescent="0.4">
      <c r="B81" s="535" t="s">
        <v>228</v>
      </c>
      <c r="C81" s="536"/>
      <c r="D81" s="536"/>
      <c r="E81" s="536"/>
      <c r="F81" s="536"/>
      <c r="G81" s="536"/>
      <c r="H81" s="536"/>
      <c r="I81" s="536"/>
      <c r="J81" s="536"/>
      <c r="K81" s="536"/>
      <c r="L81" s="536"/>
      <c r="M81" s="536"/>
      <c r="N81" s="536"/>
      <c r="O81" s="536"/>
      <c r="P81" s="536"/>
      <c r="Q81" s="537"/>
    </row>
    <row r="82" spans="1:17" x14ac:dyDescent="0.35">
      <c r="A82" s="236" t="s">
        <v>305</v>
      </c>
      <c r="B82" s="504" t="s">
        <v>233</v>
      </c>
      <c r="C82" s="504"/>
      <c r="D82" s="504"/>
      <c r="E82" s="504"/>
      <c r="F82" s="504"/>
      <c r="G82" s="504"/>
      <c r="H82" s="264">
        <f>RESULTS!I14</f>
        <v>0</v>
      </c>
      <c r="I82" t="s">
        <v>570</v>
      </c>
    </row>
    <row r="83" spans="1:17" ht="27.75" customHeight="1" x14ac:dyDescent="0.35">
      <c r="A83" s="236" t="s">
        <v>313</v>
      </c>
      <c r="B83" s="358" t="s">
        <v>236</v>
      </c>
      <c r="C83" s="358"/>
      <c r="D83" s="358"/>
      <c r="E83" s="358"/>
      <c r="F83" s="358"/>
      <c r="G83" s="358"/>
      <c r="H83" s="239">
        <f>RESULTS!I17</f>
        <v>0</v>
      </c>
      <c r="I83" t="s">
        <v>571</v>
      </c>
    </row>
    <row r="85" spans="1:17" ht="15" thickBot="1" x14ac:dyDescent="0.4"/>
    <row r="86" spans="1:17" ht="70.5" customHeight="1" thickBot="1" x14ac:dyDescent="0.4">
      <c r="B86" s="538" t="s">
        <v>229</v>
      </c>
      <c r="C86" s="539"/>
      <c r="D86" s="539"/>
      <c r="E86" s="539"/>
      <c r="F86" s="539"/>
      <c r="G86" s="539"/>
      <c r="H86" s="539"/>
      <c r="I86" s="539"/>
      <c r="J86" s="539"/>
      <c r="K86" s="539"/>
      <c r="L86" s="539"/>
      <c r="M86" s="539"/>
      <c r="N86" s="539"/>
      <c r="O86" s="539"/>
      <c r="P86" s="539"/>
      <c r="Q86" s="540"/>
    </row>
    <row r="87" spans="1:17" ht="15" customHeight="1" x14ac:dyDescent="0.35">
      <c r="B87" s="532" t="s">
        <v>505</v>
      </c>
      <c r="C87" s="532"/>
      <c r="D87" s="532"/>
      <c r="E87" s="532"/>
      <c r="F87" s="532"/>
      <c r="G87" s="532"/>
      <c r="H87" s="532"/>
      <c r="I87" s="532"/>
      <c r="J87" s="532"/>
      <c r="K87" s="532"/>
      <c r="L87" s="532"/>
      <c r="M87" s="532"/>
      <c r="N87" s="532"/>
      <c r="O87" s="532"/>
      <c r="P87" s="532"/>
      <c r="Q87" s="532"/>
    </row>
    <row r="88" spans="1:17" x14ac:dyDescent="0.35">
      <c r="B88" s="533"/>
      <c r="C88" s="533"/>
      <c r="D88" s="533"/>
      <c r="E88" s="533"/>
      <c r="F88" s="533"/>
      <c r="G88" s="533"/>
      <c r="H88" s="533"/>
      <c r="I88" s="533"/>
      <c r="J88" s="533"/>
      <c r="K88" s="533"/>
      <c r="L88" s="533"/>
      <c r="M88" s="533"/>
      <c r="N88" s="533"/>
      <c r="O88" s="533"/>
      <c r="P88" s="533"/>
      <c r="Q88" s="533"/>
    </row>
    <row r="89" spans="1:17" x14ac:dyDescent="0.35">
      <c r="B89" s="533"/>
      <c r="C89" s="533"/>
      <c r="D89" s="533"/>
      <c r="E89" s="533"/>
      <c r="F89" s="533"/>
      <c r="G89" s="533"/>
      <c r="H89" s="533"/>
      <c r="I89" s="533"/>
      <c r="J89" s="533"/>
      <c r="K89" s="533"/>
      <c r="L89" s="533"/>
      <c r="M89" s="533"/>
      <c r="N89" s="533"/>
      <c r="O89" s="533"/>
      <c r="P89" s="533"/>
      <c r="Q89" s="533"/>
    </row>
    <row r="90" spans="1:17" x14ac:dyDescent="0.35">
      <c r="B90" s="533"/>
      <c r="C90" s="533"/>
      <c r="D90" s="533"/>
      <c r="E90" s="533"/>
      <c r="F90" s="533"/>
      <c r="G90" s="533"/>
      <c r="H90" s="533"/>
      <c r="I90" s="533"/>
      <c r="J90" s="533"/>
      <c r="K90" s="533"/>
      <c r="L90" s="533"/>
      <c r="M90" s="533"/>
      <c r="N90" s="533"/>
      <c r="O90" s="533"/>
      <c r="P90" s="533"/>
      <c r="Q90" s="533"/>
    </row>
    <row r="91" spans="1:17" x14ac:dyDescent="0.35">
      <c r="B91" s="533"/>
      <c r="C91" s="533"/>
      <c r="D91" s="533"/>
      <c r="E91" s="533"/>
      <c r="F91" s="533"/>
      <c r="G91" s="533"/>
      <c r="H91" s="533"/>
      <c r="I91" s="533"/>
      <c r="J91" s="533"/>
      <c r="K91" s="533"/>
      <c r="L91" s="533"/>
      <c r="M91" s="533"/>
      <c r="N91" s="533"/>
      <c r="O91" s="533"/>
      <c r="P91" s="533"/>
      <c r="Q91" s="533"/>
    </row>
    <row r="92" spans="1:17" ht="15" customHeight="1" x14ac:dyDescent="0.35">
      <c r="B92" s="533"/>
      <c r="C92" s="533"/>
      <c r="D92" s="533"/>
      <c r="E92" s="533"/>
      <c r="F92" s="533"/>
      <c r="G92" s="533"/>
      <c r="H92" s="533"/>
      <c r="I92" s="533"/>
      <c r="J92" s="533"/>
      <c r="K92" s="533"/>
      <c r="L92" s="533"/>
      <c r="M92" s="533"/>
      <c r="N92" s="533"/>
      <c r="O92" s="533"/>
      <c r="P92" s="533"/>
      <c r="Q92" s="533"/>
    </row>
    <row r="93" spans="1:17" x14ac:dyDescent="0.35">
      <c r="B93" s="533"/>
      <c r="C93" s="533"/>
      <c r="D93" s="533"/>
      <c r="E93" s="533"/>
      <c r="F93" s="533"/>
      <c r="G93" s="533"/>
      <c r="H93" s="533"/>
      <c r="I93" s="533"/>
      <c r="J93" s="533"/>
      <c r="K93" s="533"/>
      <c r="L93" s="533"/>
      <c r="M93" s="533"/>
      <c r="N93" s="533"/>
      <c r="O93" s="533"/>
      <c r="P93" s="533"/>
      <c r="Q93" s="533"/>
    </row>
    <row r="94" spans="1:17" x14ac:dyDescent="0.35">
      <c r="B94" s="533"/>
      <c r="C94" s="533"/>
      <c r="D94" s="533"/>
      <c r="E94" s="533"/>
      <c r="F94" s="533"/>
      <c r="G94" s="533"/>
      <c r="H94" s="533"/>
      <c r="I94" s="533"/>
      <c r="J94" s="533"/>
      <c r="K94" s="533"/>
      <c r="L94" s="533"/>
      <c r="M94" s="533"/>
      <c r="N94" s="533"/>
      <c r="O94" s="533"/>
      <c r="P94" s="533"/>
      <c r="Q94" s="533"/>
    </row>
    <row r="95" spans="1:17" x14ac:dyDescent="0.35">
      <c r="B95" s="533"/>
      <c r="C95" s="533"/>
      <c r="D95" s="533"/>
      <c r="E95" s="533"/>
      <c r="F95" s="533"/>
      <c r="G95" s="533"/>
      <c r="H95" s="533"/>
      <c r="I95" s="533"/>
      <c r="J95" s="533"/>
      <c r="K95" s="533"/>
      <c r="L95" s="533"/>
      <c r="M95" s="533"/>
      <c r="N95" s="533"/>
      <c r="O95" s="533"/>
      <c r="P95" s="533"/>
      <c r="Q95" s="533"/>
    </row>
    <row r="96" spans="1:17" x14ac:dyDescent="0.35">
      <c r="B96" s="533"/>
      <c r="C96" s="533"/>
      <c r="D96" s="533"/>
      <c r="E96" s="533"/>
      <c r="F96" s="533"/>
      <c r="G96" s="533"/>
      <c r="H96" s="533"/>
      <c r="I96" s="533"/>
      <c r="J96" s="533"/>
      <c r="K96" s="533"/>
      <c r="L96" s="533"/>
      <c r="M96" s="533"/>
      <c r="N96" s="533"/>
      <c r="O96" s="533"/>
      <c r="P96" s="533"/>
      <c r="Q96" s="533"/>
    </row>
  </sheetData>
  <mergeCells count="73">
    <mergeCell ref="B16:G16"/>
    <mergeCell ref="B23:G23"/>
    <mergeCell ref="B5:G5"/>
    <mergeCell ref="B19:G19"/>
    <mergeCell ref="B20:G20"/>
    <mergeCell ref="B21:G21"/>
    <mergeCell ref="B22:G22"/>
    <mergeCell ref="A15:Q15"/>
    <mergeCell ref="A16:A17"/>
    <mergeCell ref="B17:G17"/>
    <mergeCell ref="A18:A19"/>
    <mergeCell ref="B18:G18"/>
    <mergeCell ref="B12:G12"/>
    <mergeCell ref="B13:G13"/>
    <mergeCell ref="A10:A11"/>
    <mergeCell ref="B11:G11"/>
    <mergeCell ref="B10:G10"/>
    <mergeCell ref="B2:Q2"/>
    <mergeCell ref="B6:G6"/>
    <mergeCell ref="B7:G7"/>
    <mergeCell ref="B8:G8"/>
    <mergeCell ref="A3:Q3"/>
    <mergeCell ref="A8:A9"/>
    <mergeCell ref="B9:G9"/>
    <mergeCell ref="B4:G4"/>
    <mergeCell ref="B43:G43"/>
    <mergeCell ref="B62:G62"/>
    <mergeCell ref="B42:G42"/>
    <mergeCell ref="B67:G67"/>
    <mergeCell ref="B32:G32"/>
    <mergeCell ref="B45:Q45"/>
    <mergeCell ref="B65:G65"/>
    <mergeCell ref="B66:G66"/>
    <mergeCell ref="B24:G24"/>
    <mergeCell ref="B25:G25"/>
    <mergeCell ref="B26:G26"/>
    <mergeCell ref="B27:G27"/>
    <mergeCell ref="B28:G28"/>
    <mergeCell ref="B72:G72"/>
    <mergeCell ref="B73:G73"/>
    <mergeCell ref="B74:G74"/>
    <mergeCell ref="B75:G75"/>
    <mergeCell ref="B77:Q77"/>
    <mergeCell ref="B86:Q86"/>
    <mergeCell ref="B78:G78"/>
    <mergeCell ref="B82:G82"/>
    <mergeCell ref="B79:G79"/>
    <mergeCell ref="B83:G83"/>
    <mergeCell ref="B29:G29"/>
    <mergeCell ref="B30:G30"/>
    <mergeCell ref="B31:G31"/>
    <mergeCell ref="B87:Q96"/>
    <mergeCell ref="B33:G33"/>
    <mergeCell ref="B34:G34"/>
    <mergeCell ref="B35:G35"/>
    <mergeCell ref="B41:G41"/>
    <mergeCell ref="B36:G36"/>
    <mergeCell ref="B37:G37"/>
    <mergeCell ref="B38:G38"/>
    <mergeCell ref="B39:G39"/>
    <mergeCell ref="B40:G40"/>
    <mergeCell ref="B63:G63"/>
    <mergeCell ref="B64:G64"/>
    <mergeCell ref="B81:Q81"/>
    <mergeCell ref="B70:G70"/>
    <mergeCell ref="B71:G71"/>
    <mergeCell ref="B46:Q55"/>
    <mergeCell ref="B68:G68"/>
    <mergeCell ref="B69:G69"/>
    <mergeCell ref="B57:Q57"/>
    <mergeCell ref="B61:Q61"/>
    <mergeCell ref="B58:G58"/>
    <mergeCell ref="B59:G59"/>
  </mergeCells>
  <dataValidations count="1">
    <dataValidation showInputMessage="1" showErrorMessage="1" sqref="H78:H79 H82:H83 H58:H59 H4" xr:uid="{00000000-0002-0000-0D00-000000000000}"/>
  </dataValidations>
  <pageMargins left="0.7" right="0.7" top="0.75" bottom="0.75" header="0.3" footer="0.3"/>
  <pageSetup paperSize="9" orientation="portrait" horizontalDpi="300" verticalDpi="300"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ublished="0">
    <pageSetUpPr fitToPage="1"/>
  </sheetPr>
  <dimension ref="B1:C3"/>
  <sheetViews>
    <sheetView zoomScaleNormal="100" workbookViewId="0">
      <selection activeCell="B3" sqref="B3"/>
    </sheetView>
  </sheetViews>
  <sheetFormatPr defaultColWidth="9.26953125" defaultRowHeight="14.5" x14ac:dyDescent="0.35"/>
  <cols>
    <col min="1" max="1" width="2.453125" style="14" customWidth="1"/>
    <col min="2" max="2" width="156.7265625" style="14" customWidth="1"/>
    <col min="3" max="3" width="3.453125" style="13" customWidth="1"/>
    <col min="4" max="4" width="3" style="14" customWidth="1"/>
    <col min="5" max="16384" width="9.26953125" style="14"/>
  </cols>
  <sheetData>
    <row r="1" spans="2:2" ht="44" thickBot="1" x14ac:dyDescent="0.4">
      <c r="B1" s="61" t="s">
        <v>7</v>
      </c>
    </row>
    <row r="2" spans="2:2" ht="59.25" customHeight="1" thickBot="1" x14ac:dyDescent="0.4">
      <c r="B2" s="62" t="s">
        <v>160</v>
      </c>
    </row>
    <row r="3" spans="2:2" ht="409.5" customHeight="1" thickBot="1" x14ac:dyDescent="0.4">
      <c r="B3" s="130"/>
    </row>
  </sheetData>
  <sheetProtection selectLockedCells="1"/>
  <phoneticPr fontId="16" type="noConversion"/>
  <pageMargins left="0.70866141732283472" right="0.70866141732283472" top="0.94488188976377963" bottom="0.74803149606299213" header="0.31496062992125984" footer="0.31496062992125984"/>
  <pageSetup paperSize="9" scale="83" orientation="landscape" horizontalDpi="300" verticalDpi="300" r:id="rId1"/>
  <headerFooter scaleWithDoc="0">
    <oddHeader>&amp;CTHE WELSH COMMUNITY BENEFITS MEASUREMENT TOOL&amp;R&amp;G</oddHead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ublished="0">
    <pageSetUpPr fitToPage="1"/>
  </sheetPr>
  <dimension ref="B1:H9"/>
  <sheetViews>
    <sheetView showGridLines="0" topLeftCell="A4" zoomScale="80" zoomScaleNormal="80" workbookViewId="0">
      <selection activeCell="G5" sqref="G5"/>
    </sheetView>
  </sheetViews>
  <sheetFormatPr defaultColWidth="11.453125" defaultRowHeight="14.5" x14ac:dyDescent="0.35"/>
  <cols>
    <col min="1" max="1" width="2.7265625" customWidth="1"/>
    <col min="2" max="2" width="29.453125" customWidth="1"/>
    <col min="3" max="3" width="9.453125" style="28" customWidth="1"/>
    <col min="4" max="4" width="58.7265625" customWidth="1"/>
    <col min="5" max="5" width="21.7265625" customWidth="1"/>
    <col min="6" max="6" width="62.26953125" customWidth="1"/>
    <col min="7" max="7" width="129.453125" customWidth="1"/>
  </cols>
  <sheetData>
    <row r="1" spans="2:8" ht="73.5" customHeight="1" thickBot="1" x14ac:dyDescent="0.4">
      <c r="B1" s="569" t="s">
        <v>201</v>
      </c>
      <c r="C1" s="570"/>
      <c r="D1" s="570"/>
      <c r="E1" s="570"/>
      <c r="F1" s="570"/>
    </row>
    <row r="2" spans="2:8" ht="16" thickBot="1" x14ac:dyDescent="0.4">
      <c r="B2" s="32" t="s">
        <v>1</v>
      </c>
      <c r="C2" s="33" t="s">
        <v>2</v>
      </c>
      <c r="D2" s="33" t="s">
        <v>3</v>
      </c>
      <c r="E2" s="33" t="s">
        <v>4</v>
      </c>
      <c r="F2" s="34" t="s">
        <v>5</v>
      </c>
      <c r="G2" s="31"/>
      <c r="H2" s="31"/>
    </row>
    <row r="3" spans="2:8" ht="345" customHeight="1" x14ac:dyDescent="0.35">
      <c r="B3" s="35" t="s">
        <v>185</v>
      </c>
      <c r="C3" s="30">
        <v>4.3</v>
      </c>
      <c r="D3" s="29" t="s">
        <v>186</v>
      </c>
      <c r="E3" s="44">
        <v>3.25</v>
      </c>
      <c r="F3" s="46" t="s">
        <v>601</v>
      </c>
      <c r="G3" s="572" t="s">
        <v>602</v>
      </c>
    </row>
    <row r="4" spans="2:8" ht="75" customHeight="1" thickBot="1" x14ac:dyDescent="0.4">
      <c r="B4" s="35" t="s">
        <v>185</v>
      </c>
      <c r="C4" s="36">
        <v>4.4000000000000004</v>
      </c>
      <c r="D4" s="29" t="s">
        <v>503</v>
      </c>
      <c r="E4" s="45">
        <v>102.1</v>
      </c>
      <c r="F4" s="46" t="s">
        <v>603</v>
      </c>
      <c r="G4" s="573"/>
    </row>
    <row r="5" spans="2:8" ht="142" customHeight="1" thickBot="1" x14ac:dyDescent="0.4">
      <c r="B5" s="233" t="s">
        <v>185</v>
      </c>
      <c r="C5" s="101">
        <v>4.5999999999999996</v>
      </c>
      <c r="D5" s="102" t="s">
        <v>113</v>
      </c>
      <c r="E5" s="164">
        <v>3.6335000000000002</v>
      </c>
      <c r="F5" s="103" t="s">
        <v>600</v>
      </c>
    </row>
    <row r="6" spans="2:8" ht="75" customHeight="1" x14ac:dyDescent="0.35"/>
    <row r="7" spans="2:8" ht="16.149999999999999" customHeight="1" x14ac:dyDescent="0.35"/>
    <row r="9" spans="2:8" x14ac:dyDescent="0.35">
      <c r="C9" s="571"/>
      <c r="D9" s="571"/>
    </row>
  </sheetData>
  <sheetProtection selectLockedCells="1"/>
  <mergeCells count="3">
    <mergeCell ref="B1:F1"/>
    <mergeCell ref="C9:D9"/>
    <mergeCell ref="G3:G4"/>
  </mergeCells>
  <phoneticPr fontId="16" type="noConversion"/>
  <pageMargins left="0.74803149606299213" right="0.74803149606299213" top="0.94488188976377963" bottom="0.98425196850393704" header="0.51181102362204722" footer="0.51181102362204722"/>
  <pageSetup paperSize="9" scale="64" orientation="landscape" horizontalDpi="300" verticalDpi="300" r:id="rId1"/>
  <headerFooter scaleWithDoc="0">
    <oddHeader>&amp;CTHE WELSH COMMUNITY BENEFITS MEASUREMENT TOOL&amp;R&amp;G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A45369277</value>
    </field>
    <field name="Objective-Title">
      <value order="0">CB measurement tool v10.2 June 2023</value>
    </field>
    <field name="Objective-Description">
      <value order="0"/>
    </field>
    <field name="Objective-CreationStamp">
      <value order="0">2023-05-25T16:48:54Z</value>
    </field>
    <field name="Objective-IsApproved">
      <value order="0">false</value>
    </field>
    <field name="Objective-IsPublished">
      <value order="0">false</value>
    </field>
    <field name="Objective-DatePublished">
      <value order="0"/>
    </field>
    <field name="Objective-ModificationStamp">
      <value order="0">2023-09-27T09:36:15Z</value>
    </field>
    <field name="Objective-Owner">
      <value order="0">Burke, Brendan (COOG - Commercial &amp; Procurement - Policy )</value>
    </field>
    <field name="Objective-Path">
      <value order="0">Objective Global Folder:#Business File Plan:WG Organisational Groups:NEW - Post April 2022 - Chief Operating Officer:Chief Operating Officer (COO) - Commercial Procurement - Policy, Capability &amp; Delivery:1 - Save:Commercial Procurement - Procurement Policy:Project Areas:Community Benefits:Community Benefits - Guidance &amp; Reference - 2018-2022 - Value Wales Policy</value>
    </field>
    <field name="Objective-Parent">
      <value order="0">Community Benefits - Guidance &amp; Reference - 2018-2022 - Value Wales Policy</value>
    </field>
    <field name="Objective-State">
      <value order="0">Being Edited</value>
    </field>
    <field name="Objective-VersionId">
      <value order="0">vA88822348</value>
    </field>
    <field name="Objective-Version">
      <value order="0">2.1</value>
    </field>
    <field name="Objective-VersionNumber">
      <value order="0">4</value>
    </field>
    <field name="Objective-VersionComment">
      <value order="0"/>
    </field>
    <field name="Objective-FileNumber">
      <value order="0">qA1386329</value>
    </field>
    <field name="Objective-Classification">
      <value order="0">Official</value>
    </field>
    <field name="Objective-Caveats">
      <value order="0"/>
    </field>
  </systemFields>
  <catalogues>
    <catalogue name="Document Type Catalogue" type="type" ori="id:cA14">
      <field name="Objective-Date Acquired">
        <value order="0">2023-05-24T23:00:00Z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vt:i4>
      </vt:variant>
    </vt:vector>
  </HeadingPairs>
  <TitlesOfParts>
    <vt:vector size="19" baseType="lpstr">
      <vt:lpstr>COVER</vt:lpstr>
      <vt:lpstr>CB and WFG Act 2015</vt:lpstr>
      <vt:lpstr>BACKGROUND</vt:lpstr>
      <vt:lpstr>CONTRACT HEADER DETAILS</vt:lpstr>
      <vt:lpstr>1. GENERAL</vt:lpstr>
      <vt:lpstr>2. SUPPLY CHAIN</vt:lpstr>
      <vt:lpstr>3. EMPLOYMENT</vt:lpstr>
      <vt:lpstr>4. ENVIRONMENT &amp; RESOURCES</vt:lpstr>
      <vt:lpstr> 5. COMMUNITY &amp; EDUCAT</vt:lpstr>
      <vt:lpstr>6. CULTURE</vt:lpstr>
      <vt:lpstr>7. TRAINING</vt:lpstr>
      <vt:lpstr>SIGN OFF FORM</vt:lpstr>
      <vt:lpstr>RESULTS</vt:lpstr>
      <vt:lpstr>WFG Goals Results</vt:lpstr>
      <vt:lpstr>COMMENTARY</vt:lpstr>
      <vt:lpstr>VARIABLES </vt:lpstr>
      <vt:lpstr>BACKGROUND!Print_Area</vt:lpstr>
      <vt:lpstr>COMMENTARY!Print_Area</vt:lpstr>
      <vt:lpstr>'CONTRACT HEADER DETAILS'!Print_Area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Capstick</dc:creator>
  <cp:lastModifiedBy>BurkeB</cp:lastModifiedBy>
  <cp:lastPrinted>2018-09-05T15:09:03Z</cp:lastPrinted>
  <dcterms:created xsi:type="dcterms:W3CDTF">2011-03-22T13:28:41Z</dcterms:created>
  <dcterms:modified xsi:type="dcterms:W3CDTF">2023-09-27T09:40:12Z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A45369277</vt:lpwstr>
  </property>
  <property fmtid="{D5CDD505-2E9C-101B-9397-08002B2CF9AE}" pid="4" name="Objective-Title">
    <vt:lpwstr>CB measurement tool v10.2 June 2023</vt:lpwstr>
  </property>
  <property fmtid="{D5CDD505-2E9C-101B-9397-08002B2CF9AE}" pid="5" name="Objective-Comment">
    <vt:lpwstr/>
  </property>
  <property fmtid="{D5CDD505-2E9C-101B-9397-08002B2CF9AE}" pid="6" name="Objective-CreationStamp">
    <vt:filetime>2023-05-25T16:49:10Z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2023-09-27T09:36:15Z</vt:filetime>
  </property>
  <property fmtid="{D5CDD505-2E9C-101B-9397-08002B2CF9AE}" pid="11" name="Objective-Owner">
    <vt:lpwstr>Burke, Brendan (COOG - Commercial &amp; Procurement - Policy )</vt:lpwstr>
  </property>
  <property fmtid="{D5CDD505-2E9C-101B-9397-08002B2CF9AE}" pid="12" name="Objective-Path">
    <vt:lpwstr>Objective Global Folder:#Business File Plan:WG Organisational Groups:NEW - Post April 2022 - Chief Operating Officer:Chief Operating Officer (COO) - Commercial Procurement - Policy, Capability &amp; Delivery:1 - Save:Commercial Procurement - Procurement Policy:Project Areas:Community Benefits:Community Benefits - Guidance &amp; Reference - 2018-2022 - Value Wales Policy:</vt:lpwstr>
  </property>
  <property fmtid="{D5CDD505-2E9C-101B-9397-08002B2CF9AE}" pid="13" name="Objective-Parent">
    <vt:lpwstr>Community Benefits - Guidance &amp; Reference - 2018-2022 - Value Wales Policy</vt:lpwstr>
  </property>
  <property fmtid="{D5CDD505-2E9C-101B-9397-08002B2CF9AE}" pid="14" name="Objective-State">
    <vt:lpwstr>Being Edited</vt:lpwstr>
  </property>
  <property fmtid="{D5CDD505-2E9C-101B-9397-08002B2CF9AE}" pid="15" name="Objective-Version">
    <vt:lpwstr>2.1</vt:lpwstr>
  </property>
  <property fmtid="{D5CDD505-2E9C-101B-9397-08002B2CF9AE}" pid="16" name="Objective-VersionNumber">
    <vt:r8>4</vt:r8>
  </property>
  <property fmtid="{D5CDD505-2E9C-101B-9397-08002B2CF9AE}" pid="17" name="Objective-VersionComment">
    <vt:lpwstr/>
  </property>
  <property fmtid="{D5CDD505-2E9C-101B-9397-08002B2CF9AE}" pid="18" name="Objective-FileNumber">
    <vt:lpwstr>qA1386329</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2018-10-28T23:00:00Z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y fmtid="{D5CDD505-2E9C-101B-9397-08002B2CF9AE}" pid="26" name="Objective-Description">
    <vt:lpwstr/>
  </property>
  <property fmtid="{D5CDD505-2E9C-101B-9397-08002B2CF9AE}" pid="27" name="Objective-VersionId">
    <vt:lpwstr>vA88822348</vt:lpwstr>
  </property>
  <property fmtid="{D5CDD505-2E9C-101B-9397-08002B2CF9AE}" pid="28" name="Objective-Language">
    <vt:lpwstr>English (eng)</vt:lpwstr>
  </property>
  <property fmtid="{D5CDD505-2E9C-101B-9397-08002B2CF9AE}" pid="29" name="Objective-Date Acquired">
    <vt:filetime>2023-05-24T23:00:00Z</vt:filetime>
  </property>
  <property fmtid="{D5CDD505-2E9C-101B-9397-08002B2CF9AE}" pid="30" name="Objective-What to Keep">
    <vt:lpwstr>No</vt:lpwstr>
  </property>
  <property fmtid="{D5CDD505-2E9C-101B-9397-08002B2CF9AE}" pid="31" name="Objective-Official Translation">
    <vt:lpwstr/>
  </property>
  <property fmtid="{D5CDD505-2E9C-101B-9397-08002B2CF9AE}" pid="32" name="Objective-Connect Creator">
    <vt:lpwstr/>
  </property>
</Properties>
</file>