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https://energyservicewales.sharepoint.com/sites/EnergyService2/A0009/Grant Documents/Guidance &amp; App Form/"/>
    </mc:Choice>
  </mc:AlternateContent>
  <xr:revisionPtr revIDLastSave="1426" documentId="8_{C89F2619-7C2B-4511-B7E6-CEBF6019F7FC}" xr6:coauthVersionLast="47" xr6:coauthVersionMax="47" xr10:uidLastSave="{66EEECB7-92BF-4DF4-89AD-17CFBED99719}"/>
  <workbookProtection workbookAlgorithmName="SHA-512" workbookHashValue="boEcEmiaR2vp80/Lue/bzfv60yy+MPi7LOIudIdH9jUy9Zca52kNAldzuRzoY3XCnnNrSmiBMBHTFymAgpRBKw==" workbookSaltValue="Xb+zaLJ9oI5Iit7m+aMLYQ==" workbookSpinCount="100000" lockStructure="1"/>
  <bookViews>
    <workbookView xWindow="28680" yWindow="-120" windowWidth="29040" windowHeight="15720" activeTab="5" xr2:uid="{F51613D4-FAB5-4722-BC74-ACD5146A1F68}"/>
  </bookViews>
  <sheets>
    <sheet name="Guidance Notes" sheetId="11" r:id="rId1"/>
    <sheet name="1. Applicant Details" sheetId="9" r:id="rId2"/>
    <sheet name="2. Project Details" sheetId="5" r:id="rId3"/>
    <sheet name="3. Eligible Cost Breakdown" sheetId="6" r:id="rId4"/>
    <sheet name="4. Risks" sheetId="10" r:id="rId5"/>
    <sheet name="5. Summary &amp; Declaration" sheetId="7" r:id="rId6"/>
    <sheet name="EVALUATION.1" sheetId="14" state="hidden" r:id="rId7"/>
    <sheet name="Lookups - hidden" sheetId="12" state="hidden" r:id="rId8"/>
    <sheet name="Calculations - hidden" sheetId="13" state="hidden" r:id="rId9"/>
    <sheet name="HIDDEN HP Cost Effectiveness" sheetId="4" state="hidden"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2" i="6" l="1"/>
  <c r="I57" i="6"/>
  <c r="I56" i="6"/>
  <c r="I55" i="6"/>
  <c r="I54" i="6"/>
  <c r="I51" i="6"/>
  <c r="I50" i="6"/>
  <c r="I49" i="6"/>
  <c r="D216" i="5"/>
  <c r="D218" i="5" s="1"/>
  <c r="D94" i="5" l="1"/>
  <c r="D102" i="5" s="1"/>
  <c r="L44" i="7"/>
  <c r="L45" i="7"/>
  <c r="L46" i="7"/>
  <c r="L43" i="7"/>
  <c r="I44" i="7"/>
  <c r="I45" i="7"/>
  <c r="I46" i="7"/>
  <c r="I43" i="7"/>
  <c r="F44" i="7"/>
  <c r="F45" i="7"/>
  <c r="F46" i="7"/>
  <c r="F43" i="7"/>
  <c r="M41" i="7"/>
  <c r="M44" i="7"/>
  <c r="M45" i="7"/>
  <c r="M46" i="7"/>
  <c r="M43" i="7"/>
  <c r="J41" i="7"/>
  <c r="J44" i="7"/>
  <c r="J45" i="7"/>
  <c r="J46" i="7"/>
  <c r="J43" i="7"/>
  <c r="G41" i="7"/>
  <c r="G44" i="7"/>
  <c r="G45" i="7"/>
  <c r="G46" i="7"/>
  <c r="G43" i="7"/>
  <c r="K5" i="6"/>
  <c r="D70" i="6"/>
  <c r="AC54" i="6"/>
  <c r="AA54" i="6"/>
  <c r="Y54" i="6"/>
  <c r="W54" i="6"/>
  <c r="U54" i="6"/>
  <c r="S54" i="6"/>
  <c r="Q54" i="6"/>
  <c r="O54" i="6"/>
  <c r="M54" i="6"/>
  <c r="K54" i="6"/>
  <c r="AC52" i="6"/>
  <c r="AA52" i="6"/>
  <c r="Y52" i="6"/>
  <c r="W52" i="6"/>
  <c r="U52" i="6"/>
  <c r="S52" i="6"/>
  <c r="Q52" i="6"/>
  <c r="O52" i="6"/>
  <c r="M52" i="6"/>
  <c r="K52" i="6"/>
  <c r="V69" i="5"/>
  <c r="V67" i="5"/>
  <c r="T69" i="5"/>
  <c r="T67" i="5"/>
  <c r="R69" i="5"/>
  <c r="R67" i="5"/>
  <c r="P69" i="5"/>
  <c r="P67" i="5"/>
  <c r="N69" i="5"/>
  <c r="N67" i="5"/>
  <c r="L69" i="5"/>
  <c r="L67" i="5"/>
  <c r="J69" i="5"/>
  <c r="J67" i="5"/>
  <c r="T232" i="5"/>
  <c r="H232" i="5"/>
  <c r="F232" i="5"/>
  <c r="V89" i="5"/>
  <c r="V98" i="5" s="1"/>
  <c r="V232" i="5" s="1"/>
  <c r="V87" i="5"/>
  <c r="V96" i="5" s="1"/>
  <c r="T89" i="5"/>
  <c r="T98" i="5" s="1"/>
  <c r="T87" i="5"/>
  <c r="T96" i="5" s="1"/>
  <c r="R89" i="5"/>
  <c r="R98" i="5" s="1"/>
  <c r="R232" i="5" s="1"/>
  <c r="R87" i="5"/>
  <c r="R96" i="5" s="1"/>
  <c r="P89" i="5"/>
  <c r="P87" i="5"/>
  <c r="N89" i="5"/>
  <c r="N87" i="5"/>
  <c r="L89" i="5"/>
  <c r="L87" i="5"/>
  <c r="J89" i="5"/>
  <c r="J87" i="5"/>
  <c r="H89" i="5"/>
  <c r="H87" i="5"/>
  <c r="H69" i="5"/>
  <c r="H98" i="5" s="1"/>
  <c r="H67" i="5"/>
  <c r="H65" i="5"/>
  <c r="F98" i="5"/>
  <c r="F96" i="5"/>
  <c r="F69" i="5"/>
  <c r="F67" i="5"/>
  <c r="F89" i="5"/>
  <c r="F87" i="5"/>
  <c r="F85" i="5"/>
  <c r="D89" i="5"/>
  <c r="D87" i="5"/>
  <c r="V49" i="5"/>
  <c r="V47" i="5"/>
  <c r="T49" i="5"/>
  <c r="T47" i="5"/>
  <c r="R49" i="5"/>
  <c r="R47" i="5"/>
  <c r="P49" i="5"/>
  <c r="P47" i="5"/>
  <c r="N49" i="5"/>
  <c r="N47" i="5"/>
  <c r="L49" i="5"/>
  <c r="L47" i="5"/>
  <c r="J49" i="5"/>
  <c r="J47" i="5"/>
  <c r="H49" i="5"/>
  <c r="H47" i="5"/>
  <c r="F49" i="5"/>
  <c r="F47" i="5"/>
  <c r="D69" i="5"/>
  <c r="D67" i="5"/>
  <c r="D49" i="5"/>
  <c r="D47" i="5"/>
  <c r="I6" i="13"/>
  <c r="I7" i="13"/>
  <c r="I8" i="13"/>
  <c r="I9" i="13"/>
  <c r="I10" i="13"/>
  <c r="I12" i="13"/>
  <c r="I13" i="13"/>
  <c r="I11" i="13"/>
  <c r="F10" i="13"/>
  <c r="F11" i="13"/>
  <c r="F12" i="13"/>
  <c r="F13" i="13"/>
  <c r="L101" i="14"/>
  <c r="M101" i="14"/>
  <c r="K101" i="14"/>
  <c r="I101" i="14"/>
  <c r="J101" i="14"/>
  <c r="E101" i="14"/>
  <c r="F101" i="14"/>
  <c r="G101" i="14"/>
  <c r="H101" i="14"/>
  <c r="D101" i="14"/>
  <c r="C101" i="14"/>
  <c r="D100" i="5" l="1"/>
  <c r="D101" i="5"/>
  <c r="P96" i="5"/>
  <c r="P98" i="5"/>
  <c r="P232" i="5" s="1"/>
  <c r="N96" i="5"/>
  <c r="N98" i="5"/>
  <c r="N232" i="5" s="1"/>
  <c r="L98" i="5"/>
  <c r="L232" i="5" s="1"/>
  <c r="L96" i="5"/>
  <c r="J96" i="5"/>
  <c r="J98" i="5"/>
  <c r="J232" i="5" s="1"/>
  <c r="H96" i="5"/>
  <c r="D96" i="5"/>
  <c r="D98" i="5"/>
  <c r="M106" i="14"/>
  <c r="L106" i="14"/>
  <c r="K106" i="14"/>
  <c r="J106" i="14"/>
  <c r="I106" i="14"/>
  <c r="H106" i="14"/>
  <c r="G106" i="14"/>
  <c r="F106" i="14"/>
  <c r="E106" i="14"/>
  <c r="D106" i="14"/>
  <c r="L103" i="14"/>
  <c r="K103" i="14"/>
  <c r="J103" i="14"/>
  <c r="I103" i="14"/>
  <c r="H103" i="14"/>
  <c r="G103" i="14"/>
  <c r="M103" i="14"/>
  <c r="F103" i="14"/>
  <c r="E103" i="14"/>
  <c r="D103" i="14"/>
  <c r="C103" i="14"/>
  <c r="I40" i="6" l="1"/>
  <c r="I39" i="6"/>
  <c r="I38" i="6"/>
  <c r="I35" i="6"/>
  <c r="I30" i="6"/>
  <c r="I21" i="6"/>
  <c r="I18" i="6"/>
  <c r="I15" i="6"/>
  <c r="I11" i="6"/>
  <c r="I12" i="6" s="1"/>
  <c r="I8" i="6"/>
  <c r="T179" i="5"/>
  <c r="T189" i="5" s="1"/>
  <c r="D187" i="5"/>
  <c r="D179" i="5"/>
  <c r="D189" i="5" s="1"/>
  <c r="F187" i="5"/>
  <c r="F179" i="5"/>
  <c r="F189" i="5" s="1"/>
  <c r="H187" i="5"/>
  <c r="H179" i="5"/>
  <c r="H189" i="5" s="1"/>
  <c r="J187" i="5"/>
  <c r="J179" i="5"/>
  <c r="J191" i="5" s="1"/>
  <c r="L187" i="5"/>
  <c r="L179" i="5"/>
  <c r="L191" i="5" s="1"/>
  <c r="N187" i="5"/>
  <c r="N179" i="5"/>
  <c r="N189" i="5" s="1"/>
  <c r="P187" i="5"/>
  <c r="P179" i="5"/>
  <c r="P189" i="5" s="1"/>
  <c r="V187" i="5"/>
  <c r="V179" i="5"/>
  <c r="V191" i="5" s="1"/>
  <c r="T187" i="5"/>
  <c r="C35" i="14"/>
  <c r="D35" i="14"/>
  <c r="E35" i="14"/>
  <c r="F35" i="14"/>
  <c r="G35" i="14"/>
  <c r="H35" i="14"/>
  <c r="I35" i="14"/>
  <c r="J35" i="14"/>
  <c r="K35" i="14"/>
  <c r="L35" i="14"/>
  <c r="M35" i="14"/>
  <c r="C27" i="14"/>
  <c r="D27" i="14"/>
  <c r="E27" i="14"/>
  <c r="F27" i="14"/>
  <c r="G27" i="14"/>
  <c r="H27" i="14"/>
  <c r="I27" i="14"/>
  <c r="J27" i="14"/>
  <c r="K27" i="14"/>
  <c r="L27" i="14"/>
  <c r="M27" i="14"/>
  <c r="C28" i="14"/>
  <c r="D28" i="14"/>
  <c r="E28" i="14"/>
  <c r="F28" i="14"/>
  <c r="G28" i="14"/>
  <c r="H28" i="14"/>
  <c r="I28" i="14"/>
  <c r="J28" i="14"/>
  <c r="K28" i="14"/>
  <c r="L28" i="14"/>
  <c r="M28" i="14"/>
  <c r="C29" i="14"/>
  <c r="D29" i="14"/>
  <c r="E29" i="14"/>
  <c r="F29" i="14"/>
  <c r="G29" i="14"/>
  <c r="H29" i="14"/>
  <c r="I29" i="14"/>
  <c r="J29" i="14"/>
  <c r="K29" i="14"/>
  <c r="L29" i="14"/>
  <c r="M29" i="14"/>
  <c r="C30" i="14"/>
  <c r="D30" i="14"/>
  <c r="E30" i="14"/>
  <c r="F30" i="14"/>
  <c r="G30" i="14"/>
  <c r="H30" i="14"/>
  <c r="I30" i="14"/>
  <c r="J30" i="14"/>
  <c r="K30" i="14"/>
  <c r="L30" i="14"/>
  <c r="M30" i="14"/>
  <c r="C33" i="14"/>
  <c r="D33" i="14"/>
  <c r="E33" i="14"/>
  <c r="F33" i="14"/>
  <c r="G33" i="14"/>
  <c r="H33" i="14"/>
  <c r="I33" i="14"/>
  <c r="J33" i="14"/>
  <c r="K33" i="14"/>
  <c r="L33" i="14"/>
  <c r="M33" i="14"/>
  <c r="C34" i="14"/>
  <c r="D34" i="14"/>
  <c r="E34" i="14"/>
  <c r="F34" i="14"/>
  <c r="G34" i="14"/>
  <c r="H34" i="14"/>
  <c r="I34" i="14"/>
  <c r="J34" i="14"/>
  <c r="K34" i="14"/>
  <c r="L34" i="14"/>
  <c r="M34" i="14"/>
  <c r="D191" i="5" l="1"/>
  <c r="F191" i="5"/>
  <c r="H191" i="5"/>
  <c r="J189" i="5"/>
  <c r="L189" i="5"/>
  <c r="N191" i="5"/>
  <c r="P191" i="5"/>
  <c r="V189" i="5"/>
  <c r="T191" i="5"/>
  <c r="C194" i="14" l="1"/>
  <c r="D194" i="14"/>
  <c r="C189" i="14"/>
  <c r="D189" i="14"/>
  <c r="C190" i="14"/>
  <c r="D190" i="14"/>
  <c r="C191" i="14"/>
  <c r="D191" i="14"/>
  <c r="C192" i="14"/>
  <c r="D192" i="14"/>
  <c r="C193" i="14"/>
  <c r="D193" i="14"/>
  <c r="C186" i="14"/>
  <c r="D186" i="14"/>
  <c r="C187" i="14"/>
  <c r="D187" i="14"/>
  <c r="C188" i="14"/>
  <c r="D188" i="14"/>
  <c r="D177" i="14"/>
  <c r="D178" i="14"/>
  <c r="D179" i="14"/>
  <c r="D180" i="14"/>
  <c r="D181" i="14"/>
  <c r="D182" i="14"/>
  <c r="D183" i="14"/>
  <c r="D184" i="14"/>
  <c r="C183" i="14"/>
  <c r="C184" i="14"/>
  <c r="C181" i="14"/>
  <c r="C182" i="14"/>
  <c r="C178" i="14"/>
  <c r="C179" i="14"/>
  <c r="C180" i="14"/>
  <c r="C177" i="14"/>
  <c r="D172" i="14"/>
  <c r="D173" i="14"/>
  <c r="D174" i="14"/>
  <c r="D175" i="14"/>
  <c r="C174" i="14"/>
  <c r="C175" i="14"/>
  <c r="C173" i="14"/>
  <c r="C172" i="14"/>
  <c r="D159" i="14"/>
  <c r="C160" i="14"/>
  <c r="C161" i="14"/>
  <c r="C162" i="14"/>
  <c r="C163" i="14"/>
  <c r="C164" i="14"/>
  <c r="C165" i="14"/>
  <c r="C166" i="14"/>
  <c r="C167" i="14"/>
  <c r="E159" i="14"/>
  <c r="C159" i="14"/>
  <c r="F154" i="14"/>
  <c r="D151" i="14"/>
  <c r="D152" i="14"/>
  <c r="D153" i="14"/>
  <c r="D154" i="14"/>
  <c r="D150" i="14"/>
  <c r="F148" i="14"/>
  <c r="D145" i="14"/>
  <c r="D146" i="14"/>
  <c r="D147" i="14"/>
  <c r="D148" i="14"/>
  <c r="D144" i="14"/>
  <c r="C144" i="14"/>
  <c r="C136" i="14"/>
  <c r="C137" i="14"/>
  <c r="D137" i="14"/>
  <c r="E137" i="14"/>
  <c r="F137" i="14"/>
  <c r="G137" i="14"/>
  <c r="H137" i="14"/>
  <c r="I137" i="14"/>
  <c r="J137" i="14"/>
  <c r="K137" i="14"/>
  <c r="L137" i="14"/>
  <c r="M137" i="14"/>
  <c r="C138" i="14"/>
  <c r="D138" i="14"/>
  <c r="E138" i="14"/>
  <c r="F138" i="14"/>
  <c r="G138" i="14"/>
  <c r="H138" i="14"/>
  <c r="I138" i="14"/>
  <c r="J138" i="14"/>
  <c r="K138" i="14"/>
  <c r="L138" i="14"/>
  <c r="M138" i="14"/>
  <c r="C139" i="14"/>
  <c r="D139" i="14"/>
  <c r="E139" i="14"/>
  <c r="F139" i="14"/>
  <c r="G139" i="14"/>
  <c r="H139" i="14"/>
  <c r="I139" i="14"/>
  <c r="J139" i="14"/>
  <c r="K139" i="14"/>
  <c r="L139" i="14"/>
  <c r="M139" i="14"/>
  <c r="C140" i="14"/>
  <c r="C145" i="14"/>
  <c r="C146" i="14"/>
  <c r="C147" i="14"/>
  <c r="C148" i="14"/>
  <c r="C150" i="14"/>
  <c r="C151" i="14"/>
  <c r="C152" i="14"/>
  <c r="C153" i="14"/>
  <c r="C154" i="14"/>
  <c r="M113" i="14"/>
  <c r="M115" i="14"/>
  <c r="M118" i="14"/>
  <c r="M120" i="14"/>
  <c r="M122" i="14"/>
  <c r="M126" i="14"/>
  <c r="M129" i="14"/>
  <c r="M130" i="14"/>
  <c r="M131" i="14"/>
  <c r="M132" i="14"/>
  <c r="M133" i="14"/>
  <c r="L113" i="14"/>
  <c r="L115" i="14"/>
  <c r="L118" i="14"/>
  <c r="L120" i="14"/>
  <c r="L122" i="14"/>
  <c r="L126" i="14"/>
  <c r="L129" i="14"/>
  <c r="L130" i="14"/>
  <c r="L131" i="14"/>
  <c r="L132" i="14"/>
  <c r="L133" i="14"/>
  <c r="C114" i="14"/>
  <c r="C115" i="14"/>
  <c r="D115" i="14"/>
  <c r="E115" i="14"/>
  <c r="F115" i="14"/>
  <c r="G115" i="14"/>
  <c r="H115" i="14"/>
  <c r="I115" i="14"/>
  <c r="J115" i="14"/>
  <c r="K115" i="14"/>
  <c r="C116" i="14"/>
  <c r="C117" i="14"/>
  <c r="C118" i="14"/>
  <c r="D118" i="14"/>
  <c r="E118" i="14"/>
  <c r="F118" i="14"/>
  <c r="G118" i="14"/>
  <c r="H118" i="14"/>
  <c r="I118" i="14"/>
  <c r="J118" i="14"/>
  <c r="K118" i="14"/>
  <c r="C119" i="14"/>
  <c r="C120" i="14"/>
  <c r="D120" i="14"/>
  <c r="E120" i="14"/>
  <c r="F120" i="14"/>
  <c r="G120" i="14"/>
  <c r="H120" i="14"/>
  <c r="I120" i="14"/>
  <c r="J120" i="14"/>
  <c r="K120" i="14"/>
  <c r="C121" i="14"/>
  <c r="C122" i="14"/>
  <c r="D122" i="14"/>
  <c r="E122" i="14"/>
  <c r="F122" i="14"/>
  <c r="G122" i="14"/>
  <c r="H122" i="14"/>
  <c r="I122" i="14"/>
  <c r="J122" i="14"/>
  <c r="K122" i="14"/>
  <c r="C123" i="14"/>
  <c r="C125" i="14"/>
  <c r="C126" i="14"/>
  <c r="D126" i="14"/>
  <c r="E126" i="14"/>
  <c r="F126" i="14"/>
  <c r="G126" i="14"/>
  <c r="H126" i="14"/>
  <c r="I126" i="14"/>
  <c r="J126" i="14"/>
  <c r="K126" i="14"/>
  <c r="C127" i="14"/>
  <c r="C129" i="14"/>
  <c r="D129" i="14"/>
  <c r="E129" i="14"/>
  <c r="F129" i="14"/>
  <c r="G129" i="14"/>
  <c r="H129" i="14"/>
  <c r="I129" i="14"/>
  <c r="J129" i="14"/>
  <c r="K129" i="14"/>
  <c r="C130" i="14"/>
  <c r="D130" i="14"/>
  <c r="E130" i="14"/>
  <c r="F130" i="14"/>
  <c r="G130" i="14"/>
  <c r="H130" i="14"/>
  <c r="I130" i="14"/>
  <c r="J130" i="14"/>
  <c r="K130" i="14"/>
  <c r="C131" i="14"/>
  <c r="D131" i="14"/>
  <c r="E131" i="14"/>
  <c r="F131" i="14"/>
  <c r="G131" i="14"/>
  <c r="H131" i="14"/>
  <c r="I131" i="14"/>
  <c r="J131" i="14"/>
  <c r="K131" i="14"/>
  <c r="C132" i="14"/>
  <c r="D132" i="14"/>
  <c r="E132" i="14"/>
  <c r="F132" i="14"/>
  <c r="G132" i="14"/>
  <c r="H132" i="14"/>
  <c r="I132" i="14"/>
  <c r="J132" i="14"/>
  <c r="K132" i="14"/>
  <c r="C133" i="14"/>
  <c r="D133" i="14"/>
  <c r="E133" i="14"/>
  <c r="F133" i="14"/>
  <c r="G133" i="14"/>
  <c r="H133" i="14"/>
  <c r="I133" i="14"/>
  <c r="J133" i="14"/>
  <c r="K133" i="14"/>
  <c r="D113" i="14"/>
  <c r="E113" i="14"/>
  <c r="F113" i="14"/>
  <c r="G113" i="14"/>
  <c r="H113" i="14"/>
  <c r="I113" i="14"/>
  <c r="J113" i="14"/>
  <c r="K113" i="14"/>
  <c r="C113" i="14"/>
  <c r="C96" i="14"/>
  <c r="D96" i="14"/>
  <c r="E96" i="14"/>
  <c r="F96" i="14"/>
  <c r="G96" i="14"/>
  <c r="H96" i="14"/>
  <c r="I96" i="14"/>
  <c r="J96" i="14"/>
  <c r="K96" i="14"/>
  <c r="L96" i="14"/>
  <c r="M96" i="14"/>
  <c r="C97" i="14"/>
  <c r="D97" i="14"/>
  <c r="E97" i="14"/>
  <c r="F97" i="14"/>
  <c r="G97" i="14"/>
  <c r="H97" i="14"/>
  <c r="I97" i="14"/>
  <c r="J97" i="14"/>
  <c r="K97" i="14"/>
  <c r="L97" i="14"/>
  <c r="M97" i="14"/>
  <c r="C98" i="14"/>
  <c r="D98" i="14"/>
  <c r="E98" i="14"/>
  <c r="F98" i="14"/>
  <c r="G98" i="14"/>
  <c r="H98" i="14"/>
  <c r="I98" i="14"/>
  <c r="J98" i="14"/>
  <c r="K98" i="14"/>
  <c r="L98" i="14"/>
  <c r="M98" i="14"/>
  <c r="C99" i="14"/>
  <c r="D99" i="14"/>
  <c r="E99" i="14"/>
  <c r="F99" i="14"/>
  <c r="G99" i="14"/>
  <c r="H99" i="14"/>
  <c r="I99" i="14"/>
  <c r="J99" i="14"/>
  <c r="K99" i="14"/>
  <c r="L99" i="14"/>
  <c r="M99" i="14"/>
  <c r="C106" i="14"/>
  <c r="C80" i="14"/>
  <c r="C83" i="14"/>
  <c r="C84" i="14"/>
  <c r="C85" i="14"/>
  <c r="C86" i="14"/>
  <c r="C88" i="14"/>
  <c r="C89" i="14"/>
  <c r="C91" i="14"/>
  <c r="C95" i="14"/>
  <c r="D95" i="14"/>
  <c r="E95" i="14"/>
  <c r="F95" i="14"/>
  <c r="G95" i="14"/>
  <c r="H95" i="14"/>
  <c r="I95" i="14"/>
  <c r="J95" i="14"/>
  <c r="K95" i="14"/>
  <c r="L95" i="14"/>
  <c r="M95" i="14"/>
  <c r="C71" i="14"/>
  <c r="D71" i="14"/>
  <c r="E71" i="14"/>
  <c r="F71" i="14"/>
  <c r="G71" i="14"/>
  <c r="H71" i="14"/>
  <c r="I71" i="14"/>
  <c r="J71" i="14"/>
  <c r="K71" i="14"/>
  <c r="L71" i="14"/>
  <c r="M71" i="14"/>
  <c r="C72" i="14"/>
  <c r="D72" i="14"/>
  <c r="E72" i="14"/>
  <c r="F72" i="14"/>
  <c r="G72" i="14"/>
  <c r="H72" i="14"/>
  <c r="I72" i="14"/>
  <c r="J72" i="14"/>
  <c r="K72" i="14"/>
  <c r="L72" i="14"/>
  <c r="M72" i="14"/>
  <c r="C73" i="14"/>
  <c r="D73" i="14"/>
  <c r="E73" i="14"/>
  <c r="F73" i="14"/>
  <c r="G73" i="14"/>
  <c r="H73" i="14"/>
  <c r="I73" i="14"/>
  <c r="J73" i="14"/>
  <c r="K73" i="14"/>
  <c r="L73" i="14"/>
  <c r="M73" i="14"/>
  <c r="C74" i="14"/>
  <c r="D74" i="14"/>
  <c r="E74" i="14"/>
  <c r="F74" i="14"/>
  <c r="G74" i="14"/>
  <c r="H74" i="14"/>
  <c r="I74" i="14"/>
  <c r="J74" i="14"/>
  <c r="L74" i="14"/>
  <c r="M74" i="14"/>
  <c r="C77" i="14"/>
  <c r="D77" i="14"/>
  <c r="E77" i="14"/>
  <c r="F77" i="14"/>
  <c r="G77" i="14"/>
  <c r="H77" i="14"/>
  <c r="I77" i="14"/>
  <c r="J77" i="14"/>
  <c r="K77" i="14"/>
  <c r="L77" i="14"/>
  <c r="M77" i="14"/>
  <c r="C78" i="14"/>
  <c r="D78" i="14"/>
  <c r="E78" i="14"/>
  <c r="F78" i="14"/>
  <c r="G78" i="14"/>
  <c r="H78" i="14"/>
  <c r="I78" i="14"/>
  <c r="J78" i="14"/>
  <c r="K78" i="14"/>
  <c r="L78" i="14"/>
  <c r="M78" i="14"/>
  <c r="C79" i="14"/>
  <c r="D79" i="14"/>
  <c r="E79" i="14"/>
  <c r="F79" i="14"/>
  <c r="G79" i="14"/>
  <c r="H79" i="14"/>
  <c r="I79" i="14"/>
  <c r="J79" i="14"/>
  <c r="K79" i="14"/>
  <c r="L79" i="14"/>
  <c r="M79" i="14"/>
  <c r="C68" i="14"/>
  <c r="C66" i="14"/>
  <c r="D66" i="14"/>
  <c r="E66" i="14"/>
  <c r="F66" i="14"/>
  <c r="G66" i="14"/>
  <c r="H66" i="14"/>
  <c r="I66" i="14"/>
  <c r="J66" i="14"/>
  <c r="K66" i="14"/>
  <c r="L66" i="14"/>
  <c r="M66" i="14"/>
  <c r="C67" i="14"/>
  <c r="D67" i="14"/>
  <c r="E67" i="14"/>
  <c r="F67" i="14"/>
  <c r="G67" i="14"/>
  <c r="H67" i="14"/>
  <c r="I67" i="14"/>
  <c r="J67" i="14"/>
  <c r="K67" i="14"/>
  <c r="L67" i="14"/>
  <c r="M67" i="14"/>
  <c r="C63" i="14"/>
  <c r="D63" i="14"/>
  <c r="E63" i="14"/>
  <c r="F63" i="14"/>
  <c r="G63" i="14"/>
  <c r="H63" i="14"/>
  <c r="I63" i="14"/>
  <c r="J63" i="14"/>
  <c r="K63" i="14"/>
  <c r="L63" i="14"/>
  <c r="M63" i="14"/>
  <c r="C62" i="14"/>
  <c r="D62" i="14"/>
  <c r="E62" i="14"/>
  <c r="F62" i="14"/>
  <c r="G62" i="14"/>
  <c r="H62" i="14"/>
  <c r="I62" i="14"/>
  <c r="J62" i="14"/>
  <c r="K62" i="14"/>
  <c r="L62" i="14"/>
  <c r="M62" i="14"/>
  <c r="C59" i="14"/>
  <c r="D59" i="14"/>
  <c r="E59" i="14"/>
  <c r="F59" i="14"/>
  <c r="G59" i="14"/>
  <c r="H59" i="14"/>
  <c r="I59" i="14"/>
  <c r="J59" i="14"/>
  <c r="K59" i="14"/>
  <c r="L59" i="14"/>
  <c r="M59" i="14"/>
  <c r="C57" i="14"/>
  <c r="D57" i="14"/>
  <c r="E57" i="14"/>
  <c r="F57" i="14"/>
  <c r="G57" i="14"/>
  <c r="H57" i="14"/>
  <c r="I57" i="14"/>
  <c r="J57" i="14"/>
  <c r="K57" i="14"/>
  <c r="L57" i="14"/>
  <c r="M57" i="14"/>
  <c r="C58" i="14"/>
  <c r="D58" i="14"/>
  <c r="E58" i="14"/>
  <c r="F58" i="14"/>
  <c r="G58" i="14"/>
  <c r="H58" i="14"/>
  <c r="I58" i="14"/>
  <c r="J58" i="14"/>
  <c r="K58" i="14"/>
  <c r="L58" i="14"/>
  <c r="M58" i="14"/>
  <c r="C54" i="14"/>
  <c r="C55" i="14"/>
  <c r="D55" i="14"/>
  <c r="E55" i="14"/>
  <c r="F55" i="14"/>
  <c r="G55" i="14"/>
  <c r="H55" i="14"/>
  <c r="I55" i="14"/>
  <c r="J55" i="14"/>
  <c r="K55" i="14"/>
  <c r="L55" i="14"/>
  <c r="M55" i="14"/>
  <c r="C56" i="14"/>
  <c r="D56" i="14"/>
  <c r="E56" i="14"/>
  <c r="F56" i="14"/>
  <c r="G56" i="14"/>
  <c r="H56" i="14"/>
  <c r="I56" i="14"/>
  <c r="J56" i="14"/>
  <c r="K56" i="14"/>
  <c r="L56" i="14"/>
  <c r="M56" i="14"/>
  <c r="C48" i="14"/>
  <c r="D48" i="14"/>
  <c r="E48" i="14"/>
  <c r="F48" i="14"/>
  <c r="G48" i="14"/>
  <c r="H48" i="14"/>
  <c r="I48" i="14"/>
  <c r="J48" i="14"/>
  <c r="K48" i="14"/>
  <c r="L48" i="14"/>
  <c r="M48" i="14"/>
  <c r="C49" i="14"/>
  <c r="D49" i="14"/>
  <c r="E49" i="14"/>
  <c r="F49" i="14"/>
  <c r="G49" i="14"/>
  <c r="H49" i="14"/>
  <c r="I49" i="14"/>
  <c r="J49" i="14"/>
  <c r="K49" i="14"/>
  <c r="L49" i="14"/>
  <c r="M49" i="14"/>
  <c r="C50" i="14"/>
  <c r="D50" i="14"/>
  <c r="E50" i="14"/>
  <c r="F50" i="14"/>
  <c r="G50" i="14"/>
  <c r="H50" i="14"/>
  <c r="I50" i="14"/>
  <c r="J50" i="14"/>
  <c r="K50" i="14"/>
  <c r="L50" i="14"/>
  <c r="M50" i="14"/>
  <c r="C51" i="14"/>
  <c r="D51" i="14"/>
  <c r="E51" i="14"/>
  <c r="F51" i="14"/>
  <c r="G51" i="14"/>
  <c r="H51" i="14"/>
  <c r="I51" i="14"/>
  <c r="J51" i="14"/>
  <c r="K51" i="14"/>
  <c r="L51" i="14"/>
  <c r="M51" i="14"/>
  <c r="C52" i="14"/>
  <c r="D52" i="14"/>
  <c r="E52" i="14"/>
  <c r="F52" i="14"/>
  <c r="G52" i="14"/>
  <c r="H52" i="14"/>
  <c r="I52" i="14"/>
  <c r="J52" i="14"/>
  <c r="K52" i="14"/>
  <c r="L52" i="14"/>
  <c r="M52" i="14"/>
  <c r="C44" i="14"/>
  <c r="D44" i="14"/>
  <c r="E44" i="14"/>
  <c r="F44" i="14"/>
  <c r="G44" i="14"/>
  <c r="H44" i="14"/>
  <c r="I44" i="14"/>
  <c r="J44" i="14"/>
  <c r="K44" i="14"/>
  <c r="L44" i="14"/>
  <c r="M44" i="14"/>
  <c r="C46" i="14"/>
  <c r="C47" i="14"/>
  <c r="D47" i="14"/>
  <c r="E47" i="14"/>
  <c r="F47" i="14"/>
  <c r="G47" i="14"/>
  <c r="H47" i="14"/>
  <c r="I47" i="14"/>
  <c r="J47" i="14"/>
  <c r="K47" i="14"/>
  <c r="L47" i="14"/>
  <c r="M47" i="14"/>
  <c r="C42" i="14"/>
  <c r="C43" i="14"/>
  <c r="D43" i="14"/>
  <c r="E43" i="14"/>
  <c r="F43" i="14"/>
  <c r="G43" i="14"/>
  <c r="H43" i="14"/>
  <c r="I43" i="14"/>
  <c r="J43" i="14"/>
  <c r="K43" i="14"/>
  <c r="L43" i="14"/>
  <c r="M43" i="14"/>
  <c r="C37" i="14"/>
  <c r="C38" i="14"/>
  <c r="C39" i="14"/>
  <c r="C36" i="14"/>
  <c r="E10" i="14"/>
  <c r="D11" i="14"/>
  <c r="D12" i="14"/>
  <c r="D13" i="14"/>
  <c r="D14" i="14"/>
  <c r="D15" i="14"/>
  <c r="D16" i="14"/>
  <c r="D17" i="14"/>
  <c r="D18" i="14"/>
  <c r="D20" i="14"/>
  <c r="D21" i="14"/>
  <c r="D22" i="14"/>
  <c r="O55" i="6"/>
  <c r="Q55" i="6"/>
  <c r="K25" i="6"/>
  <c r="D65" i="5"/>
  <c r="D85" i="5"/>
  <c r="AF8" i="6"/>
  <c r="H167" i="5"/>
  <c r="F68" i="14" s="1"/>
  <c r="H159" i="5"/>
  <c r="H171" i="5" s="1"/>
  <c r="H104" i="5"/>
  <c r="H130" i="5" s="1"/>
  <c r="H85" i="5"/>
  <c r="F45" i="5"/>
  <c r="H45" i="5"/>
  <c r="V224" i="5"/>
  <c r="AC12" i="6" s="1"/>
  <c r="M116" i="14" s="1"/>
  <c r="V216" i="5"/>
  <c r="V222" i="5" s="1"/>
  <c r="M86" i="14" s="1"/>
  <c r="V208" i="5"/>
  <c r="M80" i="14" s="1"/>
  <c r="V200" i="5"/>
  <c r="V210" i="5" s="1"/>
  <c r="V167" i="5"/>
  <c r="M68" i="14" s="1"/>
  <c r="V159" i="5"/>
  <c r="V169" i="5" s="1"/>
  <c r="V104" i="5"/>
  <c r="V130" i="5" s="1"/>
  <c r="V85" i="5"/>
  <c r="V65" i="5"/>
  <c r="V45" i="5"/>
  <c r="T224" i="5"/>
  <c r="AA12" i="6" s="1"/>
  <c r="L116" i="14" s="1"/>
  <c r="T216" i="5"/>
  <c r="T222" i="5" s="1"/>
  <c r="L86" i="14" s="1"/>
  <c r="T208" i="5"/>
  <c r="L80" i="14" s="1"/>
  <c r="T200" i="5"/>
  <c r="T212" i="5" s="1"/>
  <c r="T167" i="5"/>
  <c r="L68" i="14" s="1"/>
  <c r="T159" i="5"/>
  <c r="T171" i="5" s="1"/>
  <c r="T104" i="5"/>
  <c r="T130" i="5" s="1"/>
  <c r="T85" i="5"/>
  <c r="T65" i="5"/>
  <c r="T45" i="5"/>
  <c r="R224" i="5"/>
  <c r="Y12" i="6" s="1"/>
  <c r="K116" i="14" s="1"/>
  <c r="R216" i="5"/>
  <c r="R222" i="5" s="1"/>
  <c r="K86" i="14" s="1"/>
  <c r="R208" i="5"/>
  <c r="K80" i="14" s="1"/>
  <c r="R200" i="5"/>
  <c r="R212" i="5" s="1"/>
  <c r="R187" i="5"/>
  <c r="K74" i="14" s="1"/>
  <c r="R179" i="5"/>
  <c r="R191" i="5" s="1"/>
  <c r="R167" i="5"/>
  <c r="K68" i="14" s="1"/>
  <c r="R159" i="5"/>
  <c r="R171" i="5" s="1"/>
  <c r="R104" i="5"/>
  <c r="R130" i="5" s="1"/>
  <c r="R85" i="5"/>
  <c r="R65" i="5"/>
  <c r="R45" i="5"/>
  <c r="P224" i="5"/>
  <c r="W12" i="6" s="1"/>
  <c r="J116" i="14" s="1"/>
  <c r="P216" i="5"/>
  <c r="P221" i="5" s="1"/>
  <c r="J85" i="14" s="1"/>
  <c r="P208" i="5"/>
  <c r="J80" i="14" s="1"/>
  <c r="P200" i="5"/>
  <c r="P212" i="5" s="1"/>
  <c r="P167" i="5"/>
  <c r="J68" i="14" s="1"/>
  <c r="P159" i="5"/>
  <c r="P171" i="5" s="1"/>
  <c r="P104" i="5"/>
  <c r="P130" i="5" s="1"/>
  <c r="P85" i="5"/>
  <c r="P65" i="5"/>
  <c r="P45" i="5"/>
  <c r="N224" i="5"/>
  <c r="I88" i="14" s="1"/>
  <c r="N216" i="5"/>
  <c r="N221" i="5" s="1"/>
  <c r="I85" i="14" s="1"/>
  <c r="N208" i="5"/>
  <c r="N80" i="14" s="1"/>
  <c r="N200" i="5"/>
  <c r="N212" i="5" s="1"/>
  <c r="N167" i="5"/>
  <c r="I68" i="14" s="1"/>
  <c r="N159" i="5"/>
  <c r="N171" i="5" s="1"/>
  <c r="N104" i="5"/>
  <c r="N130" i="5" s="1"/>
  <c r="N85" i="5"/>
  <c r="N65" i="5"/>
  <c r="N45" i="5"/>
  <c r="L224" i="5"/>
  <c r="H88" i="14" s="1"/>
  <c r="L216" i="5"/>
  <c r="L220" i="5" s="1"/>
  <c r="H84" i="14" s="1"/>
  <c r="L208" i="5"/>
  <c r="H80" i="14" s="1"/>
  <c r="L200" i="5"/>
  <c r="L212" i="5" s="1"/>
  <c r="L167" i="5"/>
  <c r="H68" i="14" s="1"/>
  <c r="L159" i="5"/>
  <c r="L171" i="5" s="1"/>
  <c r="L104" i="5"/>
  <c r="L130" i="5" s="1"/>
  <c r="L85" i="5"/>
  <c r="L65" i="5"/>
  <c r="L45" i="5"/>
  <c r="J224" i="5"/>
  <c r="G88" i="14" s="1"/>
  <c r="J216" i="5"/>
  <c r="J208" i="5"/>
  <c r="G80" i="14" s="1"/>
  <c r="J200" i="5"/>
  <c r="J210" i="5" s="1"/>
  <c r="J167" i="5"/>
  <c r="G68" i="14" s="1"/>
  <c r="J159" i="5"/>
  <c r="J169" i="5" s="1"/>
  <c r="J104" i="5"/>
  <c r="J130" i="5" s="1"/>
  <c r="J85" i="5"/>
  <c r="J65" i="5"/>
  <c r="J45" i="5"/>
  <c r="H224" i="5"/>
  <c r="O12" i="6" s="1"/>
  <c r="F116" i="14" s="1"/>
  <c r="H216" i="5"/>
  <c r="H222" i="5" s="1"/>
  <c r="F86" i="14" s="1"/>
  <c r="H208" i="5"/>
  <c r="F80" i="14" s="1"/>
  <c r="H200" i="5"/>
  <c r="H212" i="5" s="1"/>
  <c r="F224" i="5"/>
  <c r="M12" i="6" s="1"/>
  <c r="E116" i="14" s="1"/>
  <c r="F216" i="5"/>
  <c r="F222" i="5" s="1"/>
  <c r="E86" i="14" s="1"/>
  <c r="F208" i="5"/>
  <c r="E80" i="14" s="1"/>
  <c r="F200" i="5"/>
  <c r="F212" i="5" s="1"/>
  <c r="F167" i="5"/>
  <c r="E68" i="14" s="1"/>
  <c r="F159" i="5"/>
  <c r="F171" i="5" s="1"/>
  <c r="F104" i="5"/>
  <c r="F130" i="5" s="1"/>
  <c r="F65" i="5"/>
  <c r="F70" i="6" l="1"/>
  <c r="K19" i="6"/>
  <c r="D121" i="14" s="1"/>
  <c r="P230" i="5"/>
  <c r="V94" i="5"/>
  <c r="V146" i="5" s="1"/>
  <c r="V218" i="5" s="1"/>
  <c r="M83" i="14" s="1"/>
  <c r="L88" i="14"/>
  <c r="K88" i="14"/>
  <c r="V212" i="5"/>
  <c r="J88" i="14"/>
  <c r="I80" i="14"/>
  <c r="K31" i="6"/>
  <c r="D127" i="14" s="1"/>
  <c r="D125" i="14"/>
  <c r="F88" i="14"/>
  <c r="Q12" i="6"/>
  <c r="G116" i="14" s="1"/>
  <c r="S12" i="6"/>
  <c r="H116" i="14" s="1"/>
  <c r="U12" i="6"/>
  <c r="I116" i="14" s="1"/>
  <c r="M88" i="14"/>
  <c r="E88" i="14"/>
  <c r="K9" i="6"/>
  <c r="D114" i="14" s="1"/>
  <c r="K22" i="6"/>
  <c r="D123" i="14" s="1"/>
  <c r="K13" i="6"/>
  <c r="D117" i="14" s="1"/>
  <c r="K16" i="6"/>
  <c r="D119" i="14" s="1"/>
  <c r="H169" i="5"/>
  <c r="V171" i="5"/>
  <c r="V230" i="5" s="1"/>
  <c r="F220" i="5"/>
  <c r="E84" i="14" s="1"/>
  <c r="H220" i="5"/>
  <c r="F84" i="14" s="1"/>
  <c r="N220" i="5"/>
  <c r="I84" i="14" s="1"/>
  <c r="P220" i="5"/>
  <c r="J84" i="14" s="1"/>
  <c r="F230" i="5"/>
  <c r="F221" i="5"/>
  <c r="E85" i="14" s="1"/>
  <c r="H221" i="5"/>
  <c r="F85" i="14" s="1"/>
  <c r="N222" i="5"/>
  <c r="I86" i="14" s="1"/>
  <c r="T220" i="5"/>
  <c r="L84" i="14" s="1"/>
  <c r="V220" i="5"/>
  <c r="M84" i="14" s="1"/>
  <c r="P222" i="5"/>
  <c r="J86" i="14" s="1"/>
  <c r="V221" i="5"/>
  <c r="M85" i="14" s="1"/>
  <c r="R220" i="5"/>
  <c r="K84" i="14" s="1"/>
  <c r="L230" i="5"/>
  <c r="R230" i="5"/>
  <c r="V228" i="5"/>
  <c r="V234" i="5" s="1"/>
  <c r="M91" i="14" s="1"/>
  <c r="L226" i="5"/>
  <c r="H89" i="14" s="1"/>
  <c r="R94" i="5"/>
  <c r="R100" i="5" s="1"/>
  <c r="K37" i="14" s="1"/>
  <c r="H94" i="5"/>
  <c r="T226" i="5"/>
  <c r="L89" i="14" s="1"/>
  <c r="J94" i="5"/>
  <c r="J102" i="5" s="1"/>
  <c r="G39" i="14" s="1"/>
  <c r="N94" i="5"/>
  <c r="V226" i="5"/>
  <c r="M89" i="14" s="1"/>
  <c r="H226" i="5"/>
  <c r="F89" i="14" s="1"/>
  <c r="P226" i="5"/>
  <c r="J89" i="14" s="1"/>
  <c r="F226" i="5"/>
  <c r="E89" i="14" s="1"/>
  <c r="N226" i="5"/>
  <c r="I89" i="14" s="1"/>
  <c r="T230" i="5"/>
  <c r="T221" i="5"/>
  <c r="L85" i="14" s="1"/>
  <c r="T94" i="5"/>
  <c r="T169" i="5"/>
  <c r="T210" i="5"/>
  <c r="R226" i="5"/>
  <c r="K89" i="14" s="1"/>
  <c r="R189" i="5"/>
  <c r="R221" i="5"/>
  <c r="K85" i="14" s="1"/>
  <c r="R169" i="5"/>
  <c r="R210" i="5"/>
  <c r="P94" i="5"/>
  <c r="P102" i="5" s="1"/>
  <c r="J39" i="14" s="1"/>
  <c r="P169" i="5"/>
  <c r="P210" i="5"/>
  <c r="N230" i="5"/>
  <c r="N169" i="5"/>
  <c r="N210" i="5"/>
  <c r="L221" i="5"/>
  <c r="H85" i="14" s="1"/>
  <c r="L222" i="5"/>
  <c r="H86" i="14" s="1"/>
  <c r="L169" i="5"/>
  <c r="L210" i="5"/>
  <c r="L94" i="5"/>
  <c r="J226" i="5"/>
  <c r="G89" i="14" s="1"/>
  <c r="J171" i="5"/>
  <c r="J212" i="5"/>
  <c r="J228" i="5"/>
  <c r="J234" i="5" s="1"/>
  <c r="G91" i="14" s="1"/>
  <c r="J220" i="5"/>
  <c r="G84" i="14" s="1"/>
  <c r="J221" i="5"/>
  <c r="G85" i="14" s="1"/>
  <c r="J222" i="5"/>
  <c r="G86" i="14" s="1"/>
  <c r="H230" i="5"/>
  <c r="H210" i="5"/>
  <c r="F169" i="5"/>
  <c r="F210" i="5"/>
  <c r="F94" i="5"/>
  <c r="F7" i="13"/>
  <c r="F8" i="13"/>
  <c r="F9" i="13"/>
  <c r="F6" i="13"/>
  <c r="D159" i="5"/>
  <c r="D200" i="5"/>
  <c r="D224" i="5"/>
  <c r="D220" i="5"/>
  <c r="D84" i="14" s="1"/>
  <c r="D208" i="5"/>
  <c r="D80" i="14" s="1"/>
  <c r="H32" i="9"/>
  <c r="E17" i="14" s="1"/>
  <c r="H30" i="9"/>
  <c r="E16" i="14" s="1"/>
  <c r="H26" i="9"/>
  <c r="E14" i="14" s="1"/>
  <c r="H24" i="9"/>
  <c r="E13" i="14" s="1"/>
  <c r="H22" i="9"/>
  <c r="E12" i="14" s="1"/>
  <c r="H20" i="9"/>
  <c r="E11" i="14" s="1"/>
  <c r="M5" i="6"/>
  <c r="O5" i="6"/>
  <c r="Q5" i="6"/>
  <c r="S5" i="6"/>
  <c r="U5" i="6"/>
  <c r="W5" i="6"/>
  <c r="Y5" i="6"/>
  <c r="AA5" i="6"/>
  <c r="AC5" i="6"/>
  <c r="V101" i="5" l="1"/>
  <c r="M38" i="14" s="1"/>
  <c r="V102" i="5"/>
  <c r="M39" i="14" s="1"/>
  <c r="J100" i="5"/>
  <c r="G37" i="14" s="1"/>
  <c r="V100" i="5"/>
  <c r="M37" i="14" s="1"/>
  <c r="M36" i="14"/>
  <c r="J230" i="5"/>
  <c r="P228" i="5"/>
  <c r="P234" i="5" s="1"/>
  <c r="J91" i="14" s="1"/>
  <c r="L36" i="14"/>
  <c r="T146" i="5"/>
  <c r="T218" i="5" s="1"/>
  <c r="L83" i="14" s="1"/>
  <c r="H146" i="5"/>
  <c r="H218" i="5" s="1"/>
  <c r="F83" i="14" s="1"/>
  <c r="F36" i="14"/>
  <c r="N146" i="5"/>
  <c r="N218" i="5" s="1"/>
  <c r="I83" i="14" s="1"/>
  <c r="I36" i="14"/>
  <c r="N102" i="5"/>
  <c r="I39" i="14" s="1"/>
  <c r="R101" i="5"/>
  <c r="K38" i="14" s="1"/>
  <c r="K36" i="14"/>
  <c r="R146" i="5"/>
  <c r="R218" i="5" s="1"/>
  <c r="K83" i="14" s="1"/>
  <c r="D210" i="5"/>
  <c r="D212" i="5"/>
  <c r="H36" i="14"/>
  <c r="L146" i="5"/>
  <c r="L218" i="5" s="1"/>
  <c r="H83" i="14" s="1"/>
  <c r="E36" i="14"/>
  <c r="F146" i="5"/>
  <c r="F218" i="5" s="1"/>
  <c r="E83" i="14" s="1"/>
  <c r="H100" i="5"/>
  <c r="F37" i="14" s="1"/>
  <c r="H228" i="5"/>
  <c r="H234" i="5" s="1"/>
  <c r="F91" i="14" s="1"/>
  <c r="J36" i="14"/>
  <c r="P146" i="5"/>
  <c r="P218" i="5" s="1"/>
  <c r="J83" i="14" s="1"/>
  <c r="J146" i="5"/>
  <c r="J218" i="5" s="1"/>
  <c r="G83" i="14" s="1"/>
  <c r="G36" i="14"/>
  <c r="J101" i="5"/>
  <c r="G38" i="14" s="1"/>
  <c r="P100" i="5"/>
  <c r="J37" i="14" s="1"/>
  <c r="N100" i="5"/>
  <c r="I37" i="14" s="1"/>
  <c r="D88" i="14"/>
  <c r="K12" i="6"/>
  <c r="D116" i="14" s="1"/>
  <c r="D171" i="5"/>
  <c r="D169" i="5"/>
  <c r="N228" i="5"/>
  <c r="N234" i="5" s="1"/>
  <c r="I91" i="14" s="1"/>
  <c r="L228" i="5"/>
  <c r="L234" i="5" s="1"/>
  <c r="H91" i="14" s="1"/>
  <c r="N101" i="5"/>
  <c r="I38" i="14" s="1"/>
  <c r="R102" i="5"/>
  <c r="K39" i="14" s="1"/>
  <c r="H101" i="5"/>
  <c r="F38" i="14" s="1"/>
  <c r="H102" i="5"/>
  <c r="F39" i="14" s="1"/>
  <c r="T101" i="5"/>
  <c r="L38" i="14" s="1"/>
  <c r="T102" i="5"/>
  <c r="L39" i="14" s="1"/>
  <c r="T228" i="5"/>
  <c r="T234" i="5" s="1"/>
  <c r="L91" i="14" s="1"/>
  <c r="T100" i="5"/>
  <c r="L37" i="14" s="1"/>
  <c r="R228" i="5"/>
  <c r="R234" i="5" s="1"/>
  <c r="K91" i="14" s="1"/>
  <c r="P101" i="5"/>
  <c r="J38" i="14" s="1"/>
  <c r="L100" i="5"/>
  <c r="H37" i="14" s="1"/>
  <c r="L102" i="5"/>
  <c r="H39" i="14" s="1"/>
  <c r="L101" i="5"/>
  <c r="H38" i="14" s="1"/>
  <c r="F102" i="5"/>
  <c r="E39" i="14" s="1"/>
  <c r="F101" i="5"/>
  <c r="E38" i="14" s="1"/>
  <c r="F228" i="5"/>
  <c r="F234" i="5" s="1"/>
  <c r="E91" i="14" s="1"/>
  <c r="F100" i="5"/>
  <c r="E37" i="14" s="1"/>
  <c r="D45" i="5"/>
  <c r="D222" i="5"/>
  <c r="D86" i="14" s="1"/>
  <c r="D36" i="14" l="1"/>
  <c r="D221" i="5"/>
  <c r="D85" i="14" s="1"/>
  <c r="Y206" i="5"/>
  <c r="Y204" i="5"/>
  <c r="Y202" i="5"/>
  <c r="Y185" i="5"/>
  <c r="Y183" i="5"/>
  <c r="Y181" i="5"/>
  <c r="Y165" i="5"/>
  <c r="Y163" i="5"/>
  <c r="Y161" i="5"/>
  <c r="Y81" i="5"/>
  <c r="Y61" i="5"/>
  <c r="Y41" i="5"/>
  <c r="AC56" i="6"/>
  <c r="AC55" i="6"/>
  <c r="M140" i="14"/>
  <c r="AA56" i="6"/>
  <c r="AA55" i="6"/>
  <c r="L140" i="14"/>
  <c r="Y56" i="6"/>
  <c r="Y55" i="6"/>
  <c r="Y57" i="6" s="1"/>
  <c r="K140" i="14"/>
  <c r="W56" i="6"/>
  <c r="W55" i="6"/>
  <c r="J140" i="14"/>
  <c r="U56" i="6"/>
  <c r="U55" i="6"/>
  <c r="I140" i="14"/>
  <c r="S56" i="6"/>
  <c r="S55" i="6"/>
  <c r="H140" i="14"/>
  <c r="Q56" i="6"/>
  <c r="Q57" i="6" s="1"/>
  <c r="G140" i="14"/>
  <c r="AF35" i="6"/>
  <c r="AF30" i="6"/>
  <c r="AF21" i="6"/>
  <c r="AF18" i="6"/>
  <c r="AF15" i="6"/>
  <c r="AF11" i="6"/>
  <c r="AC25" i="6"/>
  <c r="AA25" i="6"/>
  <c r="Y25" i="6"/>
  <c r="W25" i="6"/>
  <c r="U25" i="6"/>
  <c r="S25" i="6"/>
  <c r="Q25" i="6"/>
  <c r="AA57" i="6" l="1"/>
  <c r="S57" i="6"/>
  <c r="U57" i="6"/>
  <c r="AC57" i="6"/>
  <c r="W57" i="6"/>
  <c r="Y31" i="6"/>
  <c r="K127" i="14" s="1"/>
  <c r="K125" i="14"/>
  <c r="Q31" i="6"/>
  <c r="G127" i="14" s="1"/>
  <c r="G125" i="14"/>
  <c r="I125" i="14"/>
  <c r="U31" i="6"/>
  <c r="I127" i="14" s="1"/>
  <c r="J125" i="14"/>
  <c r="W31" i="6"/>
  <c r="J127" i="14" s="1"/>
  <c r="L125" i="14"/>
  <c r="AA31" i="6"/>
  <c r="L127" i="14" s="1"/>
  <c r="M125" i="14"/>
  <c r="AC31" i="6"/>
  <c r="M127" i="14" s="1"/>
  <c r="H125" i="14"/>
  <c r="S31" i="6"/>
  <c r="H127" i="14" s="1"/>
  <c r="AC13" i="6"/>
  <c r="M117" i="14" s="1"/>
  <c r="AC9" i="6"/>
  <c r="M114" i="14" s="1"/>
  <c r="AC19" i="6"/>
  <c r="M121" i="14" s="1"/>
  <c r="AC22" i="6"/>
  <c r="M123" i="14" s="1"/>
  <c r="AC16" i="6"/>
  <c r="M119" i="14" s="1"/>
  <c r="AA22" i="6"/>
  <c r="L123" i="14" s="1"/>
  <c r="AA9" i="6"/>
  <c r="L114" i="14" s="1"/>
  <c r="AA19" i="6"/>
  <c r="L121" i="14" s="1"/>
  <c r="AA16" i="6"/>
  <c r="L119" i="14" s="1"/>
  <c r="AA13" i="6"/>
  <c r="L117" i="14" s="1"/>
  <c r="Y22" i="6"/>
  <c r="K123" i="14" s="1"/>
  <c r="Y19" i="6"/>
  <c r="K121" i="14" s="1"/>
  <c r="Y16" i="6"/>
  <c r="K119" i="14" s="1"/>
  <c r="Y13" i="6"/>
  <c r="K117" i="14" s="1"/>
  <c r="Y9" i="6"/>
  <c r="K114" i="14" s="1"/>
  <c r="W22" i="6"/>
  <c r="J123" i="14" s="1"/>
  <c r="W19" i="6"/>
  <c r="J121" i="14" s="1"/>
  <c r="W9" i="6"/>
  <c r="J114" i="14" s="1"/>
  <c r="W16" i="6"/>
  <c r="J119" i="14" s="1"/>
  <c r="W13" i="6"/>
  <c r="J117" i="14" s="1"/>
  <c r="U19" i="6"/>
  <c r="I121" i="14" s="1"/>
  <c r="U16" i="6"/>
  <c r="I119" i="14" s="1"/>
  <c r="U9" i="6"/>
  <c r="I114" i="14" s="1"/>
  <c r="U13" i="6"/>
  <c r="I117" i="14" s="1"/>
  <c r="U22" i="6"/>
  <c r="I123" i="14" s="1"/>
  <c r="S13" i="6"/>
  <c r="H117" i="14" s="1"/>
  <c r="S9" i="6"/>
  <c r="H114" i="14" s="1"/>
  <c r="S22" i="6"/>
  <c r="H123" i="14" s="1"/>
  <c r="S19" i="6"/>
  <c r="H121" i="14" s="1"/>
  <c r="S16" i="6"/>
  <c r="H119" i="14" s="1"/>
  <c r="Q16" i="6"/>
  <c r="G119" i="14" s="1"/>
  <c r="Q9" i="6"/>
  <c r="G114" i="14" s="1"/>
  <c r="Q13" i="6"/>
  <c r="G117" i="14" s="1"/>
  <c r="Q22" i="6"/>
  <c r="G123" i="14" s="1"/>
  <c r="Q19" i="6"/>
  <c r="G121" i="14" s="1"/>
  <c r="D146" i="5"/>
  <c r="D83" i="14" s="1"/>
  <c r="Y28" i="6"/>
  <c r="S28" i="6"/>
  <c r="AC33" i="6"/>
  <c r="W28" i="6"/>
  <c r="Q28" i="6"/>
  <c r="U28" i="6"/>
  <c r="D230" i="5"/>
  <c r="D232" i="5" s="1"/>
  <c r="D38" i="14"/>
  <c r="D39" i="14"/>
  <c r="U33" i="6"/>
  <c r="D228" i="5"/>
  <c r="D234" i="5" s="1"/>
  <c r="D91" i="14" s="1"/>
  <c r="Q33" i="6"/>
  <c r="AC28" i="6"/>
  <c r="AA28" i="6"/>
  <c r="AA33" i="6"/>
  <c r="Y33" i="6"/>
  <c r="W33" i="6"/>
  <c r="S33" i="6"/>
  <c r="AG5" i="13"/>
  <c r="AE7" i="13"/>
  <c r="AG7" i="13"/>
  <c r="AH7" i="13"/>
  <c r="AI7" i="13"/>
  <c r="AJ7" i="13"/>
  <c r="AK7" i="13"/>
  <c r="AL7" i="13"/>
  <c r="AM7" i="13"/>
  <c r="AN7" i="13"/>
  <c r="AG8" i="13"/>
  <c r="AH8" i="13"/>
  <c r="AI8" i="13"/>
  <c r="AJ8" i="13"/>
  <c r="AK8" i="13"/>
  <c r="AL8" i="13"/>
  <c r="AM8" i="13"/>
  <c r="AN8" i="13"/>
  <c r="AE8" i="13"/>
  <c r="AI6" i="13"/>
  <c r="AJ6" i="13"/>
  <c r="AK6" i="13"/>
  <c r="AL6" i="13"/>
  <c r="AM6" i="13"/>
  <c r="AN6" i="13"/>
  <c r="AH6" i="13"/>
  <c r="AG6" i="13"/>
  <c r="AF6" i="13"/>
  <c r="AE6" i="13"/>
  <c r="AM5" i="13"/>
  <c r="AN5" i="13"/>
  <c r="AI5" i="13"/>
  <c r="AK5" i="13"/>
  <c r="AJ5" i="13"/>
  <c r="AL5" i="13"/>
  <c r="AH5" i="13"/>
  <c r="AF5" i="13"/>
  <c r="D89" i="6"/>
  <c r="F89" i="6" s="1"/>
  <c r="D80" i="6"/>
  <c r="F80" i="6" s="1"/>
  <c r="M55" i="6"/>
  <c r="M56" i="6"/>
  <c r="O56" i="6"/>
  <c r="O57" i="6" s="1"/>
  <c r="E140" i="14"/>
  <c r="F140" i="14"/>
  <c r="D140" i="14"/>
  <c r="O25" i="6"/>
  <c r="M25" i="6"/>
  <c r="D104" i="5"/>
  <c r="D167" i="5"/>
  <c r="D68" i="14" s="1"/>
  <c r="M57" i="6" l="1"/>
  <c r="I25" i="6"/>
  <c r="E125" i="14"/>
  <c r="M31" i="6"/>
  <c r="E127" i="14" s="1"/>
  <c r="F125" i="14"/>
  <c r="O31" i="6"/>
  <c r="F127" i="14" s="1"/>
  <c r="O22" i="6"/>
  <c r="F123" i="14" s="1"/>
  <c r="O19" i="6"/>
  <c r="F121" i="14" s="1"/>
  <c r="O16" i="6"/>
  <c r="F119" i="14" s="1"/>
  <c r="O13" i="6"/>
  <c r="F117" i="14" s="1"/>
  <c r="O9" i="6"/>
  <c r="F114" i="14" s="1"/>
  <c r="M13" i="6"/>
  <c r="E117" i="14" s="1"/>
  <c r="M9" i="6"/>
  <c r="E114" i="14" s="1"/>
  <c r="M22" i="6"/>
  <c r="E123" i="14" s="1"/>
  <c r="M16" i="6"/>
  <c r="E119" i="14" s="1"/>
  <c r="M19" i="6"/>
  <c r="E121" i="14" s="1"/>
  <c r="AF52" i="6"/>
  <c r="M28" i="6"/>
  <c r="D130" i="5"/>
  <c r="D226" i="5" s="1"/>
  <c r="D89" i="14" s="1"/>
  <c r="AF7" i="13"/>
  <c r="Y234" i="5"/>
  <c r="Y230" i="5"/>
  <c r="AF8" i="13"/>
  <c r="AE5" i="13"/>
  <c r="AF12" i="6"/>
  <c r="Y65" i="5"/>
  <c r="Y85" i="5"/>
  <c r="Y104" i="5"/>
  <c r="Y45" i="5"/>
  <c r="AF25" i="6"/>
  <c r="O28" i="6"/>
  <c r="K33" i="6"/>
  <c r="O33" i="6"/>
  <c r="K28" i="6"/>
  <c r="M33" i="6"/>
  <c r="I31" i="6" l="1"/>
  <c r="AF31" i="6" s="1"/>
  <c r="I33" i="6"/>
  <c r="I9" i="6"/>
  <c r="I28" i="6"/>
  <c r="I22" i="6"/>
  <c r="I19" i="6"/>
  <c r="I16" i="6"/>
  <c r="I13" i="6"/>
  <c r="AF28" i="6"/>
  <c r="AF33" i="6"/>
  <c r="Y94" i="5"/>
  <c r="D37" i="14"/>
  <c r="K56" i="6" l="1"/>
  <c r="K55" i="6"/>
  <c r="K57" i="6" l="1"/>
  <c r="AF57" i="6" s="1"/>
  <c r="AF56" i="6"/>
  <c r="AF55" i="6"/>
  <c r="AF16" i="6" l="1"/>
  <c r="AF13" i="6"/>
  <c r="AF19" i="6"/>
  <c r="AF22" i="6"/>
  <c r="AF9" i="6"/>
  <c r="F10" i="10"/>
  <c r="D165" i="14" s="1"/>
  <c r="J10" i="10"/>
  <c r="E165" i="14" s="1"/>
  <c r="F11" i="10"/>
  <c r="D166" i="14" s="1"/>
  <c r="J11" i="10"/>
  <c r="E166" i="14" s="1"/>
  <c r="F12" i="10"/>
  <c r="D167" i="14" s="1"/>
  <c r="J12" i="10"/>
  <c r="E167" i="14" s="1"/>
  <c r="F5" i="10"/>
  <c r="D160" i="14" s="1"/>
  <c r="J6" i="10"/>
  <c r="E161" i="14" s="1"/>
  <c r="J7" i="10"/>
  <c r="E162" i="14" s="1"/>
  <c r="J8" i="10"/>
  <c r="E163" i="14" s="1"/>
  <c r="J9" i="10"/>
  <c r="E164" i="14" s="1"/>
  <c r="J5" i="10"/>
  <c r="E160" i="14" s="1"/>
  <c r="F6" i="10"/>
  <c r="D161" i="14" s="1"/>
  <c r="F7" i="10"/>
  <c r="D162" i="14" s="1"/>
  <c r="F8" i="10"/>
  <c r="D163" i="14" s="1"/>
  <c r="F9" i="10"/>
  <c r="D164" i="14" s="1"/>
  <c r="E4" i="4" l="1"/>
  <c r="E9" i="4"/>
  <c r="E7" i="4"/>
  <c r="E31" i="4"/>
  <c r="E30" i="4"/>
  <c r="E29" i="4"/>
  <c r="E28" i="4"/>
  <c r="E27" i="4"/>
  <c r="E26" i="4"/>
  <c r="E25" i="4"/>
  <c r="E24" i="4"/>
  <c r="E23" i="4"/>
  <c r="E22" i="4"/>
  <c r="E21" i="4"/>
  <c r="E20" i="4"/>
  <c r="E19" i="4"/>
  <c r="E18" i="4"/>
  <c r="E17" i="4"/>
  <c r="E8" i="4" l="1"/>
  <c r="G4" i="4"/>
  <c r="E6" i="4" l="1"/>
  <c r="E5" i="4"/>
  <c r="E10" i="4"/>
  <c r="D30" i="4" l="1"/>
  <c r="F30" i="4" s="1"/>
  <c r="G30" i="4" s="1"/>
  <c r="D19" i="4"/>
  <c r="F19" i="4" s="1"/>
  <c r="G19" i="4" s="1"/>
  <c r="D25" i="4"/>
  <c r="F25" i="4" s="1"/>
  <c r="G25" i="4" s="1"/>
  <c r="D17" i="4"/>
  <c r="F17" i="4" s="1"/>
  <c r="G17" i="4" s="1"/>
  <c r="D29" i="4"/>
  <c r="F29" i="4" s="1"/>
  <c r="G29" i="4" s="1"/>
  <c r="D20" i="4"/>
  <c r="F20" i="4" s="1"/>
  <c r="G20" i="4" s="1"/>
  <c r="D23" i="4"/>
  <c r="F23" i="4" s="1"/>
  <c r="G23" i="4" s="1"/>
  <c r="D18" i="4"/>
  <c r="F18" i="4" s="1"/>
  <c r="G18" i="4" s="1"/>
  <c r="D24" i="4"/>
  <c r="F24" i="4" s="1"/>
  <c r="G24" i="4" s="1"/>
  <c r="D28" i="4"/>
  <c r="F28" i="4" s="1"/>
  <c r="G28" i="4" s="1"/>
  <c r="D27" i="4"/>
  <c r="F27" i="4" s="1"/>
  <c r="G27" i="4" s="1"/>
  <c r="D31" i="4"/>
  <c r="F31" i="4" s="1"/>
  <c r="G31" i="4" s="1"/>
  <c r="D26" i="4"/>
  <c r="F26" i="4" s="1"/>
  <c r="G26" i="4" s="1"/>
  <c r="D22" i="4"/>
  <c r="F22" i="4" s="1"/>
  <c r="G22" i="4" s="1"/>
  <c r="D21" i="4"/>
  <c r="F21" i="4" s="1"/>
  <c r="G21" i="4" s="1"/>
  <c r="G32" i="4" l="1"/>
  <c r="E13" i="4" s="1"/>
  <c r="E14"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Jonathan Williams</author>
  </authors>
  <commentList>
    <comment ref="D4" authorId="0" shapeId="0" xr:uid="{7938C750-9DBA-4236-9499-912A35A01448}">
      <text>
        <r>
          <rPr>
            <sz val="9"/>
            <color indexed="81"/>
            <rFont val="Tahoma"/>
            <family val="2"/>
          </rPr>
          <t>1=minor impact
5=project stopper</t>
        </r>
      </text>
    </comment>
    <comment ref="E4" authorId="0" shapeId="0" xr:uid="{8EC2ECA6-F663-4C88-A4FB-3DC35941A40B}">
      <text>
        <r>
          <rPr>
            <sz val="9"/>
            <color indexed="81"/>
            <rFont val="Tahoma"/>
            <family val="2"/>
          </rPr>
          <t>1= unlikely 
5= extremely likely</t>
        </r>
      </text>
    </comment>
    <comment ref="H4" authorId="0" shapeId="0" xr:uid="{C109F790-3C7D-4459-BEDB-9C0282ED0A43}">
      <text>
        <r>
          <rPr>
            <sz val="9"/>
            <color indexed="81"/>
            <rFont val="Tahoma"/>
            <family val="2"/>
          </rPr>
          <t>1=minor impact
5=project stopper</t>
        </r>
      </text>
    </comment>
    <comment ref="I4" authorId="0" shapeId="0" xr:uid="{962F116D-7725-468C-90F2-48E4B6013190}">
      <text>
        <r>
          <rPr>
            <sz val="9"/>
            <color indexed="81"/>
            <rFont val="Tahoma"/>
            <family val="2"/>
          </rPr>
          <t>1= unlikely 
5= extremely likely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Jonathan Williams</author>
  </authors>
  <commentList>
    <comment ref="D17" authorId="0" shapeId="0" xr:uid="{F6980904-1BA3-4CE0-9518-8931AFAFBB12}">
      <text>
        <r>
          <rPr>
            <b/>
            <sz val="9"/>
            <color indexed="81"/>
            <rFont val="Tahoma"/>
            <family val="2"/>
          </rPr>
          <t>Jonathan Williams:</t>
        </r>
        <r>
          <rPr>
            <sz val="9"/>
            <color indexed="81"/>
            <rFont val="Tahoma"/>
            <family val="2"/>
          </rPr>
          <t xml:space="preserve">
Overwrite this and cells below for heat network connection</t>
        </r>
      </text>
    </comment>
  </commentList>
</comments>
</file>

<file path=xl/sharedStrings.xml><?xml version="1.0" encoding="utf-8"?>
<sst xmlns="http://schemas.openxmlformats.org/spreadsheetml/2006/main" count="547" uniqueCount="388">
  <si>
    <t>Please complete all section 1-5 as listed below:</t>
  </si>
  <si>
    <t>1. Applicant Details</t>
  </si>
  <si>
    <t>2. Project Details</t>
  </si>
  <si>
    <t>3. Eligible Cost Breakdown</t>
  </si>
  <si>
    <t>4. Risks</t>
  </si>
  <si>
    <t>5. Summary &amp; Declaration</t>
  </si>
  <si>
    <t>Important Notes</t>
  </si>
  <si>
    <t>This form can be filled in for up to 10 sites, should there be more sites to your application, please fill out another form for these.</t>
  </si>
  <si>
    <t>Applications must be supported by a sponsoring director, a signature will be required upon offer letters being provided.</t>
  </si>
  <si>
    <t>Note that works cannot start until a formal and signed grant award letter is received.</t>
  </si>
  <si>
    <t>Application Submissions</t>
  </si>
  <si>
    <t>Please send completed application forms to lowcarbonheat@energyservice.wales</t>
  </si>
  <si>
    <t>If you have any queries on the application process or the form itself, please use the address above.</t>
  </si>
  <si>
    <t>Data Sharing Disclaimer</t>
  </si>
  <si>
    <t xml:space="preserve">Please be advised that in submitting this application via e-mail, you consent to providing us with data necessary for our services. </t>
  </si>
  <si>
    <t>We prioritise your privacy and take our responsibility to protect your information seriously.</t>
  </si>
  <si>
    <t xml:space="preserve">For added assurance, we store all collected data on a secure drive that adheres to the industry standards of security. </t>
  </si>
  <si>
    <t xml:space="preserve">This ensures that your data remains safe and inaccessible to unauthorised access at all times. </t>
  </si>
  <si>
    <t>We adhere to strict data handling protocols in line with the UK GDPR and all other relevant data protection laws, in order to safeguard your information at all times.</t>
  </si>
  <si>
    <t>By submitting this form, you acknowledge and accept that your data will be handled as described above. We recommend saving a copy of this disclaimer for your records.</t>
  </si>
  <si>
    <t>Should you have any concerns or questions regarding our data security measures or the handling of your data, please feel free to contact us at:</t>
  </si>
  <si>
    <t xml:space="preserve">enquiries@energyservice.wales </t>
  </si>
  <si>
    <t>APPLICANT DETAILS</t>
  </si>
  <si>
    <t>Project Introduction</t>
  </si>
  <si>
    <t>The Project</t>
  </si>
  <si>
    <t>Please give a short summary of your projects, this should include:
 - Names of Buildings
 - Names of Technologies
 - Any relevant background</t>
  </si>
  <si>
    <t>Compliance</t>
  </si>
  <si>
    <t>Pass / Fail</t>
  </si>
  <si>
    <t>Please confirm your organisation either owns, long term leases, or reports the carbon emissions for these buildings</t>
  </si>
  <si>
    <t>Yes</t>
  </si>
  <si>
    <t>Please confirm your organisation is retaining the building / lease for at least 10 years</t>
  </si>
  <si>
    <t>Please confirm the applicant is a Local Authority</t>
  </si>
  <si>
    <t>Please confirm the proposed works are yet to start</t>
  </si>
  <si>
    <t>Are any of the projects in this application related to district heating?</t>
  </si>
  <si>
    <t>Multi-year</t>
  </si>
  <si>
    <t>If applying for single year funding, will the works be completed by 31st March 2024?</t>
  </si>
  <si>
    <t xml:space="preserve">Are any of the projects in this application dependent on another project or funding stream? </t>
  </si>
  <si>
    <t>Procurement</t>
  </si>
  <si>
    <t>Are you intending on delivering these projects via a Re:fit contract?</t>
  </si>
  <si>
    <t>Do you have a detailed design or investment grade proposal in place?</t>
  </si>
  <si>
    <t xml:space="preserve"> </t>
  </si>
  <si>
    <t>Applicant Details</t>
  </si>
  <si>
    <t>Organisation</t>
  </si>
  <si>
    <t>Applicant Organisation</t>
  </si>
  <si>
    <t>Applicant Address</t>
  </si>
  <si>
    <t>Applicant Postcode</t>
  </si>
  <si>
    <t>Key Contact / Applicant</t>
  </si>
  <si>
    <t>Key Contact Name</t>
  </si>
  <si>
    <t>Key Contact Job Title</t>
  </si>
  <si>
    <t>Key Contact Email Address</t>
  </si>
  <si>
    <t>Key Contact Phone Number</t>
  </si>
  <si>
    <t>Finance Contact</t>
  </si>
  <si>
    <t>Finance Contact Name</t>
  </si>
  <si>
    <t>Finance Contact Job Title</t>
  </si>
  <si>
    <t>Finance Contact  Email Address</t>
  </si>
  <si>
    <t>Finance Contact Phone Number</t>
  </si>
  <si>
    <t>Sponsoring Director</t>
  </si>
  <si>
    <t>Sponsoring Director Name</t>
  </si>
  <si>
    <t>Sponsoring Director Job Title</t>
  </si>
  <si>
    <t>Sponsoring Director Email Address</t>
  </si>
  <si>
    <t>Sponsoring Director Phone Number</t>
  </si>
  <si>
    <t>End of Sheet</t>
  </si>
  <si>
    <t>Water source heat pump</t>
  </si>
  <si>
    <t>Ground source heat pump</t>
  </si>
  <si>
    <t>Air source heat pump</t>
  </si>
  <si>
    <t>Connection to an existing district heating scheme</t>
  </si>
  <si>
    <t>PROJECT DETAILS</t>
  </si>
  <si>
    <t>PLEASE INPUT IN YOUR PRIOIRTY ORDER &gt;&gt;&gt;</t>
  </si>
  <si>
    <t>BUILDING ONE</t>
  </si>
  <si>
    <t>BUILDING TWO</t>
  </si>
  <si>
    <t>BUILDING THREE</t>
  </si>
  <si>
    <t>BUILDING FOUR</t>
  </si>
  <si>
    <t>BUILDING FIVE</t>
  </si>
  <si>
    <t>BUILDING SIX</t>
  </si>
  <si>
    <t>BUILDING SEVEN</t>
  </si>
  <si>
    <t>BUILDING EIGHT</t>
  </si>
  <si>
    <t>BUILDING NINE</t>
  </si>
  <si>
    <t>BUILDING TEN</t>
  </si>
  <si>
    <t>Hidden for assessment</t>
  </si>
  <si>
    <t>Building Name</t>
  </si>
  <si>
    <t>Building  Address</t>
  </si>
  <si>
    <t>Building Postcode</t>
  </si>
  <si>
    <t>Type of building</t>
  </si>
  <si>
    <t>Gross Internal Floor Area of Building (m2)</t>
  </si>
  <si>
    <t>Confirm you are retaining ownership / lease of this building for at least 10 years</t>
  </si>
  <si>
    <t>Confirm</t>
  </si>
  <si>
    <t>Is the building in the vicinity of an existing or planned heat network?</t>
  </si>
  <si>
    <t>Cannot Confirm</t>
  </si>
  <si>
    <r>
      <t xml:space="preserve">Description of Project:
</t>
    </r>
    <r>
      <rPr>
        <i/>
        <sz val="11"/>
        <color theme="1"/>
        <rFont val="Arial"/>
        <family val="2"/>
      </rPr>
      <t xml:space="preserve">
Please include details such as:
 - The chosen low carbon technology and how this was selected over alternatives
 - Energy efficiency measures that support a whole building approach</t>
    </r>
  </si>
  <si>
    <t>Please confirm and detail any future planned upgrade works at the building (include details of electrical works such as onsite generation or EV charging).</t>
  </si>
  <si>
    <t>Existing Heat Technology &amp; Consumption</t>
  </si>
  <si>
    <r>
      <t xml:space="preserve">Is domestic hot water served from the main heat source? </t>
    </r>
    <r>
      <rPr>
        <i/>
        <sz val="11"/>
        <color theme="1"/>
        <rFont val="Arial"/>
        <family val="2"/>
      </rPr>
      <t>Answer N/A if domestic hot water not addressed in project</t>
    </r>
  </si>
  <si>
    <t>No</t>
  </si>
  <si>
    <t>Existing main heat generation</t>
  </si>
  <si>
    <t>Existing main heat source in building</t>
  </si>
  <si>
    <t>Direct-fired hot water heater</t>
  </si>
  <si>
    <t>Existing fuel type</t>
  </si>
  <si>
    <t>Age of main equipment (years)</t>
  </si>
  <si>
    <t>Capacity installed (kW heat)</t>
  </si>
  <si>
    <t>Annual energy use input (kWh)</t>
  </si>
  <si>
    <t>Estimated efficiency of existing heat generation (%)</t>
  </si>
  <si>
    <t>Estimated annual heat demand output (kWh)</t>
  </si>
  <si>
    <t>Secondary heat generation</t>
  </si>
  <si>
    <t>Type of use for heat</t>
  </si>
  <si>
    <t>Other</t>
  </si>
  <si>
    <t>Heating (top-up)</t>
  </si>
  <si>
    <t>LPG</t>
  </si>
  <si>
    <t>Further heat generation</t>
  </si>
  <si>
    <t>Hot Water</t>
  </si>
  <si>
    <t>Summary of existing heat generation</t>
  </si>
  <si>
    <t>Total annual heat demand output (kWh)</t>
  </si>
  <si>
    <t xml:space="preserve">Percent heat served by main heat generation </t>
  </si>
  <si>
    <t xml:space="preserve">Percent heat served by secondary heat generation </t>
  </si>
  <si>
    <t xml:space="preserve">Percent heat served by further heat generation </t>
  </si>
  <si>
    <t>Total capacity installed (kW heat)</t>
  </si>
  <si>
    <t>Enabling measures and energy efficiency</t>
  </si>
  <si>
    <t>Temperatures</t>
  </si>
  <si>
    <t>Please indicate the design temperature for the project:</t>
  </si>
  <si>
    <t>Heating output flow temperature</t>
  </si>
  <si>
    <t>Domestic hot water flow temperature</t>
  </si>
  <si>
    <t>Enabling Measures</t>
  </si>
  <si>
    <t>Please indicate if the following measures are included in your project:</t>
  </si>
  <si>
    <t>Replacing radiators</t>
  </si>
  <si>
    <t>Replacing AHU heating coils</t>
  </si>
  <si>
    <t>Heating circuit upgrades</t>
  </si>
  <si>
    <t>BMS and controls</t>
  </si>
  <si>
    <t>Other (please note):</t>
  </si>
  <si>
    <t>Energy Efficiency</t>
  </si>
  <si>
    <t>Loft insulation</t>
  </si>
  <si>
    <t>Cavity wall insulation (where suitable)</t>
  </si>
  <si>
    <t>Window / door draught proofing</t>
  </si>
  <si>
    <t>Please outline how you will take a whole building approach to the project</t>
  </si>
  <si>
    <t>Project Heat Technology &amp; Consumption</t>
  </si>
  <si>
    <t>Is further heat generation needed for domestic hot water or other heat use?</t>
  </si>
  <si>
    <t xml:space="preserve">Primary low carbon heat generation </t>
  </si>
  <si>
    <t>Primary low carbon heat generation technology type</t>
  </si>
  <si>
    <t>Heat pump - air source</t>
  </si>
  <si>
    <t>Fuel Type</t>
  </si>
  <si>
    <t>Annual heat supplied output (kWh)</t>
  </si>
  <si>
    <t>Carbon Emissions kg CO2e</t>
  </si>
  <si>
    <t>Lifetime Carbon Emissions (kg CO2e)</t>
  </si>
  <si>
    <t>Secondary low carbon heat generation</t>
  </si>
  <si>
    <t>Kerosene</t>
  </si>
  <si>
    <t>Heat generation technology type</t>
  </si>
  <si>
    <t>Heat pump - ground source</t>
  </si>
  <si>
    <t>Further low carbon heat generation</t>
  </si>
  <si>
    <t>Summary of low carbon heat generation</t>
  </si>
  <si>
    <t>Total capacity installed (kW)</t>
  </si>
  <si>
    <t>Carbon Emissions (kg CO2e)</t>
  </si>
  <si>
    <t>CO2e Emissions per kWh heat (gCO2e/kWh)</t>
  </si>
  <si>
    <t>Project Timeline</t>
  </si>
  <si>
    <t xml:space="preserve">Please include your anticipated project milestones below:
</t>
  </si>
  <si>
    <t>Tender Process (if applicable)</t>
  </si>
  <si>
    <t>Contractor Award</t>
  </si>
  <si>
    <t>Equipment Order</t>
  </si>
  <si>
    <t>On Site Works Begin</t>
  </si>
  <si>
    <t>On Site Works Complete / Heat On</t>
  </si>
  <si>
    <t>ELIGIBLE PROJECT COSTS</t>
  </si>
  <si>
    <t>Project Cost Breakdown</t>
  </si>
  <si>
    <t>Total - TO BE HIDDEN</t>
  </si>
  <si>
    <t>Enabling Works (£)</t>
  </si>
  <si>
    <t>% total cost</t>
  </si>
  <si>
    <t>Main equipment costs (£)</t>
  </si>
  <si>
    <t>£/kW</t>
  </si>
  <si>
    <t>Installation and Commissioning Costs (£)</t>
  </si>
  <si>
    <t>Fabric Measures (£)</t>
  </si>
  <si>
    <t>Other Energy Efficiency Measures (£)</t>
  </si>
  <si>
    <t>Total Project Costs (£)</t>
  </si>
  <si>
    <t>Ensure this value matches the totals on the submitted quotes</t>
  </si>
  <si>
    <t>Maximum Eligible Grant Value</t>
  </si>
  <si>
    <t>Grant amount requested</t>
  </si>
  <si>
    <t>Minimum Applicant Contribution</t>
  </si>
  <si>
    <t>Costs funded by other funding sources</t>
  </si>
  <si>
    <t>List other confirmed funding sources &amp; amounts</t>
  </si>
  <si>
    <t>Yearly Split</t>
  </si>
  <si>
    <t>Single year</t>
  </si>
  <si>
    <t>Total</t>
  </si>
  <si>
    <t>Anticipated Drawdown</t>
  </si>
  <si>
    <t>RISK ASSESSMENT</t>
  </si>
  <si>
    <t>Description of Risk to Project Delivery</t>
  </si>
  <si>
    <t>Potential Impact 
(1-5)</t>
  </si>
  <si>
    <t>Likelihood
(1-5)</t>
  </si>
  <si>
    <t>Risk Rating (unmitigated)</t>
  </si>
  <si>
    <t>Proposed Mitigation</t>
  </si>
  <si>
    <t xml:space="preserve">Potential Impact
(1-5) </t>
  </si>
  <si>
    <t>Risk Rating (mitigated)</t>
  </si>
  <si>
    <t>Application Submittal</t>
  </si>
  <si>
    <t>Completeness Check</t>
  </si>
  <si>
    <t>Complete?</t>
  </si>
  <si>
    <t>Supporting Information</t>
  </si>
  <si>
    <t>Attached?</t>
  </si>
  <si>
    <t xml:space="preserve">Feasibility study / Investment Grade Proposal demonstrating that project is technically feasible </t>
  </si>
  <si>
    <t>Suppliers quote for the works</t>
  </si>
  <si>
    <t>Specification sheet for the heat pump / other low carbon heat source proposed</t>
  </si>
  <si>
    <t>Evidence of the coefficient of performance of the heat pump (where applicable)</t>
  </si>
  <si>
    <t>Evidence that any complementary funding is in place e.g. letters confirming funding</t>
  </si>
  <si>
    <t>A RAG assessment of the major risks to project delivery</t>
  </si>
  <si>
    <t>Financial Summary and Declaration</t>
  </si>
  <si>
    <t>Grant Application Request</t>
  </si>
  <si>
    <t>Expected drawdown:</t>
  </si>
  <si>
    <t>We confirm that we understand that the project value is not flexible between financial years</t>
  </si>
  <si>
    <t>We confirm that we understand drawdown of funding will be in arrears</t>
  </si>
  <si>
    <t>We confirm that recoverable VAT has not been included in project costs applied for (or as part of our contribution)</t>
  </si>
  <si>
    <t>We understand that low carbon heat solutions may lead to a increase in energy costs, and that these costs can be covered</t>
  </si>
  <si>
    <t>We confirm that we will be ready to go into contract soon after grant award</t>
  </si>
  <si>
    <t>We confirm that we have senior commitment for the project</t>
  </si>
  <si>
    <t>End of Application</t>
  </si>
  <si>
    <t>Empty line-&gt;</t>
  </si>
  <si>
    <t>Primary School</t>
  </si>
  <si>
    <t>Boilers</t>
  </si>
  <si>
    <t>Natural gas</t>
  </si>
  <si>
    <t>Secondary School</t>
  </si>
  <si>
    <t>N/A</t>
  </si>
  <si>
    <t>Heat pump - groundwater source</t>
  </si>
  <si>
    <t>Offices</t>
  </si>
  <si>
    <t>Combined heat &amp; power</t>
  </si>
  <si>
    <t>Heat pump - water source</t>
  </si>
  <si>
    <t>Depot</t>
  </si>
  <si>
    <t>Electric heater (direct for space heating)</t>
  </si>
  <si>
    <t>Gas oil</t>
  </si>
  <si>
    <t>Heat pump - staged - dual air then water</t>
  </si>
  <si>
    <t>Leisure Centre (with pool)</t>
  </si>
  <si>
    <t>Heat pump - high-temp air source</t>
  </si>
  <si>
    <t>Leisure Centre (without pool)</t>
  </si>
  <si>
    <t>Biomass</t>
  </si>
  <si>
    <t xml:space="preserve">Community Centre </t>
  </si>
  <si>
    <t>Connection to existing district heat network</t>
  </si>
  <si>
    <t>Library</t>
  </si>
  <si>
    <t>Fuel Lookup for LCH Tech</t>
  </si>
  <si>
    <t>Factors</t>
  </si>
  <si>
    <t>kg CO2 / kWh</t>
  </si>
  <si>
    <t>Lifetime of project (years)</t>
  </si>
  <si>
    <t>Electricity</t>
  </si>
  <si>
    <t>Biogas</t>
  </si>
  <si>
    <t>Summary &amp; Declaration</t>
  </si>
  <si>
    <t>Fuel types</t>
  </si>
  <si>
    <t>Building 1</t>
  </si>
  <si>
    <t>Building 2</t>
  </si>
  <si>
    <t>Building 3</t>
  </si>
  <si>
    <t>Building 4</t>
  </si>
  <si>
    <t>Building 5</t>
  </si>
  <si>
    <t>Building 6</t>
  </si>
  <si>
    <t>Building 7</t>
  </si>
  <si>
    <t>Building 8</t>
  </si>
  <si>
    <t>Building 9</t>
  </si>
  <si>
    <t>Building 10</t>
  </si>
  <si>
    <t>Natural Gas</t>
  </si>
  <si>
    <t xml:space="preserve">Grid Electricity </t>
  </si>
  <si>
    <t>Gas Oil</t>
  </si>
  <si>
    <t>Summary information and Carbon Cost Effectiveness</t>
  </si>
  <si>
    <t>Heat Pump Capacity (kW)</t>
  </si>
  <si>
    <t>FTE</t>
  </si>
  <si>
    <t>Heat Pump Cost (£/kW)</t>
  </si>
  <si>
    <t>Heat Pump Cost (£)</t>
  </si>
  <si>
    <t>Grant Request (£)</t>
  </si>
  <si>
    <t>Percentage Grant Request (%)</t>
  </si>
  <si>
    <t>Annual Heat Consumption to be met (kWh)</t>
  </si>
  <si>
    <t>Heat Pump Coefficient of Performance</t>
  </si>
  <si>
    <t>Displaced boiler efficiency (%)</t>
  </si>
  <si>
    <t>Carbon Factor Natural Gas (kgCO2e/kWh)</t>
  </si>
  <si>
    <t>Carbon saved (kgCO2e)</t>
  </si>
  <si>
    <t>kgCO2e saved per £ grant</t>
  </si>
  <si>
    <t>Year</t>
  </si>
  <si>
    <t>Carbon intensity of grid electricity (kgCO2e/kWh)</t>
  </si>
  <si>
    <t>Carbon intensity of heat from heat pump at stated COP (kgCO2e/kWh)</t>
  </si>
  <si>
    <t>Carbon intensity of heat from gas boiler (kgCO2e/kWh)</t>
  </si>
  <si>
    <t>Carbon saving compared to a gas boiler (kgCO2e/kWh)</t>
  </si>
  <si>
    <t>Carbon saving for stated annual heat consumption (kgCO2e)</t>
  </si>
  <si>
    <t>TOTAL</t>
  </si>
  <si>
    <r>
      <t xml:space="preserve">Drawings (plan and elevation) illustrating the location of the heat source and the scale </t>
    </r>
    <r>
      <rPr>
        <i/>
        <sz val="11"/>
        <color theme="1"/>
        <rFont val="Arial"/>
        <family val="2"/>
      </rPr>
      <t>(optional)</t>
    </r>
  </si>
  <si>
    <t>Document name</t>
  </si>
  <si>
    <t>New heat capacity required (kW heat)</t>
  </si>
  <si>
    <t>New heat output per annum to serve (kWh per annum)</t>
  </si>
  <si>
    <t>Percentage low carbon heat capacity compared to existing (minus enabling works peak heat load reductions)</t>
  </si>
  <si>
    <t>Direct electric heaters</t>
  </si>
  <si>
    <t>Electric boiler</t>
  </si>
  <si>
    <t>District Heat</t>
  </si>
  <si>
    <t>1year CO2 (2024)</t>
  </si>
  <si>
    <t>Lifetime CO2 (15 years)</t>
  </si>
  <si>
    <t>Expected Seasonal Coefficient of Performance / Efficiency</t>
  </si>
  <si>
    <t xml:space="preserve">Please describe any risks to this project going ahead, such as other ongoing works, projects this is dependent on, other funding streams dependent on: </t>
  </si>
  <si>
    <t>How many buildings are you applying for:</t>
  </si>
  <si>
    <t>If applying for multi-year funding, will the works be completed by 31st March 2025?</t>
  </si>
  <si>
    <t>Please indicate which stage of the procurement process you are at. 
Please include: 
 - Has a full tender process been carried out? If not:
 - How quotes have been obtained so far
 - Any framework you are going to utilise for the purposes of this work
 - Your procurement timeline between funding award to appointing a contractor</t>
  </si>
  <si>
    <t>Reponse</t>
  </si>
  <si>
    <t>Existing</t>
  </si>
  <si>
    <t>Enabling &amp; Energy Efficiency</t>
  </si>
  <si>
    <t>Low Carbon Heat Generation</t>
  </si>
  <si>
    <t>Primary low carbon heat generation</t>
  </si>
  <si>
    <t>3. Eligible Costs Breakdown</t>
  </si>
  <si>
    <t>flag</t>
  </si>
  <si>
    <t xml:space="preserve">Please lay out your anticiapted drawdown amounts, and in which quarter these will be in. </t>
  </si>
  <si>
    <t>Cost Breakdown</t>
  </si>
  <si>
    <t>Timescales</t>
  </si>
  <si>
    <t>Risk 1</t>
  </si>
  <si>
    <t>Risk 2</t>
  </si>
  <si>
    <t>Risk 3</t>
  </si>
  <si>
    <t>Risk 4</t>
  </si>
  <si>
    <t>Risk 5</t>
  </si>
  <si>
    <t>Risk 6</t>
  </si>
  <si>
    <t>Risk 7</t>
  </si>
  <si>
    <t>Risk 8</t>
  </si>
  <si>
    <t>5. Sumary &amp; Declaration</t>
  </si>
  <si>
    <t>Fail</t>
  </si>
  <si>
    <t>Completeness</t>
  </si>
  <si>
    <t>Supporting info</t>
  </si>
  <si>
    <t>Declaration</t>
  </si>
  <si>
    <t>Building details</t>
  </si>
  <si>
    <t>Existing heat source</t>
  </si>
  <si>
    <r>
      <rPr>
        <b/>
        <sz val="11"/>
        <color rgb="FF000000"/>
        <rFont val="Arial"/>
        <family val="2"/>
      </rPr>
      <t xml:space="preserve">Please indicate which stage of the procurement process you are at. 
</t>
    </r>
    <r>
      <rPr>
        <sz val="11"/>
        <color rgb="FF000000"/>
        <rFont val="Arial"/>
        <family val="2"/>
      </rPr>
      <t xml:space="preserve">
</t>
    </r>
    <r>
      <rPr>
        <i/>
        <sz val="11"/>
        <color rgb="FF000000"/>
        <rFont val="Arial"/>
        <family val="2"/>
      </rPr>
      <t>Please include: 
 - Has a full tender process been carried out? If not:
 - How quotes have been obtained so far
 - Any framework you are going to utilise for the purposes of this work
 - Your procurement timeline between funding award to appointing a contractor</t>
    </r>
  </si>
  <si>
    <t>Percentage of total costs requested (Maximum contribution is 90%)</t>
  </si>
  <si>
    <t>Will your enabling measures reduce your peak heat demand? If yes, by how much (kW)? If no, leave blank. If unsure, leave blank.</t>
  </si>
  <si>
    <r>
      <t>What are the calculated heat savings from these measures?</t>
    </r>
    <r>
      <rPr>
        <i/>
        <sz val="11"/>
        <rFont val="Arial"/>
        <family val="2"/>
      </rPr>
      <t xml:space="preserve"> kWh output per annum</t>
    </r>
  </si>
  <si>
    <t>Is top-up heat generation needed for heating? i.e. if the heat pump can't provide the full load</t>
  </si>
  <si>
    <t>Percentage low carbon heat demand compared to existing (minus energy efficiency reductions)</t>
  </si>
  <si>
    <t>Is there further existing heat generation included in this project?</t>
  </si>
  <si>
    <r>
      <t xml:space="preserve">Please refer to </t>
    </r>
    <r>
      <rPr>
        <i/>
        <sz val="11"/>
        <color theme="1"/>
        <rFont val="Arial"/>
        <family val="2"/>
      </rPr>
      <t>Low Carbon Heat Grant - Guidance October 2023</t>
    </r>
    <r>
      <rPr>
        <sz val="11"/>
        <color theme="1"/>
        <rFont val="Arial"/>
        <family val="2"/>
      </rPr>
      <t>, released alongside this form, for eligibility criteria and grant conditions.</t>
    </r>
  </si>
  <si>
    <t>Funding will only be granted to applicants that can assure projects can be installed and commissioned by 31st March 2025 (2026 for multi-year projects)</t>
  </si>
  <si>
    <t>Autofill</t>
  </si>
  <si>
    <t>Total FY 24/25 Grant Requested</t>
  </si>
  <si>
    <t>Total FY 25/26 Grant Requested</t>
  </si>
  <si>
    <t>Total FY 24/25</t>
  </si>
  <si>
    <t>Total FY 25/26 (if applicable)</t>
  </si>
  <si>
    <t>Please indicate the project position on planning permission</t>
  </si>
  <si>
    <t>Planning permission obtained</t>
  </si>
  <si>
    <t>Planning permission applied</t>
  </si>
  <si>
    <t>Planning application being developed</t>
  </si>
  <si>
    <t>Permitted development - deemed</t>
  </si>
  <si>
    <t>Planning unknown</t>
  </si>
  <si>
    <t>In contract - EnPC (sub-contractors confirmed)</t>
  </si>
  <si>
    <t>In contract - EnPC (sub-contractors tbc)</t>
  </si>
  <si>
    <t>In contract - turnkey provider</t>
  </si>
  <si>
    <t>Tender complete - preferred bidder for install</t>
  </si>
  <si>
    <t>Design complete - softmarket test for install</t>
  </si>
  <si>
    <t>Design complete - estimated install costs only</t>
  </si>
  <si>
    <t>No design complete - internal estimate of costs</t>
  </si>
  <si>
    <t>No upgrades - DNO confirmed</t>
  </si>
  <si>
    <t>DNO - upgrades in contract</t>
  </si>
  <si>
    <t>DNO - firm quote received</t>
  </si>
  <si>
    <t>DNO - full application submitted</t>
  </si>
  <si>
    <t>DNO - initial quote received</t>
  </si>
  <si>
    <t>DNO - initial quote requested</t>
  </si>
  <si>
    <t>DNO - engaged and positive response</t>
  </si>
  <si>
    <t>DNO - not engaged</t>
  </si>
  <si>
    <t>Pass</t>
  </si>
  <si>
    <t>OVERALL EVALUATION</t>
  </si>
  <si>
    <t>Commentary:</t>
  </si>
  <si>
    <t>Recommendation:</t>
  </si>
  <si>
    <t>Clarifications Needed</t>
  </si>
  <si>
    <t>SUMMARY &amp; DECLARATION</t>
  </si>
  <si>
    <t>RISKS</t>
  </si>
  <si>
    <t>ELIGIBLE COSTS BREAKDOWN</t>
  </si>
  <si>
    <t>Evaluation Response:</t>
  </si>
  <si>
    <t>Evaluation Commentary:</t>
  </si>
  <si>
    <t>PROJECT TIMELINE</t>
  </si>
  <si>
    <t>If applying for single year funding, will the works be completed by 31st March 2025? If not relevant, leave blank</t>
  </si>
  <si>
    <r>
      <t>If applying for</t>
    </r>
    <r>
      <rPr>
        <sz val="11"/>
        <color rgb="FFFF0000"/>
        <rFont val="Arial"/>
        <family val="2"/>
      </rPr>
      <t xml:space="preserve"> </t>
    </r>
    <r>
      <rPr>
        <sz val="11"/>
        <rFont val="Arial"/>
        <family val="2"/>
      </rPr>
      <t xml:space="preserve">multi-year funding, </t>
    </r>
    <r>
      <rPr>
        <sz val="11"/>
        <color theme="1"/>
        <rFont val="Arial"/>
        <family val="2"/>
      </rPr>
      <t>will the works be completed by 31st March 2026? If not relevant, leave blank</t>
    </r>
  </si>
  <si>
    <t>Low Carbon Heat Grant - Round 2</t>
  </si>
  <si>
    <t>Permitted development - confirmed with planning department</t>
  </si>
  <si>
    <t>Carbon Emissions (kgCO2e)</t>
  </si>
  <si>
    <t>Lifetime Carbon Emissions (kgCO2e)</t>
  </si>
  <si>
    <t>kg CO2e</t>
  </si>
  <si>
    <t>Lifetime Carbon Emissions saved (kg CO2e)</t>
  </si>
  <si>
    <t>Please indicate which stage of the procurement process this project is currently at</t>
  </si>
  <si>
    <t>Please indicate the project position on DNO upgrades / engagement</t>
  </si>
  <si>
    <t>Date</t>
  </si>
  <si>
    <r>
      <rPr>
        <b/>
        <sz val="12"/>
        <rFont val="Arial"/>
        <family val="2"/>
      </rPr>
      <t>Grant</t>
    </r>
    <r>
      <rPr>
        <sz val="12"/>
        <rFont val="Arial"/>
        <family val="2"/>
      </rPr>
      <t xml:space="preserve"> Amount </t>
    </r>
  </si>
  <si>
    <t>Project spend by 31st March 2024</t>
  </si>
  <si>
    <t>Project spend between 1st April 2024 - 31st March 2025</t>
  </si>
  <si>
    <t>Project spend between 1st April 2025 - 31st March 2026</t>
  </si>
  <si>
    <r>
      <t>Maximum Grant Amount -</t>
    </r>
    <r>
      <rPr>
        <i/>
        <sz val="12"/>
        <rFont val="Arial"/>
        <family val="2"/>
      </rPr>
      <t xml:space="preserve"> Project spend by 31st March 2025</t>
    </r>
  </si>
  <si>
    <r>
      <t xml:space="preserve">Maximum Grant Amount - </t>
    </r>
    <r>
      <rPr>
        <i/>
        <sz val="12"/>
        <rFont val="Arial"/>
        <family val="2"/>
      </rPr>
      <t>Project spend between 1st April 2024 - 31st March 2025</t>
    </r>
  </si>
  <si>
    <r>
      <t xml:space="preserve">Maximum Grant Amount - </t>
    </r>
    <r>
      <rPr>
        <i/>
        <sz val="12"/>
        <rFont val="Arial"/>
        <family val="2"/>
      </rPr>
      <t>Project spend between 1st April 2025 - 31st March 2026</t>
    </r>
  </si>
  <si>
    <r>
      <t xml:space="preserve">Please indicate split of </t>
    </r>
    <r>
      <rPr>
        <b/>
        <sz val="12"/>
        <color theme="1"/>
        <rFont val="Arial"/>
        <family val="2"/>
      </rPr>
      <t>total</t>
    </r>
    <r>
      <rPr>
        <sz val="12"/>
        <color theme="1"/>
        <rFont val="Arial"/>
        <family val="2"/>
      </rPr>
      <t xml:space="preserve"> project costs below:</t>
    </r>
  </si>
  <si>
    <t>Total FY 23/24</t>
  </si>
  <si>
    <t>Overall, which stage best describes your procurement position. More detail is required in the next tab</t>
  </si>
  <si>
    <t>FY 23/24</t>
  </si>
  <si>
    <t>FY 24/25</t>
  </si>
  <si>
    <t>FY 25/26</t>
  </si>
  <si>
    <r>
      <t>We will accept single financial year projects to be delivered by 31st March 2025 and multi-year applications to be delivered by 31</t>
    </r>
    <r>
      <rPr>
        <i/>
        <vertAlign val="superscript"/>
        <sz val="12"/>
        <color rgb="FF000000"/>
        <rFont val="Arial"/>
        <family val="2"/>
      </rPr>
      <t>st</t>
    </r>
    <r>
      <rPr>
        <i/>
        <sz val="12"/>
        <color rgb="FF000000"/>
        <rFont val="Arial"/>
        <family val="2"/>
      </rPr>
      <t xml:space="preserve"> March 2026 (with spend in both financial years). Most projects are expected to start in April 2024. In exceptional cases we will accept projects with spend before April 2024, with strong evidence of deliverability. Funding is committed on a financial year basis and must be spent within the specified financial year. Approved funds cannot be rolled from one financial year to the next. </t>
    </r>
  </si>
  <si>
    <r>
      <t xml:space="preserve">Please provide commentary on project costs. 
</t>
    </r>
    <r>
      <rPr>
        <i/>
        <sz val="12"/>
        <rFont val="Arial"/>
        <family val="2"/>
      </rPr>
      <t>Include detail such as:</t>
    </r>
    <r>
      <rPr>
        <sz val="12"/>
        <rFont val="Arial"/>
        <family val="2"/>
      </rPr>
      <t xml:space="preserve">
</t>
    </r>
    <r>
      <rPr>
        <i/>
        <sz val="12"/>
        <rFont val="Arial"/>
        <family val="2"/>
      </rPr>
      <t xml:space="preserve"> - how these costs been derived
 - how the approach taken is cost effective</t>
    </r>
  </si>
  <si>
    <t>Total FY 23/24 Grant Requested</t>
  </si>
  <si>
    <t xml:space="preserve">We confirm that our contribution of funding (10%+) is secured and will be available against each drawdown of funding </t>
  </si>
  <si>
    <t>We confirm that our multiple sites are listed in our priority order, and that grant offers may be made for a reduced number of sites to ensure reasonable and fair distribution of funding</t>
  </si>
  <si>
    <r>
      <t xml:space="preserve">I confirm that the application is correct and full to the best of my knowledge, and that I have the authority to apply for the organisation. </t>
    </r>
    <r>
      <rPr>
        <b/>
        <i/>
        <sz val="11"/>
        <color theme="1"/>
        <rFont val="Arial"/>
        <family val="2"/>
      </rPr>
      <t>Please Print Name</t>
    </r>
  </si>
  <si>
    <t>Additional Commentary (Optional):</t>
  </si>
  <si>
    <r>
      <t xml:space="preserve">Please lay out your anticipated drawdown amounts, and in which quarter these will be in. This should be grant amount and not total cost.
</t>
    </r>
    <r>
      <rPr>
        <i/>
        <sz val="12"/>
        <rFont val="Arial"/>
        <family val="2"/>
      </rPr>
      <t>We are expecting no more than 4 drawdowns allowable per financial year, note a financial year is April - March</t>
    </r>
  </si>
  <si>
    <t>Version Control: v2.2 30/11/2023 - ROUND2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</si>
</sst>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0.000"/>
    <numFmt numFmtId="165" formatCode="0.0"/>
    <numFmt numFmtId="166" formatCode="_-* #,##0_-;\-* #,##0_-;_-* &quot;-&quot;??_-;_-@_-"/>
    <numFmt numFmtId="167" formatCode="#,##0_ ;\-#,##0\ "/>
    <numFmt numFmtId="168" formatCode="0.0000000"/>
    <numFmt numFmtId="169" formatCode="0.0000"/>
    <numFmt numFmtId="170" formatCode="#,##0.0"/>
  </numFmts>
  <fonts count="49" x14ac:knownFonts="1">
    <font>
      <sz val="11"/>
      <color theme="1"/>
      <name val="Calibri"/>
      <family val="2"/>
      <scheme val="minor"/>
    </font>
    <font>
      <b/>
      <sz val="11"/>
      <color theme="1"/>
      <name val="Calibri"/>
      <family val="2"/>
      <scheme val="minor"/>
    </font>
    <font>
      <sz val="10"/>
      <color rgb="FF007DBB"/>
      <name val="Arial"/>
      <family val="2"/>
    </font>
    <font>
      <sz val="10"/>
      <color theme="1"/>
      <name val="Arial"/>
      <family val="2"/>
    </font>
    <font>
      <b/>
      <sz val="20"/>
      <color theme="1"/>
      <name val="Calibri"/>
      <family val="2"/>
      <scheme val="minor"/>
    </font>
    <font>
      <sz val="9"/>
      <color indexed="81"/>
      <name val="Tahoma"/>
      <family val="2"/>
    </font>
    <font>
      <b/>
      <sz val="9"/>
      <color indexed="81"/>
      <name val="Tahoma"/>
      <family val="2"/>
    </font>
    <font>
      <sz val="11"/>
      <color theme="1"/>
      <name val="Calibri"/>
      <family val="2"/>
      <scheme val="minor"/>
    </font>
    <font>
      <b/>
      <sz val="20"/>
      <color theme="1"/>
      <name val="Arial Black"/>
      <family val="2"/>
    </font>
    <font>
      <sz val="11"/>
      <color theme="1"/>
      <name val="Arial"/>
      <family val="2"/>
    </font>
    <font>
      <i/>
      <sz val="11"/>
      <color theme="0" tint="-0.34998626667073579"/>
      <name val="Arial"/>
      <family val="2"/>
    </font>
    <font>
      <sz val="11"/>
      <color theme="0" tint="-0.34998626667073579"/>
      <name val="Arial"/>
      <family val="2"/>
    </font>
    <font>
      <b/>
      <sz val="11"/>
      <color theme="1"/>
      <name val="Arial"/>
      <family val="2"/>
    </font>
    <font>
      <sz val="11"/>
      <name val="Arial"/>
      <family val="2"/>
    </font>
    <font>
      <b/>
      <sz val="11"/>
      <name val="Arial"/>
      <family val="2"/>
    </font>
    <font>
      <i/>
      <sz val="11"/>
      <color theme="1"/>
      <name val="Arial"/>
      <family val="2"/>
    </font>
    <font>
      <sz val="11"/>
      <color theme="0" tint="-0.499984740745262"/>
      <name val="Arial"/>
      <family val="2"/>
    </font>
    <font>
      <i/>
      <sz val="11"/>
      <color theme="0" tint="-0.499984740745262"/>
      <name val="Arial"/>
      <family val="2"/>
    </font>
    <font>
      <i/>
      <sz val="11"/>
      <color theme="1"/>
      <name val="Calibri"/>
      <family val="2"/>
      <scheme val="minor"/>
    </font>
    <font>
      <sz val="11"/>
      <color rgb="FFFF0000"/>
      <name val="Calibri"/>
      <family val="2"/>
      <scheme val="minor"/>
    </font>
    <font>
      <sz val="11"/>
      <color rgb="FFFF0000"/>
      <name val="Arial"/>
      <family val="2"/>
    </font>
    <font>
      <sz val="8"/>
      <name val="Calibri"/>
      <family val="2"/>
      <scheme val="minor"/>
    </font>
    <font>
      <b/>
      <sz val="11"/>
      <color theme="0"/>
      <name val="Calibri"/>
      <family val="2"/>
      <scheme val="minor"/>
    </font>
    <font>
      <b/>
      <sz val="11"/>
      <color theme="0" tint="-0.499984740745262"/>
      <name val="Arial"/>
      <family val="2"/>
    </font>
    <font>
      <sz val="11"/>
      <color theme="0"/>
      <name val="Calibri"/>
      <family val="2"/>
      <scheme val="minor"/>
    </font>
    <font>
      <u/>
      <sz val="11"/>
      <color theme="10"/>
      <name val="Calibri"/>
      <family val="2"/>
      <scheme val="minor"/>
    </font>
    <font>
      <i/>
      <u/>
      <sz val="11"/>
      <color theme="10"/>
      <name val="Calibri"/>
      <family val="2"/>
      <scheme val="minor"/>
    </font>
    <font>
      <b/>
      <sz val="12"/>
      <color theme="0"/>
      <name val="Arial"/>
      <family val="2"/>
    </font>
    <font>
      <sz val="11"/>
      <color rgb="FF000000"/>
      <name val="Arial"/>
      <family val="2"/>
    </font>
    <font>
      <b/>
      <i/>
      <sz val="11"/>
      <color theme="1"/>
      <name val="Arial"/>
      <family val="2"/>
    </font>
    <font>
      <sz val="11"/>
      <color theme="0"/>
      <name val="Arial"/>
      <family val="2"/>
    </font>
    <font>
      <b/>
      <sz val="11"/>
      <color theme="0"/>
      <name val="Arial"/>
      <family val="2"/>
    </font>
    <font>
      <sz val="11"/>
      <color theme="0" tint="-4.9989318521683403E-2"/>
      <name val="Calibri"/>
      <family val="2"/>
      <scheme val="minor"/>
    </font>
    <font>
      <b/>
      <sz val="20"/>
      <color theme="1"/>
      <name val="Arial"/>
      <family val="2"/>
    </font>
    <font>
      <sz val="20"/>
      <color theme="1"/>
      <name val="Arial"/>
      <family val="2"/>
    </font>
    <font>
      <b/>
      <sz val="12"/>
      <color theme="1"/>
      <name val="Arial"/>
      <family val="2"/>
    </font>
    <font>
      <b/>
      <sz val="11"/>
      <color rgb="FF000000"/>
      <name val="Arial"/>
      <family val="2"/>
    </font>
    <font>
      <i/>
      <sz val="11"/>
      <color rgb="FF000000"/>
      <name val="Arial"/>
      <family val="2"/>
    </font>
    <font>
      <b/>
      <sz val="20"/>
      <color theme="0"/>
      <name val="Arial"/>
      <family val="2"/>
    </font>
    <font>
      <b/>
      <sz val="11"/>
      <color theme="5"/>
      <name val="Arial"/>
      <family val="2"/>
    </font>
    <font>
      <sz val="12"/>
      <name val="Arial"/>
      <family val="2"/>
    </font>
    <font>
      <i/>
      <sz val="12"/>
      <name val="Arial"/>
      <family val="2"/>
    </font>
    <font>
      <b/>
      <sz val="12"/>
      <color theme="5"/>
      <name val="Arial"/>
      <family val="2"/>
    </font>
    <font>
      <b/>
      <sz val="12"/>
      <name val="Arial"/>
      <family val="2"/>
    </font>
    <font>
      <i/>
      <sz val="11"/>
      <name val="Arial"/>
      <family val="2"/>
    </font>
    <font>
      <i/>
      <sz val="12"/>
      <color rgb="FF000000"/>
      <name val="Arial"/>
      <family val="2"/>
    </font>
    <font>
      <i/>
      <vertAlign val="superscript"/>
      <sz val="12"/>
      <color rgb="FF000000"/>
      <name val="Arial"/>
      <family val="2"/>
    </font>
    <font>
      <sz val="12"/>
      <color theme="1"/>
      <name val="Arial"/>
      <family val="2"/>
    </font>
    <font>
      <b/>
      <i/>
      <sz val="10"/>
      <color theme="0"/>
      <name val="Arial"/>
      <family val="2"/>
    </font>
  </fonts>
  <fills count="12">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4A7EA6"/>
        <bgColor indexed="64"/>
      </patternFill>
    </fill>
    <fill>
      <patternFill patternType="solid">
        <fgColor rgb="FFBDC8DB"/>
        <bgColor indexed="64"/>
      </patternFill>
    </fill>
    <fill>
      <patternFill patternType="solid">
        <fgColor theme="0"/>
        <bgColor indexed="64"/>
      </patternFill>
    </fill>
    <fill>
      <patternFill patternType="solid">
        <fgColor theme="9" tint="0.79998168889431442"/>
        <bgColor indexed="64"/>
      </patternFill>
    </fill>
    <fill>
      <patternFill patternType="solid">
        <fgColor rgb="FFC0000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4"/>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xf numFmtId="9"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25" fillId="0" borderId="0" applyNumberForma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297">
    <xf numFmtId="0" fontId="0" fillId="0" borderId="0" xfId="0"/>
    <xf numFmtId="0" fontId="0" fillId="0" borderId="0" xfId="0" applyAlignment="1">
      <alignment wrapText="1"/>
    </xf>
    <xf numFmtId="0" fontId="0" fillId="0" borderId="0" xfId="0" applyAlignment="1">
      <alignment horizontal="right"/>
    </xf>
    <xf numFmtId="0" fontId="0" fillId="2" borderId="0" xfId="0" applyFill="1"/>
    <xf numFmtId="0" fontId="2" fillId="0" borderId="1" xfId="0" applyFont="1" applyBorder="1" applyAlignment="1">
      <alignment horizontal="center" vertical="center" wrapText="1"/>
    </xf>
    <xf numFmtId="0" fontId="2" fillId="0" borderId="1" xfId="0" applyFont="1" applyBorder="1" applyAlignment="1">
      <alignment horizontal="center" wrapText="1"/>
    </xf>
    <xf numFmtId="164" fontId="3" fillId="2" borderId="1" xfId="0" applyNumberFormat="1" applyFont="1" applyFill="1" applyBorder="1" applyAlignment="1">
      <alignment horizontal="center" vertical="center" wrapText="1"/>
    </xf>
    <xf numFmtId="164" fontId="0" fillId="3" borderId="1" xfId="0" applyNumberFormat="1" applyFill="1"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1" fontId="0" fillId="0" borderId="0" xfId="0" applyNumberFormat="1"/>
    <xf numFmtId="1" fontId="2" fillId="0" borderId="1" xfId="0" applyNumberFormat="1" applyFont="1" applyBorder="1" applyAlignment="1">
      <alignment horizontal="center" wrapText="1"/>
    </xf>
    <xf numFmtId="1" fontId="0" fillId="3" borderId="1" xfId="0" applyNumberFormat="1" applyFill="1" applyBorder="1" applyAlignment="1">
      <alignment horizontal="center"/>
    </xf>
    <xf numFmtId="0" fontId="1" fillId="0" borderId="0" xfId="0" applyFont="1"/>
    <xf numFmtId="1" fontId="1" fillId="0" borderId="0" xfId="0" applyNumberFormat="1" applyFont="1"/>
    <xf numFmtId="0" fontId="0" fillId="3" borderId="0" xfId="0" applyFill="1"/>
    <xf numFmtId="1" fontId="0" fillId="3" borderId="0" xfId="0" applyNumberFormat="1" applyFill="1"/>
    <xf numFmtId="165" fontId="0" fillId="3" borderId="0" xfId="0" applyNumberFormat="1" applyFill="1"/>
    <xf numFmtId="0" fontId="4" fillId="0" borderId="0" xfId="0" applyFont="1"/>
    <xf numFmtId="0" fontId="0" fillId="0" borderId="3" xfId="0" applyBorder="1"/>
    <xf numFmtId="0" fontId="0" fillId="0" borderId="2" xfId="0" applyBorder="1"/>
    <xf numFmtId="0" fontId="9" fillId="0" borderId="0" xfId="0" applyFont="1"/>
    <xf numFmtId="0" fontId="12" fillId="0" borderId="0" xfId="0" applyFont="1"/>
    <xf numFmtId="0" fontId="9" fillId="0" borderId="3" xfId="0" applyFont="1" applyBorder="1"/>
    <xf numFmtId="0" fontId="8" fillId="0" borderId="0" xfId="0" applyFont="1" applyAlignment="1">
      <alignment vertical="top"/>
    </xf>
    <xf numFmtId="0" fontId="0" fillId="4" borderId="4" xfId="0" applyFill="1" applyBorder="1"/>
    <xf numFmtId="0" fontId="0" fillId="4" borderId="6" xfId="0" applyFill="1" applyBorder="1"/>
    <xf numFmtId="0" fontId="0" fillId="4" borderId="7" xfId="0" applyFill="1" applyBorder="1"/>
    <xf numFmtId="0" fontId="13" fillId="6" borderId="0" xfId="0" applyFont="1" applyFill="1"/>
    <xf numFmtId="0" fontId="9" fillId="6" borderId="0" xfId="0" applyFont="1" applyFill="1"/>
    <xf numFmtId="0" fontId="12" fillId="6" borderId="0" xfId="0" applyFont="1" applyFill="1"/>
    <xf numFmtId="9" fontId="16" fillId="7" borderId="1" xfId="1" applyFont="1" applyFill="1" applyBorder="1"/>
    <xf numFmtId="44" fontId="13" fillId="7" borderId="1" xfId="2" applyFont="1" applyFill="1" applyBorder="1"/>
    <xf numFmtId="44" fontId="16" fillId="7" borderId="1" xfId="2" applyFont="1" applyFill="1" applyBorder="1"/>
    <xf numFmtId="44" fontId="13" fillId="6" borderId="0" xfId="2" applyFont="1" applyFill="1" applyBorder="1"/>
    <xf numFmtId="44" fontId="16" fillId="6" borderId="0" xfId="2" applyFont="1" applyFill="1" applyBorder="1"/>
    <xf numFmtId="0" fontId="0" fillId="6" borderId="2" xfId="0" applyFill="1" applyBorder="1"/>
    <xf numFmtId="0" fontId="0" fillId="6" borderId="0" xfId="0" applyFill="1"/>
    <xf numFmtId="0" fontId="10" fillId="0" borderId="3" xfId="0" applyFont="1" applyBorder="1" applyAlignment="1">
      <alignment horizontal="center" wrapText="1"/>
    </xf>
    <xf numFmtId="0" fontId="9" fillId="0" borderId="0" xfId="0" applyFont="1" applyAlignment="1">
      <alignment vertical="top" wrapText="1"/>
    </xf>
    <xf numFmtId="0" fontId="10" fillId="0" borderId="0" xfId="0" applyFont="1"/>
    <xf numFmtId="0" fontId="9" fillId="0" borderId="0" xfId="0" applyFont="1" applyAlignment="1">
      <alignment horizontal="right" vertical="top"/>
    </xf>
    <xf numFmtId="0" fontId="9" fillId="0" borderId="0" xfId="0" applyFont="1" applyAlignment="1">
      <alignment vertical="top"/>
    </xf>
    <xf numFmtId="0" fontId="9" fillId="0" borderId="0" xfId="0" applyFont="1" applyAlignment="1">
      <alignment vertical="center" wrapText="1"/>
    </xf>
    <xf numFmtId="0" fontId="13" fillId="0" borderId="0" xfId="0" applyFont="1" applyAlignment="1">
      <alignment vertical="center" wrapText="1"/>
    </xf>
    <xf numFmtId="0" fontId="9" fillId="0" borderId="0" xfId="0" applyFont="1" applyAlignment="1">
      <alignment horizontal="center" vertical="center" wrapText="1"/>
    </xf>
    <xf numFmtId="0" fontId="13" fillId="0" borderId="0" xfId="0" applyFont="1" applyAlignment="1">
      <alignment horizontal="center" vertical="center" wrapText="1"/>
    </xf>
    <xf numFmtId="0" fontId="12" fillId="8" borderId="0" xfId="0" applyFont="1" applyFill="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left" vertical="top" wrapText="1"/>
    </xf>
    <xf numFmtId="0" fontId="13" fillId="0" borderId="0" xfId="0" applyFont="1" applyAlignment="1">
      <alignment horizontal="left" vertical="center" wrapText="1"/>
    </xf>
    <xf numFmtId="0" fontId="9" fillId="0" borderId="0" xfId="0" applyFont="1" applyAlignment="1">
      <alignment horizontal="left" vertical="top"/>
    </xf>
    <xf numFmtId="0" fontId="9" fillId="0" borderId="0" xfId="0" applyFont="1" applyAlignment="1">
      <alignment horizontal="left" vertical="center" wrapText="1"/>
    </xf>
    <xf numFmtId="0" fontId="0" fillId="0" borderId="0" xfId="0" applyAlignment="1">
      <alignment horizontal="left" vertical="center" wrapText="1"/>
    </xf>
    <xf numFmtId="0" fontId="13" fillId="7" borderId="1" xfId="0" applyFont="1" applyFill="1" applyBorder="1" applyAlignment="1">
      <alignment horizontal="center" vertical="center" wrapText="1"/>
    </xf>
    <xf numFmtId="10" fontId="13" fillId="7" borderId="1" xfId="0" applyNumberFormat="1" applyFont="1" applyFill="1" applyBorder="1" applyAlignment="1">
      <alignment horizontal="center" vertical="center" wrapText="1"/>
    </xf>
    <xf numFmtId="44" fontId="23" fillId="7" borderId="1" xfId="2" applyFont="1" applyFill="1" applyBorder="1"/>
    <xf numFmtId="0" fontId="19" fillId="0" borderId="0" xfId="0" applyFont="1"/>
    <xf numFmtId="0" fontId="25" fillId="0" borderId="0" xfId="4"/>
    <xf numFmtId="0" fontId="18" fillId="0" borderId="0" xfId="0" applyFont="1"/>
    <xf numFmtId="0" fontId="26" fillId="0" borderId="0" xfId="4" applyFont="1"/>
    <xf numFmtId="0" fontId="0" fillId="0" borderId="1" xfId="0" applyBorder="1"/>
    <xf numFmtId="0" fontId="0" fillId="9" borderId="1" xfId="0" applyFill="1" applyBorder="1"/>
    <xf numFmtId="0" fontId="0" fillId="9" borderId="1" xfId="0" applyFill="1" applyBorder="1" applyAlignment="1">
      <alignment horizontal="center" vertical="center"/>
    </xf>
    <xf numFmtId="0" fontId="0" fillId="9" borderId="0" xfId="0" applyFill="1"/>
    <xf numFmtId="168" fontId="0" fillId="0" borderId="1" xfId="0" applyNumberFormat="1" applyBorder="1"/>
    <xf numFmtId="164" fontId="13" fillId="7" borderId="1" xfId="0" applyNumberFormat="1" applyFont="1" applyFill="1" applyBorder="1" applyAlignment="1">
      <alignment horizontal="center" vertical="center" wrapText="1"/>
    </xf>
    <xf numFmtId="165" fontId="13" fillId="7" borderId="1" xfId="0" applyNumberFormat="1" applyFont="1" applyFill="1" applyBorder="1" applyAlignment="1">
      <alignment horizontal="center" vertical="center" wrapText="1"/>
    </xf>
    <xf numFmtId="1" fontId="13" fillId="7" borderId="1" xfId="0" applyNumberFormat="1" applyFont="1" applyFill="1" applyBorder="1" applyAlignment="1">
      <alignment horizontal="center" vertical="center" wrapText="1"/>
    </xf>
    <xf numFmtId="169" fontId="0" fillId="0" borderId="1" xfId="0" applyNumberFormat="1" applyBorder="1"/>
    <xf numFmtId="0" fontId="0" fillId="0" borderId="0" xfId="0" applyAlignment="1">
      <alignment vertical="center" wrapText="1"/>
    </xf>
    <xf numFmtId="0" fontId="27" fillId="4" borderId="0" xfId="0" applyFont="1" applyFill="1" applyAlignment="1">
      <alignment horizontal="center" vertical="center"/>
    </xf>
    <xf numFmtId="2" fontId="13" fillId="7" borderId="1" xfId="0" applyNumberFormat="1" applyFont="1" applyFill="1" applyBorder="1" applyAlignment="1">
      <alignment horizontal="center" vertical="center" wrapText="1"/>
    </xf>
    <xf numFmtId="0" fontId="17" fillId="0" borderId="0" xfId="0" applyFont="1"/>
    <xf numFmtId="0" fontId="27" fillId="4" borderId="2" xfId="0" applyFont="1" applyFill="1" applyBorder="1"/>
    <xf numFmtId="0" fontId="27" fillId="4" borderId="0" xfId="0" applyFont="1" applyFill="1"/>
    <xf numFmtId="0" fontId="9" fillId="4" borderId="0" xfId="0" applyFont="1" applyFill="1"/>
    <xf numFmtId="0" fontId="9" fillId="4" borderId="3" xfId="0" applyFont="1" applyFill="1" applyBorder="1"/>
    <xf numFmtId="0" fontId="9" fillId="0" borderId="2" xfId="0" applyFont="1" applyBorder="1"/>
    <xf numFmtId="0" fontId="9" fillId="4" borderId="6" xfId="0" applyFont="1" applyFill="1" applyBorder="1"/>
    <xf numFmtId="0" fontId="9" fillId="4" borderId="7" xfId="0" applyFont="1" applyFill="1" applyBorder="1"/>
    <xf numFmtId="44" fontId="9" fillId="7" borderId="1" xfId="0" applyNumberFormat="1" applyFont="1" applyFill="1" applyBorder="1"/>
    <xf numFmtId="0" fontId="13" fillId="0" borderId="0" xfId="0" applyFont="1"/>
    <xf numFmtId="0" fontId="20" fillId="0" borderId="0" xfId="0" applyFont="1"/>
    <xf numFmtId="0" fontId="27" fillId="4" borderId="16" xfId="0" applyFont="1" applyFill="1" applyBorder="1"/>
    <xf numFmtId="0" fontId="27" fillId="4" borderId="17" xfId="0" applyFont="1" applyFill="1" applyBorder="1"/>
    <xf numFmtId="0" fontId="13" fillId="0" borderId="0" xfId="0" applyFont="1" applyAlignment="1">
      <alignment horizontal="right"/>
    </xf>
    <xf numFmtId="0" fontId="9" fillId="0" borderId="0" xfId="0" applyFont="1" applyAlignment="1">
      <alignment horizontal="left"/>
    </xf>
    <xf numFmtId="0" fontId="9" fillId="0" borderId="5" xfId="0" applyFont="1" applyBorder="1" applyAlignment="1">
      <alignment horizontal="center" vertical="center" wrapText="1"/>
    </xf>
    <xf numFmtId="0" fontId="9" fillId="5" borderId="1" xfId="0" applyFont="1" applyFill="1" applyBorder="1" applyAlignment="1">
      <alignment horizontal="center" vertical="center"/>
    </xf>
    <xf numFmtId="0" fontId="9" fillId="3" borderId="1" xfId="0" applyFont="1" applyFill="1" applyBorder="1" applyAlignment="1">
      <alignment horizontal="center" vertical="center"/>
    </xf>
    <xf numFmtId="0" fontId="19" fillId="9" borderId="1" xfId="0" applyFont="1" applyFill="1" applyBorder="1"/>
    <xf numFmtId="0" fontId="19" fillId="0" borderId="1" xfId="0" applyFont="1" applyBorder="1"/>
    <xf numFmtId="170" fontId="13" fillId="7" borderId="1" xfId="0" applyNumberFormat="1" applyFont="1" applyFill="1" applyBorder="1" applyAlignment="1">
      <alignment horizontal="center" vertical="center" wrapText="1"/>
    </xf>
    <xf numFmtId="0" fontId="12" fillId="0" borderId="0" xfId="0" applyFont="1" applyAlignment="1">
      <alignment vertical="center"/>
    </xf>
    <xf numFmtId="9" fontId="16" fillId="7" borderId="1" xfId="1" applyFont="1" applyFill="1" applyBorder="1" applyAlignment="1">
      <alignment vertical="center"/>
    </xf>
    <xf numFmtId="0" fontId="13" fillId="6" borderId="0" xfId="0" applyFont="1" applyFill="1" applyAlignment="1">
      <alignment vertical="center"/>
    </xf>
    <xf numFmtId="44" fontId="13" fillId="7" borderId="1" xfId="2" applyFont="1" applyFill="1" applyBorder="1" applyAlignment="1">
      <alignment vertical="center"/>
    </xf>
    <xf numFmtId="44" fontId="13" fillId="6" borderId="0" xfId="2" applyFont="1" applyFill="1" applyBorder="1" applyAlignment="1">
      <alignment vertical="center"/>
    </xf>
    <xf numFmtId="0" fontId="9" fillId="0" borderId="13" xfId="0" applyFont="1" applyBorder="1"/>
    <xf numFmtId="0" fontId="9" fillId="0" borderId="0" xfId="0" applyFont="1" applyAlignment="1">
      <alignment horizontal="center" vertical="top" wrapText="1"/>
    </xf>
    <xf numFmtId="170" fontId="13" fillId="0" borderId="0" xfId="0" applyNumberFormat="1" applyFont="1" applyAlignment="1">
      <alignment horizontal="center" vertical="center" wrapText="1"/>
    </xf>
    <xf numFmtId="10" fontId="13" fillId="0" borderId="0" xfId="0" applyNumberFormat="1" applyFont="1" applyAlignment="1">
      <alignment horizontal="center" vertical="center" wrapText="1"/>
    </xf>
    <xf numFmtId="0" fontId="13" fillId="6" borderId="0" xfId="0" applyFont="1" applyFill="1" applyAlignment="1">
      <alignment horizontal="left" vertical="center" wrapText="1"/>
    </xf>
    <xf numFmtId="0" fontId="9" fillId="6" borderId="0" xfId="0" applyFont="1" applyFill="1" applyAlignment="1">
      <alignment horizontal="left" vertical="center" wrapText="1"/>
    </xf>
    <xf numFmtId="0" fontId="16" fillId="7" borderId="1" xfId="2" applyNumberFormat="1" applyFont="1" applyFill="1" applyBorder="1" applyAlignment="1">
      <alignment vertical="center"/>
    </xf>
    <xf numFmtId="44" fontId="13" fillId="10" borderId="1" xfId="2" applyFont="1" applyFill="1" applyBorder="1" applyAlignment="1">
      <alignment vertical="center"/>
    </xf>
    <xf numFmtId="0" fontId="22" fillId="11" borderId="0" xfId="0" applyFont="1" applyFill="1"/>
    <xf numFmtId="0" fontId="0" fillId="11" borderId="0" xfId="0" applyFill="1"/>
    <xf numFmtId="0" fontId="24" fillId="11" borderId="0" xfId="0" applyFont="1" applyFill="1" applyAlignment="1">
      <alignment horizontal="center" vertical="center"/>
    </xf>
    <xf numFmtId="0" fontId="0" fillId="0" borderId="10" xfId="0" applyBorder="1"/>
    <xf numFmtId="0" fontId="0" fillId="0" borderId="1" xfId="0" applyBorder="1" applyAlignment="1">
      <alignment horizontal="center" vertical="center" wrapText="1"/>
    </xf>
    <xf numFmtId="0" fontId="0" fillId="0" borderId="11" xfId="0" applyBorder="1"/>
    <xf numFmtId="0" fontId="0" fillId="11" borderId="11" xfId="0" applyFill="1" applyBorder="1"/>
    <xf numFmtId="0" fontId="1" fillId="0" borderId="11" xfId="0" applyFont="1" applyBorder="1"/>
    <xf numFmtId="0" fontId="0" fillId="0" borderId="11" xfId="0" applyBorder="1" applyAlignment="1">
      <alignment wrapText="1"/>
    </xf>
    <xf numFmtId="0" fontId="22" fillId="11" borderId="0" xfId="0" applyFont="1" applyFill="1" applyAlignment="1">
      <alignment horizontal="center" vertical="center"/>
    </xf>
    <xf numFmtId="0" fontId="32" fillId="11" borderId="0" xfId="0" applyFont="1" applyFill="1" applyAlignment="1">
      <alignment horizontal="center" vertical="center"/>
    </xf>
    <xf numFmtId="0" fontId="34" fillId="0" borderId="0" xfId="0" applyFont="1"/>
    <xf numFmtId="0" fontId="27" fillId="4" borderId="3" xfId="0" applyFont="1" applyFill="1" applyBorder="1"/>
    <xf numFmtId="0" fontId="27" fillId="0" borderId="2" xfId="0" applyFont="1" applyBorder="1"/>
    <xf numFmtId="0" fontId="27" fillId="0" borderId="0" xfId="0" applyFont="1"/>
    <xf numFmtId="0" fontId="27" fillId="0" borderId="3" xfId="0" applyFont="1" applyBorder="1"/>
    <xf numFmtId="0" fontId="35" fillId="6" borderId="2" xfId="0" applyFont="1" applyFill="1" applyBorder="1"/>
    <xf numFmtId="0" fontId="28" fillId="0" borderId="0" xfId="0" applyFont="1" applyAlignment="1">
      <alignment vertical="top" wrapText="1"/>
    </xf>
    <xf numFmtId="0" fontId="31" fillId="4" borderId="4" xfId="0" applyFont="1" applyFill="1" applyBorder="1"/>
    <xf numFmtId="0" fontId="9" fillId="4" borderId="6" xfId="0" applyFont="1" applyFill="1" applyBorder="1" applyAlignment="1">
      <alignment vertical="top"/>
    </xf>
    <xf numFmtId="0" fontId="9" fillId="4" borderId="6" xfId="0" applyFont="1" applyFill="1" applyBorder="1" applyAlignment="1">
      <alignment vertical="top" wrapText="1"/>
    </xf>
    <xf numFmtId="0" fontId="9" fillId="2" borderId="0" xfId="0" applyFont="1" applyFill="1"/>
    <xf numFmtId="0" fontId="38" fillId="4" borderId="6" xfId="0" applyFont="1" applyFill="1" applyBorder="1" applyAlignment="1">
      <alignment vertical="top"/>
    </xf>
    <xf numFmtId="0" fontId="33" fillId="4" borderId="6" xfId="0" applyFont="1" applyFill="1" applyBorder="1" applyAlignment="1">
      <alignment vertical="top"/>
    </xf>
    <xf numFmtId="0" fontId="34" fillId="4" borderId="6" xfId="0" applyFont="1" applyFill="1" applyBorder="1"/>
    <xf numFmtId="0" fontId="34" fillId="2" borderId="0" xfId="0" applyFont="1" applyFill="1"/>
    <xf numFmtId="167" fontId="9" fillId="2" borderId="0" xfId="0" applyNumberFormat="1" applyFont="1" applyFill="1"/>
    <xf numFmtId="167" fontId="9" fillId="0" borderId="0" xfId="0" applyNumberFormat="1" applyFont="1"/>
    <xf numFmtId="0" fontId="9" fillId="0" borderId="14" xfId="0" applyFont="1" applyBorder="1"/>
    <xf numFmtId="0" fontId="27" fillId="4" borderId="0" xfId="0" applyFont="1" applyFill="1" applyAlignment="1">
      <alignment horizontal="left" vertical="center"/>
    </xf>
    <xf numFmtId="0" fontId="9" fillId="0" borderId="15" xfId="0" applyFont="1" applyBorder="1"/>
    <xf numFmtId="0" fontId="9" fillId="0" borderId="16" xfId="0" applyFont="1" applyBorder="1" applyAlignment="1">
      <alignment vertical="top" wrapText="1"/>
    </xf>
    <xf numFmtId="0" fontId="9" fillId="0" borderId="16" xfId="0" applyFont="1" applyBorder="1"/>
    <xf numFmtId="0" fontId="12" fillId="4" borderId="6" xfId="0" applyFont="1" applyFill="1" applyBorder="1"/>
    <xf numFmtId="0" fontId="12" fillId="2" borderId="0" xfId="0" applyFont="1" applyFill="1"/>
    <xf numFmtId="0" fontId="39" fillId="2" borderId="0" xfId="0" applyFont="1" applyFill="1"/>
    <xf numFmtId="0" fontId="9" fillId="4" borderId="2" xfId="0" applyFont="1" applyFill="1" applyBorder="1"/>
    <xf numFmtId="0" fontId="27" fillId="6" borderId="2" xfId="0" applyFont="1" applyFill="1" applyBorder="1"/>
    <xf numFmtId="0" fontId="27" fillId="6" borderId="0" xfId="0" applyFont="1" applyFill="1"/>
    <xf numFmtId="0" fontId="40" fillId="6" borderId="2" xfId="0" applyFont="1" applyFill="1" applyBorder="1"/>
    <xf numFmtId="0" fontId="40" fillId="6" borderId="0" xfId="0" applyFont="1" applyFill="1"/>
    <xf numFmtId="0" fontId="40" fillId="6" borderId="0" xfId="0" applyFont="1" applyFill="1" applyAlignment="1">
      <alignment vertical="top" wrapText="1"/>
    </xf>
    <xf numFmtId="0" fontId="43" fillId="6" borderId="0" xfId="0" applyFont="1" applyFill="1" applyAlignment="1">
      <alignment horizontal="right"/>
    </xf>
    <xf numFmtId="0" fontId="30" fillId="0" borderId="0" xfId="0" applyFont="1"/>
    <xf numFmtId="0" fontId="9" fillId="4" borderId="4" xfId="0" applyFont="1" applyFill="1" applyBorder="1"/>
    <xf numFmtId="0" fontId="38" fillId="4" borderId="6" xfId="0" applyFont="1" applyFill="1" applyBorder="1"/>
    <xf numFmtId="0" fontId="9" fillId="4" borderId="15" xfId="0" applyFont="1" applyFill="1" applyBorder="1"/>
    <xf numFmtId="49" fontId="30" fillId="4" borderId="0" xfId="1" applyNumberFormat="1" applyFont="1" applyFill="1" applyBorder="1" applyAlignment="1">
      <alignment horizontal="left" vertical="center"/>
    </xf>
    <xf numFmtId="0" fontId="40" fillId="6" borderId="0" xfId="0" applyFont="1" applyFill="1" applyAlignment="1">
      <alignment horizontal="left" vertical="center" wrapText="1"/>
    </xf>
    <xf numFmtId="0" fontId="38" fillId="4" borderId="4" xfId="0" applyFont="1" applyFill="1" applyBorder="1" applyAlignment="1">
      <alignment vertical="top"/>
    </xf>
    <xf numFmtId="0" fontId="38" fillId="4" borderId="7" xfId="0" applyFont="1" applyFill="1" applyBorder="1" applyAlignment="1">
      <alignment vertical="top"/>
    </xf>
    <xf numFmtId="0" fontId="13" fillId="5" borderId="1" xfId="0" applyFont="1" applyFill="1" applyBorder="1" applyAlignment="1" applyProtection="1">
      <alignment vertical="center" wrapText="1"/>
      <protection locked="0"/>
    </xf>
    <xf numFmtId="0" fontId="13" fillId="5" borderId="1" xfId="0" applyFont="1" applyFill="1" applyBorder="1" applyAlignment="1" applyProtection="1">
      <alignment horizontal="center" vertical="center" wrapText="1"/>
      <protection locked="0"/>
    </xf>
    <xf numFmtId="167" fontId="13" fillId="5" borderId="1" xfId="3" applyNumberFormat="1" applyFont="1" applyFill="1" applyBorder="1" applyAlignment="1" applyProtection="1">
      <alignment horizontal="center" vertical="center" wrapText="1"/>
      <protection locked="0"/>
    </xf>
    <xf numFmtId="9" fontId="13" fillId="5" borderId="1" xfId="1" applyFont="1" applyFill="1" applyBorder="1" applyAlignment="1" applyProtection="1">
      <alignment horizontal="center" vertical="center" wrapText="1"/>
      <protection locked="0"/>
    </xf>
    <xf numFmtId="10" fontId="13" fillId="5" borderId="1" xfId="3" applyNumberFormat="1" applyFont="1" applyFill="1" applyBorder="1" applyAlignment="1" applyProtection="1">
      <alignment horizontal="center" vertical="center" wrapText="1"/>
      <protection locked="0"/>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vertical="top" wrapText="1"/>
      <protection locked="0"/>
    </xf>
    <xf numFmtId="0" fontId="9" fillId="0" borderId="0" xfId="0" applyFont="1" applyProtection="1">
      <protection locked="0"/>
    </xf>
    <xf numFmtId="0" fontId="9" fillId="2" borderId="0" xfId="0" applyFont="1" applyFill="1" applyProtection="1">
      <protection locked="0"/>
    </xf>
    <xf numFmtId="167" fontId="9" fillId="2" borderId="0" xfId="0" applyNumberFormat="1" applyFont="1" applyFill="1" applyProtection="1">
      <protection locked="0"/>
    </xf>
    <xf numFmtId="0" fontId="34" fillId="4" borderId="4" xfId="0" applyFont="1" applyFill="1" applyBorder="1"/>
    <xf numFmtId="0" fontId="9" fillId="6" borderId="2" xfId="0" applyFont="1" applyFill="1" applyBorder="1"/>
    <xf numFmtId="0" fontId="9" fillId="6" borderId="0" xfId="0" applyFont="1" applyFill="1" applyAlignment="1">
      <alignment vertical="top"/>
    </xf>
    <xf numFmtId="0" fontId="12" fillId="6" borderId="2" xfId="0" applyFont="1" applyFill="1" applyBorder="1"/>
    <xf numFmtId="0" fontId="9" fillId="6" borderId="0" xfId="0" applyFont="1" applyFill="1" applyAlignment="1">
      <alignment horizontal="left" vertical="top" wrapText="1"/>
    </xf>
    <xf numFmtId="2" fontId="13" fillId="0" borderId="0" xfId="0" applyNumberFormat="1" applyFont="1" applyAlignment="1">
      <alignment horizontal="left" vertical="center" wrapText="1"/>
    </xf>
    <xf numFmtId="170" fontId="13" fillId="0" borderId="0" xfId="0" applyNumberFormat="1" applyFont="1" applyAlignment="1">
      <alignment horizontal="left" vertical="center" wrapText="1"/>
    </xf>
    <xf numFmtId="166" fontId="9" fillId="0" borderId="0" xfId="3" applyNumberFormat="1" applyFont="1" applyBorder="1" applyAlignment="1" applyProtection="1">
      <alignment horizontal="center" vertical="center"/>
    </xf>
    <xf numFmtId="0" fontId="9" fillId="0" borderId="0" xfId="0" applyFont="1" applyAlignment="1">
      <alignment horizontal="left" vertical="center"/>
    </xf>
    <xf numFmtId="2" fontId="9" fillId="0" borderId="0" xfId="0" applyNumberFormat="1" applyFont="1" applyAlignment="1">
      <alignment horizontal="left" vertical="center"/>
    </xf>
    <xf numFmtId="170" fontId="9" fillId="0" borderId="0" xfId="0" applyNumberFormat="1" applyFont="1" applyAlignment="1">
      <alignment horizontal="left" vertical="center"/>
    </xf>
    <xf numFmtId="170" fontId="9" fillId="0" borderId="0" xfId="0" applyNumberFormat="1" applyFont="1"/>
    <xf numFmtId="0" fontId="9" fillId="6" borderId="0" xfId="0" applyFont="1" applyFill="1" applyAlignment="1">
      <alignment horizontal="left" vertical="center"/>
    </xf>
    <xf numFmtId="0" fontId="10" fillId="0" borderId="0" xfId="0" applyFont="1" applyAlignment="1">
      <alignment vertical="top"/>
    </xf>
    <xf numFmtId="2" fontId="9" fillId="0" borderId="0" xfId="0" applyNumberFormat="1" applyFont="1"/>
    <xf numFmtId="0" fontId="34" fillId="4" borderId="7" xfId="0" applyFont="1" applyFill="1" applyBorder="1"/>
    <xf numFmtId="0" fontId="27" fillId="4" borderId="3" xfId="0" applyFont="1" applyFill="1" applyBorder="1" applyAlignment="1">
      <alignment horizontal="left" vertical="center"/>
    </xf>
    <xf numFmtId="0" fontId="9" fillId="6" borderId="3" xfId="0" applyFont="1" applyFill="1" applyBorder="1"/>
    <xf numFmtId="0" fontId="14" fillId="0" borderId="0" xfId="0" applyFont="1" applyAlignment="1">
      <alignment vertical="top"/>
    </xf>
    <xf numFmtId="44" fontId="13" fillId="5" borderId="1" xfId="2" applyFont="1" applyFill="1" applyBorder="1" applyAlignment="1" applyProtection="1">
      <alignment vertical="center"/>
      <protection locked="0"/>
    </xf>
    <xf numFmtId="0" fontId="12" fillId="0" borderId="0" xfId="0" applyFont="1" applyProtection="1">
      <protection locked="0"/>
    </xf>
    <xf numFmtId="44" fontId="13" fillId="7" borderId="1" xfId="2" applyFont="1" applyFill="1" applyBorder="1" applyProtection="1">
      <protection locked="0"/>
    </xf>
    <xf numFmtId="0" fontId="14" fillId="5" borderId="1" xfId="0" applyFont="1" applyFill="1" applyBorder="1" applyProtection="1">
      <protection locked="0"/>
    </xf>
    <xf numFmtId="44" fontId="13" fillId="5" borderId="1" xfId="2" applyFont="1" applyFill="1" applyBorder="1" applyProtection="1">
      <protection locked="0"/>
    </xf>
    <xf numFmtId="0" fontId="13" fillId="5" borderId="1" xfId="0" applyFont="1" applyFill="1" applyBorder="1" applyAlignment="1" applyProtection="1">
      <alignment horizontal="center" vertical="center"/>
      <protection locked="0"/>
    </xf>
    <xf numFmtId="49" fontId="30" fillId="4" borderId="0" xfId="1" applyNumberFormat="1" applyFont="1" applyFill="1" applyBorder="1" applyAlignment="1" applyProtection="1">
      <alignment horizontal="center" vertical="center"/>
    </xf>
    <xf numFmtId="44" fontId="16" fillId="6" borderId="0" xfId="2" applyFont="1" applyFill="1" applyBorder="1" applyProtection="1"/>
    <xf numFmtId="0" fontId="30" fillId="4" borderId="0" xfId="0" applyFont="1" applyFill="1" applyAlignment="1">
      <alignment horizontal="left"/>
    </xf>
    <xf numFmtId="0" fontId="12" fillId="6" borderId="0" xfId="0" applyFont="1" applyFill="1" applyAlignment="1">
      <alignment vertical="center"/>
    </xf>
    <xf numFmtId="0" fontId="9" fillId="6" borderId="0" xfId="0" applyFont="1" applyFill="1" applyAlignment="1">
      <alignment vertical="center"/>
    </xf>
    <xf numFmtId="44" fontId="13" fillId="6" borderId="0" xfId="2" applyFont="1" applyFill="1" applyBorder="1" applyAlignment="1" applyProtection="1">
      <alignment vertical="center"/>
    </xf>
    <xf numFmtId="0" fontId="11" fillId="0" borderId="0" xfId="0" applyFont="1" applyAlignment="1">
      <alignment vertical="center"/>
    </xf>
    <xf numFmtId="0" fontId="40" fillId="6" borderId="0" xfId="0" applyFont="1" applyFill="1" applyAlignment="1">
      <alignment horizontal="center" vertical="center"/>
    </xf>
    <xf numFmtId="0" fontId="40" fillId="6" borderId="0" xfId="0" applyFont="1" applyFill="1" applyAlignment="1">
      <alignment vertical="center"/>
    </xf>
    <xf numFmtId="0" fontId="14" fillId="6" borderId="0" xfId="0" applyFont="1" applyFill="1" applyAlignment="1">
      <alignment vertical="center"/>
    </xf>
    <xf numFmtId="0" fontId="14" fillId="6" borderId="0" xfId="0" applyFont="1" applyFill="1"/>
    <xf numFmtId="0" fontId="11" fillId="6" borderId="0" xfId="0" applyFont="1" applyFill="1" applyAlignment="1">
      <alignment vertical="center"/>
    </xf>
    <xf numFmtId="0" fontId="20" fillId="0" borderId="0" xfId="0" applyFont="1" applyAlignment="1">
      <alignment vertical="top" wrapText="1"/>
    </xf>
    <xf numFmtId="0" fontId="31" fillId="4" borderId="0" xfId="0" applyFont="1" applyFill="1" applyAlignment="1">
      <alignment horizontal="left"/>
    </xf>
    <xf numFmtId="0" fontId="12" fillId="4" borderId="7" xfId="0" applyFont="1" applyFill="1" applyBorder="1"/>
    <xf numFmtId="0" fontId="12" fillId="0" borderId="3" xfId="0" applyFont="1" applyBorder="1"/>
    <xf numFmtId="0" fontId="14" fillId="6" borderId="3" xfId="0" applyFont="1" applyFill="1" applyBorder="1"/>
    <xf numFmtId="9" fontId="14" fillId="6" borderId="3" xfId="1" applyFont="1" applyFill="1" applyBorder="1" applyProtection="1"/>
    <xf numFmtId="0" fontId="20" fillId="0" borderId="3" xfId="0" applyFont="1" applyBorder="1" applyAlignment="1">
      <alignment vertical="top" wrapText="1"/>
    </xf>
    <xf numFmtId="0" fontId="27" fillId="6" borderId="3" xfId="0" applyFont="1" applyFill="1" applyBorder="1"/>
    <xf numFmtId="0" fontId="40" fillId="6" borderId="3" xfId="0" applyFont="1" applyFill="1" applyBorder="1"/>
    <xf numFmtId="0" fontId="42" fillId="6" borderId="3" xfId="0" applyFont="1" applyFill="1" applyBorder="1"/>
    <xf numFmtId="0" fontId="12" fillId="4" borderId="4" xfId="0" applyFont="1" applyFill="1" applyBorder="1"/>
    <xf numFmtId="0" fontId="12" fillId="0" borderId="2" xfId="0" applyFont="1" applyBorder="1"/>
    <xf numFmtId="0" fontId="16" fillId="0" borderId="0" xfId="0" applyFont="1"/>
    <xf numFmtId="0" fontId="13" fillId="5" borderId="1" xfId="0" applyFont="1" applyFill="1" applyBorder="1" applyProtection="1">
      <protection locked="0"/>
    </xf>
    <xf numFmtId="0" fontId="13" fillId="5" borderId="1" xfId="0" applyFont="1" applyFill="1" applyBorder="1" applyAlignment="1" applyProtection="1">
      <alignment horizontal="left" vertical="center"/>
      <protection locked="0"/>
    </xf>
    <xf numFmtId="0" fontId="13" fillId="6" borderId="0" xfId="0" applyFont="1" applyFill="1" applyAlignment="1">
      <alignment horizontal="center" vertical="center" wrapText="1"/>
    </xf>
    <xf numFmtId="44" fontId="16" fillId="7" borderId="1" xfId="1" applyNumberFormat="1" applyFont="1" applyFill="1" applyBorder="1" applyAlignment="1">
      <alignment vertical="center"/>
    </xf>
    <xf numFmtId="0" fontId="0" fillId="2" borderId="1" xfId="0" applyFill="1" applyBorder="1"/>
    <xf numFmtId="14" fontId="0" fillId="0" borderId="0" xfId="0" applyNumberFormat="1"/>
    <xf numFmtId="44" fontId="13" fillId="0" borderId="0" xfId="2" applyFont="1" applyFill="1" applyBorder="1" applyAlignment="1">
      <alignment vertical="center"/>
    </xf>
    <xf numFmtId="0" fontId="22" fillId="0" borderId="0" xfId="0" applyFont="1"/>
    <xf numFmtId="0" fontId="22" fillId="0" borderId="0" xfId="0" applyFont="1" applyAlignment="1">
      <alignment horizontal="center"/>
    </xf>
    <xf numFmtId="0" fontId="30" fillId="6" borderId="0" xfId="0" applyFont="1" applyFill="1"/>
    <xf numFmtId="0" fontId="14" fillId="6" borderId="2" xfId="0" applyFont="1" applyFill="1" applyBorder="1" applyAlignment="1">
      <alignment horizontal="left" vertical="top"/>
    </xf>
    <xf numFmtId="0" fontId="9" fillId="6" borderId="0" xfId="0" applyFont="1" applyFill="1" applyAlignment="1">
      <alignment horizontal="left" vertical="top"/>
    </xf>
    <xf numFmtId="0" fontId="9" fillId="6" borderId="0" xfId="0" applyFont="1" applyFill="1" applyAlignment="1">
      <alignment vertical="top" wrapText="1"/>
    </xf>
    <xf numFmtId="0" fontId="14" fillId="6" borderId="0" xfId="0" applyFont="1" applyFill="1" applyAlignment="1">
      <alignment horizontal="left" vertical="top" wrapText="1"/>
    </xf>
    <xf numFmtId="0" fontId="9" fillId="6" borderId="0" xfId="0" applyFont="1" applyFill="1" applyAlignment="1">
      <alignment horizontal="right" vertical="top"/>
    </xf>
    <xf numFmtId="0" fontId="9" fillId="6" borderId="0" xfId="0" applyFont="1" applyFill="1" applyAlignment="1">
      <alignment horizontal="center" vertical="center" wrapText="1"/>
    </xf>
    <xf numFmtId="0" fontId="34" fillId="6" borderId="0" xfId="0" applyFont="1" applyFill="1"/>
    <xf numFmtId="0" fontId="10" fillId="6" borderId="0" xfId="0" applyFont="1" applyFill="1"/>
    <xf numFmtId="0" fontId="9" fillId="6" borderId="0" xfId="0" applyFont="1" applyFill="1" applyAlignment="1">
      <alignment vertical="center" wrapText="1"/>
    </xf>
    <xf numFmtId="0" fontId="9" fillId="6" borderId="0" xfId="0" applyFont="1" applyFill="1" applyAlignment="1">
      <alignment horizontal="center" vertical="center"/>
    </xf>
    <xf numFmtId="166" fontId="9" fillId="6" borderId="0" xfId="3" applyNumberFormat="1" applyFont="1" applyFill="1" applyBorder="1" applyAlignment="1">
      <alignment horizontal="center" vertical="center" wrapText="1"/>
    </xf>
    <xf numFmtId="166" fontId="9" fillId="6" borderId="0" xfId="3" applyNumberFormat="1" applyFont="1" applyFill="1" applyBorder="1" applyAlignment="1" applyProtection="1">
      <alignment horizontal="center" vertical="center"/>
    </xf>
    <xf numFmtId="0" fontId="13" fillId="6" borderId="0" xfId="0" applyFont="1" applyFill="1" applyAlignment="1">
      <alignment vertical="center" wrapText="1"/>
    </xf>
    <xf numFmtId="0" fontId="9" fillId="6" borderId="12" xfId="0" applyFont="1" applyFill="1" applyBorder="1"/>
    <xf numFmtId="0" fontId="9" fillId="6" borderId="13" xfId="0" applyFont="1" applyFill="1" applyBorder="1" applyAlignment="1">
      <alignment vertical="top"/>
    </xf>
    <xf numFmtId="0" fontId="9" fillId="6" borderId="13" xfId="0" applyFont="1" applyFill="1" applyBorder="1" applyAlignment="1">
      <alignment vertical="top" wrapText="1"/>
    </xf>
    <xf numFmtId="0" fontId="9" fillId="6" borderId="13" xfId="0" applyFont="1" applyFill="1" applyBorder="1" applyAlignment="1">
      <alignment horizontal="left" vertical="center" wrapText="1"/>
    </xf>
    <xf numFmtId="0" fontId="9" fillId="6" borderId="13" xfId="0" applyFont="1" applyFill="1" applyBorder="1" applyAlignment="1">
      <alignment horizontal="left" vertical="center"/>
    </xf>
    <xf numFmtId="0" fontId="9" fillId="6" borderId="13" xfId="0" applyFont="1" applyFill="1" applyBorder="1"/>
    <xf numFmtId="0" fontId="9" fillId="6" borderId="14" xfId="0" applyFont="1" applyFill="1" applyBorder="1"/>
    <xf numFmtId="0" fontId="9" fillId="6" borderId="0" xfId="0" applyFont="1" applyFill="1" applyAlignment="1">
      <alignment horizontal="center" vertical="top" wrapText="1"/>
    </xf>
    <xf numFmtId="0" fontId="13" fillId="6" borderId="0" xfId="0" applyFont="1" applyFill="1" applyAlignment="1">
      <alignment horizontal="right" vertical="top"/>
    </xf>
    <xf numFmtId="0" fontId="13" fillId="6" borderId="0" xfId="0" applyFont="1" applyFill="1" applyAlignment="1">
      <alignment vertical="top"/>
    </xf>
    <xf numFmtId="0" fontId="13" fillId="6" borderId="0" xfId="0" applyFont="1" applyFill="1" applyAlignment="1">
      <alignment horizontal="left" vertical="top" wrapText="1"/>
    </xf>
    <xf numFmtId="0" fontId="13" fillId="6" borderId="0" xfId="0" applyFont="1" applyFill="1" applyAlignment="1">
      <alignment vertical="top" wrapText="1"/>
    </xf>
    <xf numFmtId="0" fontId="13" fillId="6" borderId="0" xfId="0" applyFont="1" applyFill="1" applyAlignment="1">
      <alignment horizontal="left" vertical="top"/>
    </xf>
    <xf numFmtId="0" fontId="12" fillId="6" borderId="0" xfId="0" applyFont="1" applyFill="1" applyAlignment="1">
      <alignment horizontal="left" vertical="top" wrapText="1"/>
    </xf>
    <xf numFmtId="0" fontId="15" fillId="6" borderId="0" xfId="0" applyFont="1" applyFill="1" applyAlignment="1">
      <alignment horizontal="left" vertical="top" wrapText="1"/>
    </xf>
    <xf numFmtId="0" fontId="9" fillId="6" borderId="15" xfId="0" applyFont="1" applyFill="1" applyBorder="1"/>
    <xf numFmtId="0" fontId="9" fillId="6" borderId="16" xfId="0" applyFont="1" applyFill="1" applyBorder="1" applyAlignment="1">
      <alignment vertical="top"/>
    </xf>
    <xf numFmtId="2" fontId="13" fillId="6" borderId="0" xfId="0" applyNumberFormat="1" applyFont="1" applyFill="1" applyAlignment="1">
      <alignment horizontal="left" vertical="center" wrapText="1"/>
    </xf>
    <xf numFmtId="170" fontId="13" fillId="6" borderId="0" xfId="0" applyNumberFormat="1" applyFont="1" applyFill="1" applyAlignment="1">
      <alignment horizontal="left" vertical="center" wrapText="1"/>
    </xf>
    <xf numFmtId="170" fontId="9" fillId="6" borderId="0" xfId="0" applyNumberFormat="1" applyFont="1" applyFill="1" applyAlignment="1">
      <alignment vertical="top" wrapText="1"/>
    </xf>
    <xf numFmtId="0" fontId="9" fillId="6" borderId="16" xfId="0" applyFont="1" applyFill="1" applyBorder="1" applyAlignment="1">
      <alignment vertical="top" wrapText="1"/>
    </xf>
    <xf numFmtId="0" fontId="9" fillId="6" borderId="17" xfId="0" applyFont="1" applyFill="1" applyBorder="1"/>
    <xf numFmtId="170" fontId="9" fillId="6" borderId="0" xfId="0" applyNumberFormat="1" applyFont="1" applyFill="1"/>
    <xf numFmtId="167" fontId="9" fillId="6" borderId="0" xfId="0" applyNumberFormat="1" applyFont="1" applyFill="1"/>
    <xf numFmtId="170" fontId="13" fillId="6" borderId="0" xfId="0" applyNumberFormat="1" applyFont="1" applyFill="1" applyAlignment="1">
      <alignment horizontal="center" vertical="center" wrapText="1"/>
    </xf>
    <xf numFmtId="2" fontId="9" fillId="6" borderId="0" xfId="0" applyNumberFormat="1" applyFont="1" applyFill="1" applyAlignment="1">
      <alignment horizontal="left" vertical="center"/>
    </xf>
    <xf numFmtId="2" fontId="9" fillId="6" borderId="0" xfId="0" applyNumberFormat="1" applyFont="1" applyFill="1"/>
    <xf numFmtId="17" fontId="0" fillId="0" borderId="0" xfId="0" applyNumberFormat="1"/>
    <xf numFmtId="0" fontId="45" fillId="0" borderId="0" xfId="0" applyFont="1" applyAlignment="1">
      <alignment vertical="center" wrapText="1" readingOrder="1"/>
    </xf>
    <xf numFmtId="0" fontId="47" fillId="0" borderId="0" xfId="0" applyFont="1"/>
    <xf numFmtId="44" fontId="13" fillId="6" borderId="0" xfId="2" applyFont="1" applyFill="1" applyBorder="1" applyProtection="1">
      <protection locked="0"/>
    </xf>
    <xf numFmtId="0" fontId="13" fillId="6" borderId="0" xfId="0" applyFont="1" applyFill="1" applyAlignment="1" applyProtection="1">
      <alignment horizontal="center" vertical="center" wrapText="1"/>
      <protection locked="0"/>
    </xf>
    <xf numFmtId="0" fontId="9" fillId="7" borderId="1" xfId="0" applyFont="1" applyFill="1" applyBorder="1"/>
    <xf numFmtId="0" fontId="0" fillId="6" borderId="3" xfId="0" applyFill="1" applyBorder="1"/>
    <xf numFmtId="0" fontId="48" fillId="4" borderId="0" xfId="0" applyFont="1" applyFill="1" applyAlignment="1">
      <alignment horizontal="center" vertical="center"/>
    </xf>
    <xf numFmtId="0" fontId="41" fillId="6" borderId="0" xfId="0" applyFont="1" applyFill="1"/>
    <xf numFmtId="0" fontId="13" fillId="5" borderId="1" xfId="0" applyFont="1" applyFill="1" applyBorder="1" applyAlignment="1" applyProtection="1">
      <alignment horizontal="center" vertical="center" wrapText="1"/>
      <protection locked="0"/>
    </xf>
    <xf numFmtId="0" fontId="13" fillId="5" borderId="8" xfId="0" applyFont="1" applyFill="1" applyBorder="1" applyAlignment="1" applyProtection="1">
      <alignment horizontal="left" vertical="top" wrapText="1"/>
      <protection locked="0"/>
    </xf>
    <xf numFmtId="0" fontId="13" fillId="5" borderId="9" xfId="0" applyFont="1" applyFill="1" applyBorder="1" applyAlignment="1" applyProtection="1">
      <alignment horizontal="left" vertical="top" wrapText="1"/>
      <protection locked="0"/>
    </xf>
    <xf numFmtId="0" fontId="13" fillId="5" borderId="10" xfId="0" applyFont="1" applyFill="1" applyBorder="1" applyAlignment="1" applyProtection="1">
      <alignment horizontal="left" vertical="top" wrapText="1"/>
      <protection locked="0"/>
    </xf>
    <xf numFmtId="0" fontId="45" fillId="6" borderId="0" xfId="0" applyFont="1" applyFill="1" applyAlignment="1">
      <alignment horizontal="left" vertical="center" wrapText="1" readingOrder="1"/>
    </xf>
    <xf numFmtId="0" fontId="14" fillId="5" borderId="8" xfId="0" applyFont="1" applyFill="1" applyBorder="1" applyAlignment="1" applyProtection="1">
      <alignment horizontal="center" wrapText="1"/>
      <protection locked="0"/>
    </xf>
    <xf numFmtId="0" fontId="14" fillId="5" borderId="9" xfId="0" applyFont="1" applyFill="1" applyBorder="1" applyAlignment="1" applyProtection="1">
      <alignment horizontal="center" wrapText="1"/>
      <protection locked="0"/>
    </xf>
    <xf numFmtId="0" fontId="14" fillId="5" borderId="10" xfId="0" applyFont="1" applyFill="1" applyBorder="1" applyAlignment="1" applyProtection="1">
      <alignment horizontal="center" wrapText="1"/>
      <protection locked="0"/>
    </xf>
    <xf numFmtId="0" fontId="13" fillId="5" borderId="1" xfId="0" applyFont="1" applyFill="1" applyBorder="1" applyAlignment="1" applyProtection="1">
      <alignment horizontal="center" wrapText="1"/>
      <protection locked="0"/>
    </xf>
    <xf numFmtId="0" fontId="13" fillId="5" borderId="1" xfId="0" applyFont="1" applyFill="1" applyBorder="1" applyAlignment="1" applyProtection="1">
      <alignment horizontal="center" vertical="center"/>
      <protection locked="0"/>
    </xf>
    <xf numFmtId="0" fontId="9" fillId="0" borderId="0" xfId="0" applyFont="1" applyAlignment="1">
      <alignment horizontal="left" vertical="center" wrapText="1"/>
    </xf>
    <xf numFmtId="0" fontId="12" fillId="0" borderId="0" xfId="0" applyFont="1" applyAlignment="1">
      <alignment horizontal="right"/>
    </xf>
    <xf numFmtId="0" fontId="9" fillId="0" borderId="0" xfId="0" applyFont="1" applyAlignment="1">
      <alignment horizontal="center"/>
    </xf>
    <xf numFmtId="0" fontId="22" fillId="11" borderId="0" xfId="0" applyFont="1" applyFill="1" applyAlignment="1">
      <alignment horizontal="center"/>
    </xf>
    <xf numFmtId="44" fontId="13" fillId="10" borderId="18" xfId="2" applyFont="1" applyFill="1" applyBorder="1" applyAlignment="1">
      <alignment horizontal="center" vertical="center"/>
    </xf>
    <xf numFmtId="44" fontId="13" fillId="10" borderId="19" xfId="2" applyFont="1" applyFill="1" applyBorder="1" applyAlignment="1">
      <alignment horizontal="center" vertical="center"/>
    </xf>
    <xf numFmtId="44" fontId="13" fillId="10" borderId="20" xfId="2" applyFont="1" applyFill="1" applyBorder="1" applyAlignment="1">
      <alignment horizontal="center" vertical="center"/>
    </xf>
    <xf numFmtId="44" fontId="13" fillId="10" borderId="1" xfId="2" applyFont="1" applyFill="1" applyBorder="1" applyAlignment="1">
      <alignment horizontal="center" vertical="center"/>
    </xf>
  </cellXfs>
  <cellStyles count="7">
    <cellStyle name="Comma" xfId="3" builtinId="3"/>
    <cellStyle name="Comma 2" xfId="6" xr:uid="{50807036-139A-4B6E-9006-6BBE0B697389}"/>
    <cellStyle name="Currency" xfId="2" builtinId="4"/>
    <cellStyle name="Currency 2" xfId="5" xr:uid="{ADDF6AEA-C29B-4D13-8097-D76667314A01}"/>
    <cellStyle name="Hyperlink" xfId="4" builtinId="8"/>
    <cellStyle name="Normal" xfId="0" builtinId="0"/>
    <cellStyle name="Percent" xfId="1" builtinId="5"/>
  </cellStyles>
  <dxfs count="95">
    <dxf>
      <font>
        <color theme="1"/>
      </font>
      <fill>
        <gradientFill degree="90">
          <stop position="0">
            <color theme="1"/>
          </stop>
          <stop position="1">
            <color theme="1"/>
          </stop>
        </gradientFill>
      </fill>
    </dxf>
    <dxf>
      <font>
        <color theme="1"/>
      </font>
      <fill>
        <gradientFill degree="90">
          <stop position="0">
            <color theme="1"/>
          </stop>
          <stop position="1">
            <color theme="1"/>
          </stop>
        </gradientFill>
      </fill>
    </dxf>
    <dxf>
      <font>
        <color theme="1"/>
      </font>
      <fill>
        <gradientFill degree="90">
          <stop position="0">
            <color theme="1"/>
          </stop>
          <stop position="1">
            <color theme="1"/>
          </stop>
        </gradientFill>
      </fill>
    </dxf>
    <dxf>
      <font>
        <color theme="1"/>
      </font>
      <fill>
        <gradientFill degree="90">
          <stop position="0">
            <color theme="1"/>
          </stop>
          <stop position="1">
            <color theme="1"/>
          </stop>
        </gradientFill>
      </fill>
    </dxf>
    <dxf>
      <font>
        <color theme="1"/>
      </font>
      <fill>
        <gradientFill degree="90">
          <stop position="0">
            <color theme="1"/>
          </stop>
          <stop position="1">
            <color theme="1"/>
          </stop>
        </gradientFill>
      </fill>
    </dxf>
    <dxf>
      <font>
        <color theme="1"/>
      </font>
      <fill>
        <gradientFill degree="90">
          <stop position="0">
            <color theme="1"/>
          </stop>
          <stop position="1">
            <color theme="1"/>
          </stop>
        </gradientFill>
      </fill>
    </dxf>
    <dxf>
      <font>
        <color theme="1"/>
      </font>
      <fill>
        <gradientFill degree="90">
          <stop position="0">
            <color theme="1"/>
          </stop>
          <stop position="1">
            <color theme="1"/>
          </stop>
        </gradientFill>
      </fill>
    </dxf>
    <dxf>
      <font>
        <color theme="1"/>
      </font>
      <fill>
        <gradientFill degree="90">
          <stop position="0">
            <color theme="1"/>
          </stop>
          <stop position="1">
            <color theme="1"/>
          </stop>
        </gradientFill>
      </fill>
    </dxf>
    <dxf>
      <font>
        <color theme="1"/>
      </font>
      <fill>
        <gradientFill degree="90">
          <stop position="0">
            <color theme="1"/>
          </stop>
          <stop position="1">
            <color theme="1"/>
          </stop>
        </gradientFill>
      </fill>
    </dxf>
    <dxf>
      <fill>
        <patternFill>
          <bgColor rgb="FFFF7C80"/>
        </patternFill>
      </fill>
    </dxf>
    <dxf>
      <fill>
        <patternFill>
          <bgColor rgb="FFFF7C80"/>
        </patternFill>
      </fill>
    </dxf>
    <dxf>
      <fill>
        <patternFill>
          <bgColor rgb="FFC00000"/>
        </patternFill>
      </fill>
    </dxf>
    <dxf>
      <fill>
        <patternFill>
          <bgColor rgb="FF92D050"/>
        </patternFill>
      </fill>
    </dxf>
    <dxf>
      <fill>
        <patternFill>
          <bgColor rgb="FFC00000"/>
        </patternFill>
      </fill>
    </dxf>
    <dxf>
      <fill>
        <patternFill>
          <bgColor rgb="FF92D050"/>
        </patternFill>
      </fill>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style="thin">
          <color theme="0"/>
        </left>
        <right style="thin">
          <color theme="0"/>
        </right>
        <top style="thin">
          <color theme="0"/>
        </top>
        <bottom style="thin">
          <color theme="0"/>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style="thin">
          <color theme="0"/>
        </left>
        <right style="thin">
          <color theme="0"/>
        </right>
        <top style="thin">
          <color theme="0"/>
        </top>
        <bottom style="thin">
          <color theme="0"/>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border>
    </dxf>
    <dxf>
      <font>
        <color theme="0"/>
      </font>
      <fill>
        <gradientFill degree="90">
          <stop position="0">
            <color theme="0"/>
          </stop>
          <stop position="1">
            <color theme="0"/>
          </stop>
        </gradientFill>
      </fill>
      <border>
        <left/>
        <right/>
        <top/>
        <bottom/>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style="thin">
          <color theme="0"/>
        </left>
        <right style="thin">
          <color theme="0"/>
        </right>
        <top style="thin">
          <color theme="0"/>
        </top>
        <bottom style="thin">
          <color theme="0"/>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style="thin">
          <color theme="0"/>
        </left>
        <right style="thin">
          <color theme="0"/>
        </right>
        <top style="thin">
          <color theme="0"/>
        </top>
        <bottom style="thin">
          <color theme="0"/>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style="thin">
          <color theme="0"/>
        </left>
        <right style="thin">
          <color theme="0"/>
        </right>
        <top style="thin">
          <color theme="0"/>
        </top>
        <bottom style="thin">
          <color theme="0"/>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style="thin">
          <color theme="0"/>
        </left>
        <right style="thin">
          <color theme="0"/>
        </right>
        <top style="thin">
          <color theme="0"/>
        </top>
        <bottom style="thin">
          <color theme="0"/>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style="thin">
          <color theme="0"/>
        </left>
        <right style="thin">
          <color theme="0"/>
        </right>
        <top style="thin">
          <color theme="0"/>
        </top>
        <bottom style="thin">
          <color theme="0"/>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style="thin">
          <color theme="0"/>
        </left>
        <right style="thin">
          <color theme="0"/>
        </right>
        <top style="thin">
          <color theme="0"/>
        </top>
        <bottom style="thin">
          <color theme="0"/>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style="thin">
          <color theme="0"/>
        </left>
        <right style="thin">
          <color theme="0"/>
        </right>
        <top style="thin">
          <color theme="0"/>
        </top>
        <bottom style="thin">
          <color theme="0"/>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style="thin">
          <color theme="0"/>
        </left>
        <right style="thin">
          <color theme="0"/>
        </right>
        <top style="thin">
          <color theme="0"/>
        </top>
        <bottom style="thin">
          <color theme="0"/>
        </bottom>
        <vertical/>
        <horizontal/>
      </border>
    </dxf>
    <dxf>
      <font>
        <color theme="0"/>
      </font>
      <fill>
        <gradientFill degree="90">
          <stop position="0">
            <color theme="0"/>
          </stop>
          <stop position="1">
            <color theme="0"/>
          </stop>
        </gradientFill>
      </fill>
      <border>
        <left/>
        <right/>
        <top/>
        <bottom/>
        <vertical/>
        <horizontal/>
      </border>
    </dxf>
    <dxf>
      <font>
        <color theme="0"/>
      </font>
      <fill>
        <gradientFill degree="90">
          <stop position="0">
            <color theme="0"/>
          </stop>
          <stop position="1">
            <color theme="0"/>
          </stop>
        </gradientFill>
      </fill>
      <border>
        <left/>
        <right/>
        <top/>
        <bottom/>
        <vertical/>
        <horizontal/>
      </border>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4A7EA6"/>
      <color rgb="FFFF7C80"/>
      <color rgb="FFFF3300"/>
      <color rgb="FF00B050"/>
      <color rgb="FF00E266"/>
      <color rgb="FFBDC8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6350</xdr:colOff>
      <xdr:row>2</xdr:row>
      <xdr:rowOff>6350</xdr:rowOff>
    </xdr:from>
    <xdr:to>
      <xdr:col>6</xdr:col>
      <xdr:colOff>583738</xdr:colOff>
      <xdr:row>8</xdr:row>
      <xdr:rowOff>85725</xdr:rowOff>
    </xdr:to>
    <xdr:pic>
      <xdr:nvPicPr>
        <xdr:cNvPr id="4" name="Picture 3">
          <a:extLst>
            <a:ext uri="{FF2B5EF4-FFF2-40B4-BE49-F238E27FC236}">
              <a16:creationId xmlns:a16="http://schemas.microsoft.com/office/drawing/2014/main" id="{255BE40F-87E8-40A1-A129-4F5A8E3EE3E7}"/>
            </a:ext>
          </a:extLst>
        </xdr:cNvPr>
        <xdr:cNvPicPr>
          <a:picLocks noChangeAspect="1"/>
        </xdr:cNvPicPr>
      </xdr:nvPicPr>
      <xdr:blipFill rotWithShape="1">
        <a:blip xmlns:r="http://schemas.openxmlformats.org/officeDocument/2006/relationships" r:embed="rId1"/>
        <a:srcRect l="600" t="1150" b="28806"/>
        <a:stretch/>
      </xdr:blipFill>
      <xdr:spPr>
        <a:xfrm>
          <a:off x="111125" y="282575"/>
          <a:ext cx="3682538" cy="1165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2</xdr:row>
      <xdr:rowOff>15876</xdr:rowOff>
    </xdr:from>
    <xdr:to>
      <xdr:col>3</xdr:col>
      <xdr:colOff>2923713</xdr:colOff>
      <xdr:row>8</xdr:row>
      <xdr:rowOff>84138</xdr:rowOff>
    </xdr:to>
    <xdr:pic>
      <xdr:nvPicPr>
        <xdr:cNvPr id="2" name="Picture 1">
          <a:extLst>
            <a:ext uri="{FF2B5EF4-FFF2-40B4-BE49-F238E27FC236}">
              <a16:creationId xmlns:a16="http://schemas.microsoft.com/office/drawing/2014/main" id="{7639B51B-2CBD-41DE-9D73-66790E05F5F3}"/>
            </a:ext>
          </a:extLst>
        </xdr:cNvPr>
        <xdr:cNvPicPr>
          <a:picLocks noChangeAspect="1"/>
        </xdr:cNvPicPr>
      </xdr:nvPicPr>
      <xdr:blipFill rotWithShape="1">
        <a:blip xmlns:r="http://schemas.openxmlformats.org/officeDocument/2006/relationships" r:embed="rId1"/>
        <a:srcRect l="600" t="1149" b="29712"/>
        <a:stretch/>
      </xdr:blipFill>
      <xdr:spPr>
        <a:xfrm>
          <a:off x="106363" y="595314"/>
          <a:ext cx="3685713" cy="11668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34925</xdr:colOff>
      <xdr:row>2</xdr:row>
      <xdr:rowOff>82550</xdr:rowOff>
    </xdr:from>
    <xdr:to>
      <xdr:col>4</xdr:col>
      <xdr:colOff>1014903</xdr:colOff>
      <xdr:row>9</xdr:row>
      <xdr:rowOff>0</xdr:rowOff>
    </xdr:to>
    <xdr:pic>
      <xdr:nvPicPr>
        <xdr:cNvPr id="3" name="Picture 2">
          <a:extLst>
            <a:ext uri="{FF2B5EF4-FFF2-40B4-BE49-F238E27FC236}">
              <a16:creationId xmlns:a16="http://schemas.microsoft.com/office/drawing/2014/main" id="{79A3B00A-104A-45EC-AFF6-DBC4999BD37A}"/>
            </a:ext>
          </a:extLst>
        </xdr:cNvPr>
        <xdr:cNvPicPr>
          <a:picLocks noChangeAspect="1"/>
        </xdr:cNvPicPr>
      </xdr:nvPicPr>
      <xdr:blipFill rotWithShape="1">
        <a:blip xmlns:r="http://schemas.openxmlformats.org/officeDocument/2006/relationships" r:embed="rId1"/>
        <a:srcRect l="600" t="1150" b="28097"/>
        <a:stretch/>
      </xdr:blipFill>
      <xdr:spPr>
        <a:xfrm>
          <a:off x="120650" y="663575"/>
          <a:ext cx="3673013" cy="1174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15</xdr:col>
      <xdr:colOff>171450</xdr:colOff>
      <xdr:row>28</xdr:row>
      <xdr:rowOff>114300</xdr:rowOff>
    </xdr:from>
    <xdr:to>
      <xdr:col>15</xdr:col>
      <xdr:colOff>2647950</xdr:colOff>
      <xdr:row>44</xdr:row>
      <xdr:rowOff>95250</xdr:rowOff>
    </xdr:to>
    <xdr:sp macro="" textlink="">
      <xdr:nvSpPr>
        <xdr:cNvPr id="2" name="TextBox 1">
          <a:extLst>
            <a:ext uri="{FF2B5EF4-FFF2-40B4-BE49-F238E27FC236}">
              <a16:creationId xmlns:a16="http://schemas.microsoft.com/office/drawing/2014/main" id="{49EBB1C4-21DB-BA87-55FA-532D6E10C8CC}"/>
            </a:ext>
          </a:extLst>
        </xdr:cNvPr>
        <xdr:cNvSpPr txBox="1"/>
      </xdr:nvSpPr>
      <xdr:spPr>
        <a:xfrm>
          <a:off x="12944475" y="5095875"/>
          <a:ext cx="2476500" cy="2876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i="1"/>
            <a:t>Consider:</a:t>
          </a:r>
        </a:p>
        <a:p>
          <a:r>
            <a:rPr lang="en-GB" sz="1100" i="1"/>
            <a:t> - Is the heat pump suitably</a:t>
          </a:r>
          <a:r>
            <a:rPr lang="en-GB" sz="1100" i="1" baseline="0"/>
            <a:t> sized?</a:t>
          </a:r>
        </a:p>
        <a:p>
          <a:r>
            <a:rPr lang="en-GB" sz="1100" i="1" baseline="0"/>
            <a:t> - Does the sCOP seem reasonable for the provided temperatures?</a:t>
          </a:r>
        </a:p>
        <a:p>
          <a:r>
            <a:rPr lang="en-GB" sz="1100" i="1" baseline="0"/>
            <a:t> - Has the heat demand been rerived from heat loss calcs, or consumption data?</a:t>
          </a:r>
        </a:p>
        <a:p>
          <a:r>
            <a:rPr lang="en-GB" sz="1100" i="1" baseline="0"/>
            <a:t> - is the provided feasibility / design / specification detailed enough?</a:t>
          </a:r>
        </a:p>
        <a:p>
          <a:r>
            <a:rPr lang="en-GB" sz="1100" i="1" baseline="0"/>
            <a:t> - Is gas generation being fully removed?</a:t>
          </a:r>
        </a:p>
        <a:p>
          <a:endParaRPr lang="en-GB" sz="1100" i="1" baseline="0"/>
        </a:p>
        <a:p>
          <a:endParaRPr lang="en-GB" sz="1100"/>
        </a:p>
      </xdr:txBody>
    </xdr:sp>
    <xdr:clientData/>
  </xdr:twoCellAnchor>
  <xdr:twoCellAnchor>
    <xdr:from>
      <xdr:col>15</xdr:col>
      <xdr:colOff>152400</xdr:colOff>
      <xdr:row>95</xdr:row>
      <xdr:rowOff>142875</xdr:rowOff>
    </xdr:from>
    <xdr:to>
      <xdr:col>15</xdr:col>
      <xdr:colOff>2628900</xdr:colOff>
      <xdr:row>108</xdr:row>
      <xdr:rowOff>6350</xdr:rowOff>
    </xdr:to>
    <xdr:sp macro="" textlink="">
      <xdr:nvSpPr>
        <xdr:cNvPr id="3" name="TextBox 2">
          <a:extLst>
            <a:ext uri="{FF2B5EF4-FFF2-40B4-BE49-F238E27FC236}">
              <a16:creationId xmlns:a16="http://schemas.microsoft.com/office/drawing/2014/main" id="{330E7FF4-5F5B-48C7-BE50-228E914FED19}"/>
            </a:ext>
          </a:extLst>
        </xdr:cNvPr>
        <xdr:cNvSpPr txBox="1"/>
      </xdr:nvSpPr>
      <xdr:spPr>
        <a:xfrm>
          <a:off x="12925425" y="17249775"/>
          <a:ext cx="2476500" cy="1854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i="1"/>
            <a:t>Consider:</a:t>
          </a:r>
        </a:p>
        <a:p>
          <a:r>
            <a:rPr lang="en-GB" sz="1100" i="1"/>
            <a:t> - Does the timeline seem realistic</a:t>
          </a:r>
          <a:r>
            <a:rPr lang="en-GB" sz="1100" i="1" baseline="0"/>
            <a:t> given the level of project maturity?</a:t>
          </a:r>
        </a:p>
        <a:p>
          <a:r>
            <a:rPr lang="en-GB" sz="1100" i="1" baseline="0"/>
            <a:t> - Is the planning / DNO /  procurement position likely to be a high risk to timely project delivery?</a:t>
          </a:r>
        </a:p>
        <a:p>
          <a:r>
            <a:rPr lang="en-GB" sz="1100" i="1" baseline="0"/>
            <a:t> </a:t>
          </a:r>
        </a:p>
        <a:p>
          <a:endParaRPr lang="en-GB" sz="1100"/>
        </a:p>
      </xdr:txBody>
    </xdr:sp>
    <xdr:clientData/>
  </xdr:twoCellAnchor>
  <xdr:twoCellAnchor>
    <xdr:from>
      <xdr:col>15</xdr:col>
      <xdr:colOff>95250</xdr:colOff>
      <xdr:row>115</xdr:row>
      <xdr:rowOff>57149</xdr:rowOff>
    </xdr:from>
    <xdr:to>
      <xdr:col>15</xdr:col>
      <xdr:colOff>2571750</xdr:colOff>
      <xdr:row>137</xdr:row>
      <xdr:rowOff>171450</xdr:rowOff>
    </xdr:to>
    <xdr:sp macro="" textlink="">
      <xdr:nvSpPr>
        <xdr:cNvPr id="4" name="TextBox 3">
          <a:extLst>
            <a:ext uri="{FF2B5EF4-FFF2-40B4-BE49-F238E27FC236}">
              <a16:creationId xmlns:a16="http://schemas.microsoft.com/office/drawing/2014/main" id="{252D84E7-513A-4059-AE7A-60F93F6D82C5}"/>
            </a:ext>
          </a:extLst>
        </xdr:cNvPr>
        <xdr:cNvSpPr txBox="1"/>
      </xdr:nvSpPr>
      <xdr:spPr>
        <a:xfrm>
          <a:off x="12868275" y="20421599"/>
          <a:ext cx="2476500" cy="4095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i="1"/>
            <a:t>Consider:</a:t>
          </a:r>
        </a:p>
        <a:p>
          <a:r>
            <a:rPr lang="en-GB" sz="1100" i="1"/>
            <a:t> - Do the costs match up with the submitted evidence?</a:t>
          </a:r>
        </a:p>
        <a:p>
          <a:r>
            <a:rPr lang="en-GB" sz="1100" i="1"/>
            <a:t> - Are the costs only for eligible technologies?</a:t>
          </a:r>
          <a:r>
            <a:rPr lang="en-GB" sz="1100" i="1" baseline="0"/>
            <a:t> (e.g. do not include PV install)</a:t>
          </a:r>
        </a:p>
        <a:p>
          <a:r>
            <a:rPr lang="en-GB" sz="1100" i="1" baseline="0"/>
            <a:t> - Do the projects rely on any other government funding schemes? Such as Sustainable Communities for Learning / Tranforming Towns?</a:t>
          </a:r>
          <a:endParaRPr lang="en-GB" sz="1100" i="1"/>
        </a:p>
        <a:p>
          <a:r>
            <a:rPr lang="en-GB" sz="1100" i="1" baseline="0"/>
            <a:t> - Is there a suitable level of evidence to be able to match up each of the costs in the form?</a:t>
          </a:r>
        </a:p>
        <a:p>
          <a:r>
            <a:rPr lang="en-GB" sz="1100" i="1" baseline="0"/>
            <a:t> - Are the costs budget / soft market costs? </a:t>
          </a:r>
        </a:p>
        <a:p>
          <a:r>
            <a:rPr lang="en-GB" sz="1100" i="1" baseline="0"/>
            <a:t> - Are the costs typical for this type / scale of project?</a:t>
          </a:r>
        </a:p>
        <a:p>
          <a:r>
            <a:rPr lang="en-GB" sz="1100" i="1" baseline="0"/>
            <a:t> - Are the provided costs dated within the last 12 months?</a:t>
          </a:r>
        </a:p>
        <a:p>
          <a:r>
            <a:rPr lang="en-GB" sz="1100" i="1" baseline="0"/>
            <a:t> - Does the yearly split of costs seem reasonable with the current level of porject maturity / proposed project timeline?</a:t>
          </a:r>
        </a:p>
        <a:p>
          <a:r>
            <a:rPr lang="en-GB" sz="1100" i="1" baseline="0"/>
            <a:t> </a:t>
          </a:r>
        </a:p>
        <a:p>
          <a:endParaRPr lang="en-GB" sz="1100"/>
        </a:p>
      </xdr:txBody>
    </xdr:sp>
    <xdr:clientData/>
  </xdr:twoCellAnchor>
  <xdr:twoCellAnchor>
    <xdr:from>
      <xdr:col>15</xdr:col>
      <xdr:colOff>180975</xdr:colOff>
      <xdr:row>160</xdr:row>
      <xdr:rowOff>190500</xdr:rowOff>
    </xdr:from>
    <xdr:to>
      <xdr:col>15</xdr:col>
      <xdr:colOff>2657475</xdr:colOff>
      <xdr:row>166</xdr:row>
      <xdr:rowOff>215900</xdr:rowOff>
    </xdr:to>
    <xdr:sp macro="" textlink="">
      <xdr:nvSpPr>
        <xdr:cNvPr id="5" name="TextBox 4">
          <a:extLst>
            <a:ext uri="{FF2B5EF4-FFF2-40B4-BE49-F238E27FC236}">
              <a16:creationId xmlns:a16="http://schemas.microsoft.com/office/drawing/2014/main" id="{6D07D996-FA90-4A34-9B1A-A93C3376BC68}"/>
            </a:ext>
          </a:extLst>
        </xdr:cNvPr>
        <xdr:cNvSpPr txBox="1"/>
      </xdr:nvSpPr>
      <xdr:spPr>
        <a:xfrm>
          <a:off x="12954000" y="29346525"/>
          <a:ext cx="2476500" cy="1739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i="1"/>
            <a:t>Consider:</a:t>
          </a:r>
        </a:p>
        <a:p>
          <a:r>
            <a:rPr lang="en-GB" sz="1100" i="1"/>
            <a:t> - Do these risks</a:t>
          </a:r>
          <a:r>
            <a:rPr lang="en-GB" sz="1100" i="1" baseline="0"/>
            <a:t> tie in with the considerations in the other application form sections?</a:t>
          </a:r>
        </a:p>
        <a:p>
          <a:r>
            <a:rPr lang="en-GB" sz="1100" i="1" baseline="0"/>
            <a:t> - Does the risk register cover potential change in cost?</a:t>
          </a:r>
        </a:p>
        <a:p>
          <a:r>
            <a:rPr lang="en-GB" sz="1100" i="1" baseline="0"/>
            <a:t> - Are the mitigations reasonable?</a:t>
          </a:r>
        </a:p>
        <a:p>
          <a:r>
            <a:rPr lang="en-GB" sz="1100" i="1" baseline="0"/>
            <a:t> - Does the risk register prove a suitable level of project maturity?</a:t>
          </a:r>
        </a:p>
        <a:p>
          <a:r>
            <a:rPr lang="en-GB" sz="1100" i="1" baseline="0"/>
            <a:t> </a:t>
          </a:r>
        </a:p>
        <a:p>
          <a:endParaRPr lang="en-GB" sz="1100"/>
        </a:p>
      </xdr:txBody>
    </xdr:sp>
    <xdr:clientData/>
  </xdr:twoCellAnchor>
  <xdr:twoCellAnchor>
    <xdr:from>
      <xdr:col>15</xdr:col>
      <xdr:colOff>247650</xdr:colOff>
      <xdr:row>172</xdr:row>
      <xdr:rowOff>104775</xdr:rowOff>
    </xdr:from>
    <xdr:to>
      <xdr:col>15</xdr:col>
      <xdr:colOff>2724150</xdr:colOff>
      <xdr:row>182</xdr:row>
      <xdr:rowOff>34925</xdr:rowOff>
    </xdr:to>
    <xdr:sp macro="" textlink="">
      <xdr:nvSpPr>
        <xdr:cNvPr id="6" name="TextBox 5">
          <a:extLst>
            <a:ext uri="{FF2B5EF4-FFF2-40B4-BE49-F238E27FC236}">
              <a16:creationId xmlns:a16="http://schemas.microsoft.com/office/drawing/2014/main" id="{80B458DE-8BA9-4B10-B985-C129D466893C}"/>
            </a:ext>
          </a:extLst>
        </xdr:cNvPr>
        <xdr:cNvSpPr txBox="1"/>
      </xdr:nvSpPr>
      <xdr:spPr>
        <a:xfrm>
          <a:off x="13020675" y="32165925"/>
          <a:ext cx="2476500" cy="1739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i="1"/>
            <a:t>Consider:</a:t>
          </a:r>
        </a:p>
        <a:p>
          <a:r>
            <a:rPr lang="en-GB" sz="1100" i="1"/>
            <a:t> - Has</a:t>
          </a:r>
          <a:r>
            <a:rPr lang="en-GB" sz="1100" i="1" baseline="0"/>
            <a:t> the applicant submitted all relevant bits of evidence to support the application?</a:t>
          </a:r>
        </a:p>
        <a:p>
          <a:r>
            <a:rPr lang="en-GB" sz="1100" i="1" baseline="0"/>
            <a:t> </a:t>
          </a:r>
        </a:p>
        <a:p>
          <a:r>
            <a:rPr lang="en-GB" sz="1100" i="1" baseline="0"/>
            <a:t> </a:t>
          </a:r>
        </a:p>
        <a:p>
          <a:endParaRPr lang="en-GB" sz="1100"/>
        </a:p>
      </xdr:txBody>
    </xdr:sp>
    <xdr:clientData/>
  </xdr:twoCellAnchor>
  <xdr:twoCellAnchor>
    <xdr:from>
      <xdr:col>15</xdr:col>
      <xdr:colOff>190500</xdr:colOff>
      <xdr:row>202</xdr:row>
      <xdr:rowOff>76200</xdr:rowOff>
    </xdr:from>
    <xdr:to>
      <xdr:col>15</xdr:col>
      <xdr:colOff>2667000</xdr:colOff>
      <xdr:row>214</xdr:row>
      <xdr:rowOff>123825</xdr:rowOff>
    </xdr:to>
    <xdr:sp macro="" textlink="">
      <xdr:nvSpPr>
        <xdr:cNvPr id="7" name="TextBox 6">
          <a:extLst>
            <a:ext uri="{FF2B5EF4-FFF2-40B4-BE49-F238E27FC236}">
              <a16:creationId xmlns:a16="http://schemas.microsoft.com/office/drawing/2014/main" id="{7CD05E27-6727-4E07-B7BB-F763641C01CF}"/>
            </a:ext>
          </a:extLst>
        </xdr:cNvPr>
        <xdr:cNvSpPr txBox="1"/>
      </xdr:nvSpPr>
      <xdr:spPr>
        <a:xfrm>
          <a:off x="12963525" y="37566600"/>
          <a:ext cx="2476500" cy="2219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i="1"/>
            <a:t>Consider:</a:t>
          </a:r>
        </a:p>
        <a:p>
          <a:r>
            <a:rPr lang="en-GB" sz="1100" i="1"/>
            <a:t> -</a:t>
          </a:r>
          <a:r>
            <a:rPr lang="en-GB" sz="1100" i="1" baseline="0"/>
            <a:t> Could the project be suitable for funding if a few simple clarifications or further evidence is required?</a:t>
          </a:r>
        </a:p>
        <a:p>
          <a:r>
            <a:rPr lang="en-GB" sz="1100" i="1" baseline="0"/>
            <a:t> - If projects are a fail, give detail of the criteria they do not meet</a:t>
          </a:r>
        </a:p>
        <a:p>
          <a:r>
            <a:rPr lang="en-GB" sz="1100" i="1" baseline="0"/>
            <a:t> - If projects are a pass or a pass once clarifications are closed out, highlight any technical risks with the projects</a:t>
          </a:r>
        </a:p>
        <a:p>
          <a:r>
            <a:rPr lang="en-GB" sz="1100" i="1" baseline="0"/>
            <a:t> </a:t>
          </a:r>
        </a:p>
        <a:p>
          <a:r>
            <a:rPr lang="en-GB" sz="1100" i="1" baseline="0"/>
            <a:t> </a:t>
          </a:r>
        </a:p>
        <a:p>
          <a:r>
            <a:rPr lang="en-GB" sz="1100" i="1" baseline="0"/>
            <a:t> </a:t>
          </a: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nquiries@energyservice.wales"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07078-D1DC-4A99-99CF-4302C8491193}">
  <sheetPr codeName="Sheet1">
    <tabColor theme="4" tint="-0.499984740745262"/>
  </sheetPr>
  <dimension ref="A1:Q47"/>
  <sheetViews>
    <sheetView showGridLines="0" workbookViewId="0">
      <selection activeCell="J9" sqref="J9"/>
    </sheetView>
  </sheetViews>
  <sheetFormatPr defaultColWidth="0" defaultRowHeight="14.5" zeroHeight="1" x14ac:dyDescent="0.35"/>
  <cols>
    <col min="1" max="1" width="1.453125" customWidth="1"/>
    <col min="2" max="5" width="8.7265625" customWidth="1"/>
    <col min="6" max="6" width="9.54296875" customWidth="1"/>
    <col min="7" max="7" width="9.81640625" customWidth="1"/>
    <col min="8" max="8" width="10.54296875" customWidth="1"/>
    <col min="9" max="9" width="9.54296875" customWidth="1"/>
    <col min="10" max="10" width="10" customWidth="1"/>
    <col min="11" max="11" width="10.26953125" customWidth="1"/>
    <col min="12" max="12" width="10.453125" customWidth="1"/>
    <col min="13" max="13" width="10.81640625" customWidth="1"/>
    <col min="14" max="14" width="10.453125" customWidth="1"/>
    <col min="15" max="15" width="10.81640625" customWidth="1"/>
    <col min="16" max="16" width="16" customWidth="1"/>
    <col min="17" max="17" width="1.1796875" customWidth="1"/>
    <col min="18" max="16384" width="8.7265625" hidden="1"/>
  </cols>
  <sheetData>
    <row r="1" spans="2:16" ht="6.65" customHeight="1" thickBot="1" x14ac:dyDescent="0.4"/>
    <row r="2" spans="2:16" ht="15" thickBot="1" x14ac:dyDescent="0.4">
      <c r="B2" s="25"/>
      <c r="C2" s="26"/>
      <c r="D2" s="26"/>
      <c r="E2" s="26"/>
      <c r="F2" s="26"/>
      <c r="G2" s="26"/>
      <c r="H2" s="26"/>
      <c r="I2" s="26"/>
      <c r="J2" s="26"/>
      <c r="K2" s="26"/>
      <c r="L2" s="26"/>
      <c r="M2" s="26"/>
      <c r="N2" s="26"/>
      <c r="O2" s="26"/>
      <c r="P2" s="27"/>
    </row>
    <row r="3" spans="2:16" x14ac:dyDescent="0.35">
      <c r="B3" s="20"/>
      <c r="M3" t="s">
        <v>387</v>
      </c>
      <c r="P3" s="19"/>
    </row>
    <row r="4" spans="2:16" x14ac:dyDescent="0.35">
      <c r="B4" s="20"/>
      <c r="P4" s="19"/>
    </row>
    <row r="5" spans="2:16" x14ac:dyDescent="0.35">
      <c r="B5" s="20"/>
      <c r="P5" s="19"/>
    </row>
    <row r="6" spans="2:16" x14ac:dyDescent="0.35">
      <c r="B6" s="20"/>
      <c r="P6" s="19"/>
    </row>
    <row r="7" spans="2:16" x14ac:dyDescent="0.35">
      <c r="B7" s="20"/>
      <c r="P7" s="19"/>
    </row>
    <row r="8" spans="2:16" x14ac:dyDescent="0.35">
      <c r="B8" s="20"/>
      <c r="P8" s="19"/>
    </row>
    <row r="9" spans="2:16" x14ac:dyDescent="0.35">
      <c r="B9" s="20"/>
      <c r="P9" s="19"/>
    </row>
    <row r="10" spans="2:16" ht="30.5" x14ac:dyDescent="0.35">
      <c r="B10" s="20"/>
      <c r="C10" s="24" t="s">
        <v>357</v>
      </c>
      <c r="P10" s="19"/>
    </row>
    <row r="11" spans="2:16" x14ac:dyDescent="0.35">
      <c r="B11" s="20"/>
      <c r="P11" s="19"/>
    </row>
    <row r="12" spans="2:16" x14ac:dyDescent="0.35">
      <c r="B12" s="20"/>
      <c r="C12" s="22" t="s">
        <v>0</v>
      </c>
      <c r="P12" s="19"/>
    </row>
    <row r="13" spans="2:16" ht="7.5" customHeight="1" x14ac:dyDescent="0.35">
      <c r="B13" s="20"/>
      <c r="C13" s="22"/>
      <c r="P13" s="19"/>
    </row>
    <row r="14" spans="2:16" x14ac:dyDescent="0.35">
      <c r="B14" s="20"/>
      <c r="C14" s="21" t="s">
        <v>1</v>
      </c>
      <c r="P14" s="19"/>
    </row>
    <row r="15" spans="2:16" x14ac:dyDescent="0.35">
      <c r="B15" s="20"/>
      <c r="C15" s="21" t="s">
        <v>2</v>
      </c>
      <c r="P15" s="19"/>
    </row>
    <row r="16" spans="2:16" x14ac:dyDescent="0.35">
      <c r="B16" s="20"/>
      <c r="C16" s="21" t="s">
        <v>3</v>
      </c>
      <c r="P16" s="19"/>
    </row>
    <row r="17" spans="2:16" x14ac:dyDescent="0.35">
      <c r="B17" s="20"/>
      <c r="C17" s="21" t="s">
        <v>4</v>
      </c>
      <c r="P17" s="19"/>
    </row>
    <row r="18" spans="2:16" x14ac:dyDescent="0.35">
      <c r="B18" s="20"/>
      <c r="C18" s="21" t="s">
        <v>5</v>
      </c>
      <c r="P18" s="19"/>
    </row>
    <row r="19" spans="2:16" x14ac:dyDescent="0.35">
      <c r="B19" s="20"/>
      <c r="P19" s="19"/>
    </row>
    <row r="20" spans="2:16" x14ac:dyDescent="0.35">
      <c r="B20" s="20"/>
      <c r="C20" s="29" t="s">
        <v>316</v>
      </c>
      <c r="D20" s="37"/>
      <c r="E20" s="37"/>
      <c r="F20" s="37"/>
      <c r="G20" s="37"/>
      <c r="H20" s="37"/>
      <c r="I20" s="37"/>
      <c r="J20" s="37"/>
      <c r="K20" s="37"/>
      <c r="L20" s="37"/>
      <c r="M20" s="37"/>
      <c r="N20" s="37"/>
      <c r="O20" s="37"/>
      <c r="P20" s="19"/>
    </row>
    <row r="21" spans="2:16" x14ac:dyDescent="0.35">
      <c r="B21" s="20"/>
      <c r="P21" s="19"/>
    </row>
    <row r="22" spans="2:16" x14ac:dyDescent="0.35">
      <c r="B22" s="20"/>
      <c r="C22" s="22" t="s">
        <v>6</v>
      </c>
      <c r="P22" s="19"/>
    </row>
    <row r="23" spans="2:16" ht="7.5" customHeight="1" x14ac:dyDescent="0.35">
      <c r="B23" s="20"/>
      <c r="C23" s="22"/>
      <c r="P23" s="19"/>
    </row>
    <row r="24" spans="2:16" x14ac:dyDescent="0.35">
      <c r="B24" s="20"/>
      <c r="C24" s="21" t="s">
        <v>7</v>
      </c>
      <c r="P24" s="19"/>
    </row>
    <row r="25" spans="2:16" x14ac:dyDescent="0.35">
      <c r="B25" s="20"/>
      <c r="C25" s="21" t="s">
        <v>317</v>
      </c>
      <c r="L25" s="37"/>
      <c r="M25" s="37"/>
      <c r="N25" s="37"/>
      <c r="O25" s="37"/>
      <c r="P25" s="276"/>
    </row>
    <row r="26" spans="2:16" x14ac:dyDescent="0.35">
      <c r="B26" s="20"/>
      <c r="C26" s="21" t="s">
        <v>8</v>
      </c>
      <c r="P26" s="19"/>
    </row>
    <row r="27" spans="2:16" x14ac:dyDescent="0.35">
      <c r="B27" s="20"/>
      <c r="C27" s="21" t="s">
        <v>9</v>
      </c>
      <c r="P27" s="19"/>
    </row>
    <row r="28" spans="2:16" x14ac:dyDescent="0.35">
      <c r="B28" s="20"/>
      <c r="P28" s="19"/>
    </row>
    <row r="29" spans="2:16" x14ac:dyDescent="0.35">
      <c r="B29" s="20"/>
      <c r="C29" s="22" t="s">
        <v>10</v>
      </c>
      <c r="P29" s="19"/>
    </row>
    <row r="30" spans="2:16" ht="7.5" customHeight="1" x14ac:dyDescent="0.35">
      <c r="B30" s="20"/>
      <c r="C30" s="22"/>
      <c r="P30" s="19"/>
    </row>
    <row r="31" spans="2:16" x14ac:dyDescent="0.35">
      <c r="B31" s="20"/>
      <c r="C31" s="21" t="s">
        <v>11</v>
      </c>
      <c r="P31" s="19"/>
    </row>
    <row r="32" spans="2:16" x14ac:dyDescent="0.35">
      <c r="B32" s="20"/>
      <c r="C32" s="21" t="s">
        <v>12</v>
      </c>
      <c r="P32" s="19"/>
    </row>
    <row r="33" spans="2:16" x14ac:dyDescent="0.35">
      <c r="B33" s="20"/>
      <c r="C33" s="21"/>
      <c r="P33" s="19"/>
    </row>
    <row r="34" spans="2:16" x14ac:dyDescent="0.35">
      <c r="B34" s="36"/>
      <c r="C34" s="30" t="s">
        <v>13</v>
      </c>
      <c r="D34" s="37"/>
      <c r="E34" s="37"/>
      <c r="F34" s="37"/>
      <c r="G34" s="37"/>
      <c r="H34" s="37"/>
      <c r="I34" s="37"/>
      <c r="J34" s="37"/>
      <c r="K34" s="37"/>
      <c r="L34" s="37"/>
      <c r="P34" s="19"/>
    </row>
    <row r="35" spans="2:16" ht="7.5" customHeight="1" x14ac:dyDescent="0.35">
      <c r="B35" s="36"/>
      <c r="C35" s="30"/>
      <c r="D35" s="37"/>
      <c r="E35" s="37"/>
      <c r="F35" s="37"/>
      <c r="G35" s="37"/>
      <c r="H35" s="37"/>
      <c r="I35" s="37"/>
      <c r="J35" s="37"/>
      <c r="K35" s="37"/>
      <c r="L35" s="37"/>
      <c r="P35" s="19"/>
    </row>
    <row r="36" spans="2:16" x14ac:dyDescent="0.35">
      <c r="B36" s="20"/>
      <c r="C36" s="61" t="s">
        <v>14</v>
      </c>
      <c r="D36" s="61"/>
      <c r="E36" s="61"/>
      <c r="F36" s="61"/>
      <c r="G36" s="61"/>
      <c r="H36" s="61"/>
      <c r="I36" s="61"/>
      <c r="J36" s="61"/>
      <c r="K36" s="61"/>
      <c r="L36" s="61"/>
      <c r="M36" s="61"/>
      <c r="P36" s="19"/>
    </row>
    <row r="37" spans="2:16" x14ac:dyDescent="0.35">
      <c r="B37" s="20"/>
      <c r="C37" s="61" t="s">
        <v>15</v>
      </c>
      <c r="D37" s="61"/>
      <c r="E37" s="61"/>
      <c r="F37" s="61"/>
      <c r="G37" s="61"/>
      <c r="H37" s="61"/>
      <c r="I37" s="61"/>
      <c r="J37" s="61"/>
      <c r="K37" s="61"/>
      <c r="L37" s="61"/>
      <c r="M37" s="61"/>
      <c r="P37" s="19"/>
    </row>
    <row r="38" spans="2:16" x14ac:dyDescent="0.35">
      <c r="B38" s="20"/>
      <c r="C38" s="61" t="s">
        <v>16</v>
      </c>
      <c r="D38" s="61"/>
      <c r="E38" s="61"/>
      <c r="F38" s="61"/>
      <c r="G38" s="61"/>
      <c r="H38" s="61"/>
      <c r="I38" s="61"/>
      <c r="J38" s="61"/>
      <c r="K38" s="61"/>
      <c r="L38" s="61"/>
      <c r="M38" s="61"/>
      <c r="P38" s="19"/>
    </row>
    <row r="39" spans="2:16" x14ac:dyDescent="0.35">
      <c r="B39" s="20"/>
      <c r="C39" s="61" t="s">
        <v>17</v>
      </c>
      <c r="D39" s="61"/>
      <c r="E39" s="61"/>
      <c r="F39" s="61"/>
      <c r="G39" s="61"/>
      <c r="H39" s="61"/>
      <c r="I39" s="61"/>
      <c r="J39" s="61"/>
      <c r="K39" s="61"/>
      <c r="L39" s="61"/>
      <c r="M39" s="61"/>
      <c r="P39" s="19"/>
    </row>
    <row r="40" spans="2:16" x14ac:dyDescent="0.35">
      <c r="B40" s="20"/>
      <c r="C40" s="61" t="s">
        <v>18</v>
      </c>
      <c r="D40" s="61"/>
      <c r="E40" s="61"/>
      <c r="F40" s="61"/>
      <c r="G40" s="61"/>
      <c r="H40" s="61"/>
      <c r="I40" s="61"/>
      <c r="J40" s="61"/>
      <c r="K40" s="61"/>
      <c r="L40" s="61"/>
      <c r="M40" s="61"/>
      <c r="P40" s="19"/>
    </row>
    <row r="41" spans="2:16" x14ac:dyDescent="0.35">
      <c r="B41" s="20"/>
      <c r="C41" s="61" t="s">
        <v>19</v>
      </c>
      <c r="D41" s="61"/>
      <c r="E41" s="61"/>
      <c r="F41" s="61"/>
      <c r="G41" s="61"/>
      <c r="H41" s="61"/>
      <c r="I41" s="61"/>
      <c r="J41" s="61"/>
      <c r="K41" s="61"/>
      <c r="L41" s="61"/>
      <c r="M41" s="61"/>
      <c r="P41" s="19"/>
    </row>
    <row r="42" spans="2:16" x14ac:dyDescent="0.35">
      <c r="B42" s="20"/>
      <c r="C42" s="61" t="s">
        <v>20</v>
      </c>
      <c r="D42" s="61"/>
      <c r="E42" s="61"/>
      <c r="F42" s="61"/>
      <c r="G42" s="61"/>
      <c r="H42" s="61"/>
      <c r="I42" s="61"/>
      <c r="J42" s="61"/>
      <c r="K42" s="61"/>
      <c r="L42" s="61"/>
      <c r="M42" s="61"/>
      <c r="P42" s="19"/>
    </row>
    <row r="43" spans="2:16" x14ac:dyDescent="0.35">
      <c r="B43" s="20"/>
      <c r="C43" s="62" t="s">
        <v>21</v>
      </c>
      <c r="D43" s="61"/>
      <c r="E43" s="61"/>
      <c r="F43" s="61"/>
      <c r="G43" s="61"/>
      <c r="H43" s="61"/>
      <c r="I43" s="61"/>
      <c r="J43" s="61"/>
      <c r="K43" s="61"/>
      <c r="L43" s="61"/>
      <c r="M43" s="61"/>
      <c r="P43" s="19"/>
    </row>
    <row r="44" spans="2:16" x14ac:dyDescent="0.35">
      <c r="B44" s="20"/>
      <c r="C44" s="60"/>
      <c r="P44" s="19"/>
    </row>
    <row r="45" spans="2:16" ht="15" thickBot="1" x14ac:dyDescent="0.4">
      <c r="B45" s="20"/>
      <c r="C45" s="60"/>
      <c r="P45" s="19"/>
    </row>
    <row r="46" spans="2:16" ht="15" thickBot="1" x14ac:dyDescent="0.4">
      <c r="B46" s="25"/>
      <c r="C46" s="26"/>
      <c r="D46" s="26"/>
      <c r="E46" s="26"/>
      <c r="F46" s="26"/>
      <c r="G46" s="26"/>
      <c r="H46" s="26"/>
      <c r="I46" s="26"/>
      <c r="J46" s="26"/>
      <c r="K46" s="26"/>
      <c r="L46" s="26"/>
      <c r="M46" s="26"/>
      <c r="N46" s="26"/>
      <c r="O46" s="26"/>
      <c r="P46" s="27"/>
    </row>
    <row r="47" spans="2:16" ht="7.5" customHeight="1" x14ac:dyDescent="0.35"/>
  </sheetData>
  <sheetProtection algorithmName="SHA-512" hashValue="fK58yQWJ0Fcic0pxen1VVHtJMDvXrKOVXxTYBQQcZ6vG3TfUnr+9xelZh1HvCKeERv2VVjSc/N3+cr4ggMRwtg==" saltValue="xiPRkVvWViO4dBxZ6e9r9Q==" spinCount="100000" sheet="1" selectLockedCells="1" selectUnlockedCells="1"/>
  <protectedRanges>
    <protectedRange sqref="C31:P31" name="Range1"/>
  </protectedRanges>
  <hyperlinks>
    <hyperlink ref="C43" r:id="rId1" xr:uid="{D2933379-98AF-497F-9909-2FE2008B1CBD}"/>
  </hyperlinks>
  <pageMargins left="0.7" right="0.7" top="0.75" bottom="0.75" header="0.3" footer="0.3"/>
  <pageSetup paperSize="9" orientation="portrait" r:id="rId2"/>
  <headerFooter>
    <oddFooter>&amp;L_x000D_&amp;1#&amp;"Calibri"&amp;10&amp;KFF0000 Confidential</oddFooter>
  </headerFooter>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97901-4A15-402B-B23B-2832A0BE3010}">
  <sheetPr codeName="Sheet7"/>
  <dimension ref="B2:H32"/>
  <sheetViews>
    <sheetView workbookViewId="0"/>
  </sheetViews>
  <sheetFormatPr defaultRowHeight="14.5" x14ac:dyDescent="0.35"/>
  <cols>
    <col min="4" max="4" width="12.1796875" customWidth="1"/>
    <col min="7" max="7" width="12.54296875" style="10" customWidth="1"/>
  </cols>
  <sheetData>
    <row r="2" spans="2:8" ht="26" x14ac:dyDescent="0.6">
      <c r="C2" s="18" t="s">
        <v>249</v>
      </c>
    </row>
    <row r="4" spans="2:8" x14ac:dyDescent="0.35">
      <c r="D4" s="2" t="s">
        <v>250</v>
      </c>
      <c r="E4" s="15">
        <f>'2. Project Details'!D149</f>
        <v>0</v>
      </c>
      <c r="F4" s="2" t="s">
        <v>251</v>
      </c>
      <c r="G4" s="16" t="e">
        <f>E9/E4</f>
        <v>#REF!</v>
      </c>
    </row>
    <row r="5" spans="2:8" x14ac:dyDescent="0.35">
      <c r="D5" s="2" t="s">
        <v>252</v>
      </c>
      <c r="E5" s="15">
        <f>'3. Eligible Cost Breakdown'!AD11</f>
        <v>0</v>
      </c>
    </row>
    <row r="6" spans="2:8" x14ac:dyDescent="0.35">
      <c r="D6" s="2" t="s">
        <v>253</v>
      </c>
      <c r="E6" s="15">
        <f>'3. Eligible Cost Breakdown'!K25</f>
        <v>0</v>
      </c>
    </row>
    <row r="7" spans="2:8" x14ac:dyDescent="0.35">
      <c r="D7" s="2" t="s">
        <v>254</v>
      </c>
      <c r="E7" s="15">
        <f>'3. Eligible Cost Breakdown'!K28</f>
        <v>0</v>
      </c>
    </row>
    <row r="8" spans="2:8" x14ac:dyDescent="0.35">
      <c r="D8" s="2" t="s">
        <v>255</v>
      </c>
      <c r="E8" s="15">
        <f>'3. Eligible Cost Breakdown'!AD28</f>
        <v>0</v>
      </c>
    </row>
    <row r="9" spans="2:8" x14ac:dyDescent="0.35">
      <c r="D9" s="2" t="s">
        <v>256</v>
      </c>
      <c r="E9" s="15" t="e">
        <f>'2. Project Details'!#REF!</f>
        <v>#REF!</v>
      </c>
    </row>
    <row r="10" spans="2:8" x14ac:dyDescent="0.35">
      <c r="D10" s="2" t="s">
        <v>257</v>
      </c>
      <c r="E10" s="15" t="e">
        <f>'2. Project Details'!#REF!</f>
        <v>#REF!</v>
      </c>
    </row>
    <row r="11" spans="2:8" x14ac:dyDescent="0.35">
      <c r="D11" s="2" t="s">
        <v>258</v>
      </c>
      <c r="E11" s="3">
        <v>85</v>
      </c>
    </row>
    <row r="12" spans="2:8" x14ac:dyDescent="0.35">
      <c r="D12" s="2" t="s">
        <v>259</v>
      </c>
      <c r="E12" s="3">
        <v>0.18315999999999999</v>
      </c>
    </row>
    <row r="13" spans="2:8" x14ac:dyDescent="0.35">
      <c r="D13" s="2" t="s">
        <v>260</v>
      </c>
      <c r="E13" s="16" t="e">
        <f>G32</f>
        <v>#REF!</v>
      </c>
    </row>
    <row r="14" spans="2:8" x14ac:dyDescent="0.35">
      <c r="D14" s="2" t="s">
        <v>261</v>
      </c>
      <c r="E14" s="17" t="e">
        <f>E13/E7</f>
        <v>#REF!</v>
      </c>
    </row>
    <row r="16" spans="2:8" ht="122.5" customHeight="1" x14ac:dyDescent="0.35">
      <c r="B16" s="9" t="s">
        <v>262</v>
      </c>
      <c r="C16" s="4" t="s">
        <v>263</v>
      </c>
      <c r="D16" s="5" t="s">
        <v>264</v>
      </c>
      <c r="E16" s="5" t="s">
        <v>265</v>
      </c>
      <c r="F16" s="5" t="s">
        <v>266</v>
      </c>
      <c r="G16" s="11" t="s">
        <v>267</v>
      </c>
      <c r="H16" s="1"/>
    </row>
    <row r="17" spans="2:7" x14ac:dyDescent="0.35">
      <c r="B17" s="8">
        <v>2022</v>
      </c>
      <c r="C17" s="6">
        <v>0.108</v>
      </c>
      <c r="D17" s="7" t="e">
        <f>C17/$E$10</f>
        <v>#REF!</v>
      </c>
      <c r="E17" s="7">
        <f>$E$12/($E$11/100)</f>
        <v>0.21548235294117646</v>
      </c>
      <c r="F17" s="7" t="e">
        <f>E17-D17</f>
        <v>#REF!</v>
      </c>
      <c r="G17" s="12" t="e">
        <f>F17*$E$9</f>
        <v>#REF!</v>
      </c>
    </row>
    <row r="18" spans="2:7" x14ac:dyDescent="0.35">
      <c r="B18" s="8">
        <v>2023</v>
      </c>
      <c r="C18" s="6">
        <v>0.111</v>
      </c>
      <c r="D18" s="7" t="e">
        <f t="shared" ref="D18:D31" si="0">C18/$E$10</f>
        <v>#REF!</v>
      </c>
      <c r="E18" s="7">
        <f t="shared" ref="E18:E31" si="1">$E$12/($E$11/100)</f>
        <v>0.21548235294117646</v>
      </c>
      <c r="F18" s="7" t="e">
        <f t="shared" ref="F18:F31" si="2">E18-D18</f>
        <v>#REF!</v>
      </c>
      <c r="G18" s="12" t="e">
        <f t="shared" ref="G18:G31" si="3">F18*$E$9</f>
        <v>#REF!</v>
      </c>
    </row>
    <row r="19" spans="2:7" x14ac:dyDescent="0.35">
      <c r="B19" s="8">
        <v>2024</v>
      </c>
      <c r="C19" s="6">
        <v>0.111</v>
      </c>
      <c r="D19" s="7" t="e">
        <f>C19/$E$10</f>
        <v>#REF!</v>
      </c>
      <c r="E19" s="7">
        <f t="shared" si="1"/>
        <v>0.21548235294117646</v>
      </c>
      <c r="F19" s="7" t="e">
        <f t="shared" si="2"/>
        <v>#REF!</v>
      </c>
      <c r="G19" s="12" t="e">
        <f t="shared" si="3"/>
        <v>#REF!</v>
      </c>
    </row>
    <row r="20" spans="2:7" x14ac:dyDescent="0.35">
      <c r="B20" s="8">
        <v>2025</v>
      </c>
      <c r="C20" s="6">
        <v>0.108</v>
      </c>
      <c r="D20" s="7" t="e">
        <f t="shared" si="0"/>
        <v>#REF!</v>
      </c>
      <c r="E20" s="7">
        <f t="shared" si="1"/>
        <v>0.21548235294117646</v>
      </c>
      <c r="F20" s="7" t="e">
        <f t="shared" si="2"/>
        <v>#REF!</v>
      </c>
      <c r="G20" s="12" t="e">
        <f t="shared" si="3"/>
        <v>#REF!</v>
      </c>
    </row>
    <row r="21" spans="2:7" x14ac:dyDescent="0.35">
      <c r="B21" s="8">
        <v>2026</v>
      </c>
      <c r="C21" s="6">
        <v>9.8000000000000004E-2</v>
      </c>
      <c r="D21" s="7" t="e">
        <f t="shared" si="0"/>
        <v>#REF!</v>
      </c>
      <c r="E21" s="7">
        <f t="shared" si="1"/>
        <v>0.21548235294117646</v>
      </c>
      <c r="F21" s="7" t="e">
        <f t="shared" si="2"/>
        <v>#REF!</v>
      </c>
      <c r="G21" s="12" t="e">
        <f t="shared" si="3"/>
        <v>#REF!</v>
      </c>
    </row>
    <row r="22" spans="2:7" x14ac:dyDescent="0.35">
      <c r="B22" s="8">
        <v>2027</v>
      </c>
      <c r="C22" s="6">
        <v>0.105</v>
      </c>
      <c r="D22" s="7" t="e">
        <f t="shared" si="0"/>
        <v>#REF!</v>
      </c>
      <c r="E22" s="7">
        <f t="shared" si="1"/>
        <v>0.21548235294117646</v>
      </c>
      <c r="F22" s="7" t="e">
        <f t="shared" si="2"/>
        <v>#REF!</v>
      </c>
      <c r="G22" s="12" t="e">
        <f t="shared" si="3"/>
        <v>#REF!</v>
      </c>
    </row>
    <row r="23" spans="2:7" x14ac:dyDescent="0.35">
      <c r="B23" s="8">
        <v>2028</v>
      </c>
      <c r="C23" s="6">
        <v>0.1</v>
      </c>
      <c r="D23" s="7" t="e">
        <f t="shared" si="0"/>
        <v>#REF!</v>
      </c>
      <c r="E23" s="7">
        <f t="shared" si="1"/>
        <v>0.21548235294117646</v>
      </c>
      <c r="F23" s="7" t="e">
        <f t="shared" si="2"/>
        <v>#REF!</v>
      </c>
      <c r="G23" s="12" t="e">
        <f t="shared" si="3"/>
        <v>#REF!</v>
      </c>
    </row>
    <row r="24" spans="2:7" x14ac:dyDescent="0.35">
      <c r="B24" s="8">
        <v>2029</v>
      </c>
      <c r="C24" s="6">
        <v>9.0999999999999998E-2</v>
      </c>
      <c r="D24" s="7" t="e">
        <f t="shared" si="0"/>
        <v>#REF!</v>
      </c>
      <c r="E24" s="7">
        <f t="shared" si="1"/>
        <v>0.21548235294117646</v>
      </c>
      <c r="F24" s="7" t="e">
        <f t="shared" si="2"/>
        <v>#REF!</v>
      </c>
      <c r="G24" s="12" t="e">
        <f t="shared" si="3"/>
        <v>#REF!</v>
      </c>
    </row>
    <row r="25" spans="2:7" x14ac:dyDescent="0.35">
      <c r="B25" s="8">
        <v>2030</v>
      </c>
      <c r="C25" s="6">
        <v>8.5000000000000006E-2</v>
      </c>
      <c r="D25" s="7" t="e">
        <f t="shared" si="0"/>
        <v>#REF!</v>
      </c>
      <c r="E25" s="7">
        <f t="shared" si="1"/>
        <v>0.21548235294117646</v>
      </c>
      <c r="F25" s="7" t="e">
        <f t="shared" si="2"/>
        <v>#REF!</v>
      </c>
      <c r="G25" s="12" t="e">
        <f t="shared" si="3"/>
        <v>#REF!</v>
      </c>
    </row>
    <row r="26" spans="2:7" x14ac:dyDescent="0.35">
      <c r="B26" s="8">
        <v>2031</v>
      </c>
      <c r="C26" s="6">
        <v>7.5999999999999998E-2</v>
      </c>
      <c r="D26" s="7" t="e">
        <f t="shared" si="0"/>
        <v>#REF!</v>
      </c>
      <c r="E26" s="7">
        <f t="shared" si="1"/>
        <v>0.21548235294117646</v>
      </c>
      <c r="F26" s="7" t="e">
        <f t="shared" si="2"/>
        <v>#REF!</v>
      </c>
      <c r="G26" s="12" t="e">
        <f t="shared" si="3"/>
        <v>#REF!</v>
      </c>
    </row>
    <row r="27" spans="2:7" x14ac:dyDescent="0.35">
      <c r="B27" s="8">
        <v>2032</v>
      </c>
      <c r="C27" s="6">
        <v>6.4000000000000001E-2</v>
      </c>
      <c r="D27" s="7" t="e">
        <f t="shared" si="0"/>
        <v>#REF!</v>
      </c>
      <c r="E27" s="7">
        <f t="shared" si="1"/>
        <v>0.21548235294117646</v>
      </c>
      <c r="F27" s="7" t="e">
        <f t="shared" si="2"/>
        <v>#REF!</v>
      </c>
      <c r="G27" s="12" t="e">
        <f t="shared" si="3"/>
        <v>#REF!</v>
      </c>
    </row>
    <row r="28" spans="2:7" x14ac:dyDescent="0.35">
      <c r="B28" s="8">
        <v>2033</v>
      </c>
      <c r="C28" s="6">
        <v>0.06</v>
      </c>
      <c r="D28" s="7" t="e">
        <f t="shared" si="0"/>
        <v>#REF!</v>
      </c>
      <c r="E28" s="7">
        <f t="shared" si="1"/>
        <v>0.21548235294117646</v>
      </c>
      <c r="F28" s="7" t="e">
        <f t="shared" si="2"/>
        <v>#REF!</v>
      </c>
      <c r="G28" s="12" t="e">
        <f t="shared" si="3"/>
        <v>#REF!</v>
      </c>
    </row>
    <row r="29" spans="2:7" x14ac:dyDescent="0.35">
      <c r="B29" s="8">
        <v>2034</v>
      </c>
      <c r="C29" s="6">
        <v>5.0999999999999997E-2</v>
      </c>
      <c r="D29" s="7" t="e">
        <f t="shared" si="0"/>
        <v>#REF!</v>
      </c>
      <c r="E29" s="7">
        <f t="shared" si="1"/>
        <v>0.21548235294117646</v>
      </c>
      <c r="F29" s="7" t="e">
        <f t="shared" si="2"/>
        <v>#REF!</v>
      </c>
      <c r="G29" s="12" t="e">
        <f t="shared" si="3"/>
        <v>#REF!</v>
      </c>
    </row>
    <row r="30" spans="2:7" x14ac:dyDescent="0.35">
      <c r="B30" s="8">
        <v>2035</v>
      </c>
      <c r="C30" s="6">
        <v>4.1000000000000002E-2</v>
      </c>
      <c r="D30" s="7" t="e">
        <f t="shared" si="0"/>
        <v>#REF!</v>
      </c>
      <c r="E30" s="7">
        <f t="shared" si="1"/>
        <v>0.21548235294117646</v>
      </c>
      <c r="F30" s="7" t="e">
        <f t="shared" si="2"/>
        <v>#REF!</v>
      </c>
      <c r="G30" s="12" t="e">
        <f t="shared" si="3"/>
        <v>#REF!</v>
      </c>
    </row>
    <row r="31" spans="2:7" x14ac:dyDescent="0.35">
      <c r="B31" s="8">
        <v>2036</v>
      </c>
      <c r="C31" s="6">
        <v>4.1000000000000002E-2</v>
      </c>
      <c r="D31" s="7" t="e">
        <f t="shared" si="0"/>
        <v>#REF!</v>
      </c>
      <c r="E31" s="7">
        <f t="shared" si="1"/>
        <v>0.21548235294117646</v>
      </c>
      <c r="F31" s="7" t="e">
        <f t="shared" si="2"/>
        <v>#REF!</v>
      </c>
      <c r="G31" s="12" t="e">
        <f t="shared" si="3"/>
        <v>#REF!</v>
      </c>
    </row>
    <row r="32" spans="2:7" s="13" customFormat="1" x14ac:dyDescent="0.35">
      <c r="B32" s="13" t="s">
        <v>268</v>
      </c>
      <c r="C32" s="13" t="s">
        <v>212</v>
      </c>
      <c r="D32" s="13" t="s">
        <v>212</v>
      </c>
      <c r="E32" s="13" t="s">
        <v>212</v>
      </c>
      <c r="F32" s="13" t="s">
        <v>212</v>
      </c>
      <c r="G32" s="14" t="e">
        <f>SUM(G17:G31)</f>
        <v>#REF!</v>
      </c>
    </row>
  </sheetData>
  <pageMargins left="0.7" right="0.7" top="0.75" bottom="0.75" header="0.3" footer="0.3"/>
  <pageSetup paperSize="9" orientation="portrait" r:id="rId1"/>
  <headerFooter>
    <oddFooter>&amp;L_x000D_&amp;1#&amp;"Calibri"&amp;10&amp;KFF0000 Confidential</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88F45-8833-429C-8905-21FE44C20A9A}">
  <sheetPr codeName="Sheet2">
    <tabColor theme="4"/>
    <pageSetUpPr autoPageBreaks="0"/>
  </sheetPr>
  <dimension ref="A1:S154"/>
  <sheetViews>
    <sheetView showGridLines="0" topLeftCell="A13" workbookViewId="0">
      <selection activeCell="E13" sqref="E13:K13"/>
    </sheetView>
  </sheetViews>
  <sheetFormatPr defaultColWidth="0" defaultRowHeight="14" zeroHeight="1" x14ac:dyDescent="0.3"/>
  <cols>
    <col min="1" max="1" width="1.26953125" style="21" customWidth="1"/>
    <col min="2" max="3" width="5.54296875" style="21" customWidth="1"/>
    <col min="4" max="4" width="53" style="42" customWidth="1"/>
    <col min="5" max="5" width="15.6328125" style="39" customWidth="1"/>
    <col min="6" max="11" width="15.6328125" style="21" customWidth="1"/>
    <col min="12" max="12" width="7.54296875" style="21" customWidth="1"/>
    <col min="13" max="13" width="1.1796875" style="21" customWidth="1"/>
    <col min="14" max="19" width="0" style="21" hidden="1" customWidth="1"/>
    <col min="20" max="16384" width="8.7265625" style="21" hidden="1"/>
  </cols>
  <sheetData>
    <row r="1" spans="2:12" ht="14.5" thickBot="1" x14ac:dyDescent="0.35"/>
    <row r="2" spans="2:12" s="120" customFormat="1" ht="25.5" thickBot="1" x14ac:dyDescent="0.55000000000000004">
      <c r="B2" s="158"/>
      <c r="C2" s="131" t="s">
        <v>22</v>
      </c>
      <c r="D2" s="131"/>
      <c r="E2" s="131"/>
      <c r="F2" s="131"/>
      <c r="G2" s="131"/>
      <c r="H2" s="131"/>
      <c r="I2" s="131"/>
      <c r="J2" s="131"/>
      <c r="K2" s="131"/>
      <c r="L2" s="159"/>
    </row>
    <row r="3" spans="2:12" ht="14.5" x14ac:dyDescent="0.35">
      <c r="B3" s="80"/>
      <c r="G3" s="40"/>
      <c r="L3" s="23"/>
    </row>
    <row r="4" spans="2:12" ht="14.5" x14ac:dyDescent="0.35">
      <c r="B4" s="80"/>
      <c r="G4" s="40"/>
      <c r="L4" s="23"/>
    </row>
    <row r="5" spans="2:12" ht="14.5" x14ac:dyDescent="0.35">
      <c r="B5" s="80"/>
      <c r="G5" s="40"/>
      <c r="L5" s="23"/>
    </row>
    <row r="6" spans="2:12" ht="14.5" x14ac:dyDescent="0.35">
      <c r="B6" s="80"/>
      <c r="G6" s="40"/>
      <c r="L6" s="23"/>
    </row>
    <row r="7" spans="2:12" ht="14.5" x14ac:dyDescent="0.35">
      <c r="B7" s="80"/>
      <c r="G7" s="40"/>
      <c r="L7" s="23"/>
    </row>
    <row r="8" spans="2:12" ht="14.5" x14ac:dyDescent="0.35">
      <c r="B8" s="80"/>
      <c r="G8" s="40"/>
      <c r="L8" s="23"/>
    </row>
    <row r="9" spans="2:12" ht="14.5" x14ac:dyDescent="0.35">
      <c r="B9" s="80"/>
      <c r="G9" s="40"/>
      <c r="L9" s="23"/>
    </row>
    <row r="10" spans="2:12" ht="15.5" x14ac:dyDescent="0.35">
      <c r="B10" s="76" t="s">
        <v>23</v>
      </c>
      <c r="C10" s="77"/>
      <c r="D10" s="77"/>
      <c r="E10" s="77"/>
      <c r="F10" s="77"/>
      <c r="G10" s="77"/>
      <c r="H10" s="77"/>
      <c r="I10" s="77"/>
      <c r="J10" s="77"/>
      <c r="K10" s="77"/>
      <c r="L10" s="121"/>
    </row>
    <row r="11" spans="2:12" ht="15.5" x14ac:dyDescent="0.35">
      <c r="B11" s="122"/>
      <c r="C11" s="123"/>
      <c r="D11" s="123"/>
      <c r="E11" s="123"/>
      <c r="F11" s="123"/>
      <c r="G11" s="123"/>
      <c r="H11" s="123"/>
      <c r="I11" s="123"/>
      <c r="J11" s="123"/>
      <c r="K11" s="123"/>
      <c r="L11" s="124"/>
    </row>
    <row r="12" spans="2:12" ht="15.5" x14ac:dyDescent="0.35">
      <c r="B12" s="125" t="s">
        <v>24</v>
      </c>
      <c r="C12" s="123"/>
      <c r="D12" s="123"/>
      <c r="E12" s="123"/>
      <c r="F12" s="123"/>
      <c r="G12" s="123"/>
      <c r="H12" s="123"/>
      <c r="I12" s="123"/>
      <c r="J12" s="123"/>
      <c r="K12" s="123"/>
      <c r="L12" s="124"/>
    </row>
    <row r="13" spans="2:12" ht="251" customHeight="1" x14ac:dyDescent="0.3">
      <c r="B13" s="80"/>
      <c r="D13" s="39" t="s">
        <v>25</v>
      </c>
      <c r="E13" s="280"/>
      <c r="F13" s="281"/>
      <c r="G13" s="281"/>
      <c r="H13" s="281"/>
      <c r="I13" s="281"/>
      <c r="J13" s="281"/>
      <c r="K13" s="282"/>
      <c r="L13" s="23"/>
    </row>
    <row r="14" spans="2:12" ht="14.5" x14ac:dyDescent="0.35">
      <c r="B14" s="80"/>
      <c r="G14" s="40"/>
      <c r="L14" s="23"/>
    </row>
    <row r="15" spans="2:12" ht="18.5" customHeight="1" x14ac:dyDescent="0.35">
      <c r="B15" s="80"/>
      <c r="D15" s="188" t="s">
        <v>281</v>
      </c>
      <c r="E15" s="161"/>
      <c r="G15" s="40"/>
      <c r="L15" s="23"/>
    </row>
    <row r="16" spans="2:12" ht="14.5" x14ac:dyDescent="0.35">
      <c r="B16" s="80"/>
      <c r="E16" s="43"/>
      <c r="G16" s="40"/>
      <c r="L16" s="23"/>
    </row>
    <row r="17" spans="2:12" ht="14.5" x14ac:dyDescent="0.35">
      <c r="B17" s="80"/>
      <c r="E17" s="43"/>
      <c r="G17" s="40"/>
      <c r="L17" s="23"/>
    </row>
    <row r="18" spans="2:12" ht="15.5" x14ac:dyDescent="0.35">
      <c r="B18" s="125" t="s">
        <v>26</v>
      </c>
      <c r="E18" s="43"/>
      <c r="G18" s="40"/>
      <c r="L18" s="23"/>
    </row>
    <row r="19" spans="2:12" ht="14.5" x14ac:dyDescent="0.35">
      <c r="B19" s="80"/>
      <c r="E19" s="43"/>
      <c r="G19" s="40"/>
      <c r="H19" s="49" t="s">
        <v>27</v>
      </c>
      <c r="L19" s="23"/>
    </row>
    <row r="20" spans="2:12" ht="30" customHeight="1" x14ac:dyDescent="0.35">
      <c r="B20" s="80"/>
      <c r="D20" s="43" t="s">
        <v>28</v>
      </c>
      <c r="E20" s="161"/>
      <c r="G20" s="40"/>
      <c r="H20" s="47" t="str">
        <f>IF(E20= "Yes", "Pass", IF(E20="No","Fail",""))</f>
        <v/>
      </c>
      <c r="L20" s="23"/>
    </row>
    <row r="21" spans="2:12" ht="10" customHeight="1" x14ac:dyDescent="0.35">
      <c r="B21" s="80"/>
      <c r="D21" s="48"/>
      <c r="E21" s="45"/>
      <c r="G21" s="40"/>
      <c r="L21" s="23"/>
    </row>
    <row r="22" spans="2:12" ht="30" customHeight="1" x14ac:dyDescent="0.35">
      <c r="B22" s="80"/>
      <c r="D22" s="43" t="s">
        <v>30</v>
      </c>
      <c r="E22" s="161"/>
      <c r="G22" s="40"/>
      <c r="H22" s="47" t="str">
        <f>IF(E22= "Yes", "Pass", IF(E22="No","Fail",""))</f>
        <v/>
      </c>
      <c r="L22" s="23"/>
    </row>
    <row r="23" spans="2:12" ht="10" customHeight="1" x14ac:dyDescent="0.35">
      <c r="B23" s="80"/>
      <c r="D23" s="48"/>
      <c r="E23" s="45"/>
      <c r="G23" s="40"/>
      <c r="L23" s="23"/>
    </row>
    <row r="24" spans="2:12" ht="30" customHeight="1" x14ac:dyDescent="0.35">
      <c r="B24" s="80"/>
      <c r="D24" s="48" t="s">
        <v>31</v>
      </c>
      <c r="E24" s="161"/>
      <c r="G24" s="40"/>
      <c r="H24" s="47" t="str">
        <f>IF(E24= "Yes", "Pass", IF(E24="No","Fail",""))</f>
        <v/>
      </c>
      <c r="L24" s="23"/>
    </row>
    <row r="25" spans="2:12" ht="10" customHeight="1" x14ac:dyDescent="0.35">
      <c r="B25" s="80"/>
      <c r="D25" s="48"/>
      <c r="E25" s="45"/>
      <c r="G25" s="40"/>
      <c r="L25" s="23"/>
    </row>
    <row r="26" spans="2:12" ht="30" customHeight="1" x14ac:dyDescent="0.35">
      <c r="B26" s="80"/>
      <c r="D26" s="48" t="s">
        <v>32</v>
      </c>
      <c r="E26" s="161"/>
      <c r="G26" s="40"/>
      <c r="H26" s="47" t="str">
        <f>IF(E26= "Yes", "Pass", IF(E26="No","Fail",""))</f>
        <v/>
      </c>
      <c r="L26" s="23"/>
    </row>
    <row r="27" spans="2:12" ht="10" customHeight="1" x14ac:dyDescent="0.35">
      <c r="B27" s="80"/>
      <c r="D27" s="48"/>
      <c r="E27" s="222"/>
      <c r="G27" s="40"/>
      <c r="L27" s="23"/>
    </row>
    <row r="28" spans="2:12" ht="30" customHeight="1" x14ac:dyDescent="0.35">
      <c r="B28" s="80"/>
      <c r="D28" s="43" t="s">
        <v>33</v>
      </c>
      <c r="E28" s="161"/>
      <c r="G28" s="40"/>
      <c r="L28" s="23"/>
    </row>
    <row r="29" spans="2:12" ht="10" customHeight="1" x14ac:dyDescent="0.35">
      <c r="B29" s="80"/>
      <c r="D29" s="48"/>
      <c r="E29" s="222"/>
      <c r="G29" s="40"/>
      <c r="L29" s="23"/>
    </row>
    <row r="30" spans="2:12" ht="30" customHeight="1" x14ac:dyDescent="0.35">
      <c r="B30" s="80"/>
      <c r="D30" s="238" t="s">
        <v>355</v>
      </c>
      <c r="E30" s="161"/>
      <c r="G30" s="40"/>
      <c r="H30" s="47" t="str">
        <f>IF(E30= "Yes", "Pass", IF(E30="No","Fail",""))</f>
        <v/>
      </c>
      <c r="L30" s="23"/>
    </row>
    <row r="31" spans="2:12" ht="10" customHeight="1" x14ac:dyDescent="0.35">
      <c r="B31" s="80"/>
      <c r="D31" s="199"/>
      <c r="E31" s="222"/>
      <c r="G31" s="40"/>
      <c r="L31" s="23"/>
    </row>
    <row r="32" spans="2:12" ht="30" customHeight="1" x14ac:dyDescent="0.35">
      <c r="B32" s="80"/>
      <c r="D32" s="238" t="s">
        <v>356</v>
      </c>
      <c r="E32" s="161"/>
      <c r="G32" s="40"/>
      <c r="H32" s="47" t="str">
        <f>IF(E32= "Yes", "Pass", IF(E32="No","Fail",""))</f>
        <v/>
      </c>
      <c r="L32" s="23"/>
    </row>
    <row r="33" spans="2:12" ht="10" customHeight="1" x14ac:dyDescent="0.35">
      <c r="B33" s="80"/>
      <c r="D33" s="48"/>
      <c r="E33" s="46"/>
      <c r="G33" s="40"/>
      <c r="L33" s="23"/>
    </row>
    <row r="34" spans="2:12" ht="30" customHeight="1" x14ac:dyDescent="0.3">
      <c r="B34" s="80"/>
      <c r="D34" s="43" t="s">
        <v>36</v>
      </c>
      <c r="E34" s="161"/>
      <c r="L34" s="23"/>
    </row>
    <row r="35" spans="2:12" ht="14.5" x14ac:dyDescent="0.35">
      <c r="B35" s="80"/>
      <c r="E35" s="45"/>
      <c r="G35" s="40"/>
      <c r="L35" s="23"/>
    </row>
    <row r="36" spans="2:12" ht="14.5" x14ac:dyDescent="0.35">
      <c r="B36" s="80"/>
      <c r="E36" s="45"/>
      <c r="G36" s="40"/>
      <c r="L36" s="23"/>
    </row>
    <row r="37" spans="2:12" ht="15.5" x14ac:dyDescent="0.35">
      <c r="B37" s="125" t="s">
        <v>37</v>
      </c>
      <c r="E37" s="45"/>
      <c r="G37" s="40"/>
      <c r="L37" s="23"/>
    </row>
    <row r="38" spans="2:12" ht="28" x14ac:dyDescent="0.35">
      <c r="B38" s="125"/>
      <c r="D38" s="39" t="s">
        <v>38</v>
      </c>
      <c r="E38" s="161"/>
      <c r="G38" s="40"/>
      <c r="L38" s="23"/>
    </row>
    <row r="39" spans="2:12" ht="11" customHeight="1" x14ac:dyDescent="0.35">
      <c r="B39" s="125"/>
      <c r="E39" s="46"/>
      <c r="G39" s="40"/>
      <c r="L39" s="23"/>
    </row>
    <row r="40" spans="2:12" ht="28" x14ac:dyDescent="0.35">
      <c r="B40" s="125"/>
      <c r="D40" s="39" t="s">
        <v>39</v>
      </c>
      <c r="E40" s="161"/>
      <c r="G40" s="40"/>
      <c r="L40" s="23"/>
    </row>
    <row r="41" spans="2:12" ht="15.5" x14ac:dyDescent="0.35">
      <c r="B41" s="125"/>
      <c r="D41" s="39"/>
      <c r="E41" s="274"/>
      <c r="G41" s="40"/>
      <c r="L41" s="23"/>
    </row>
    <row r="42" spans="2:12" ht="28" x14ac:dyDescent="0.35">
      <c r="B42" s="125"/>
      <c r="D42" s="39" t="s">
        <v>375</v>
      </c>
      <c r="E42" s="161"/>
      <c r="G42" s="40"/>
      <c r="L42" s="23"/>
    </row>
    <row r="43" spans="2:12" ht="11" customHeight="1" x14ac:dyDescent="0.35">
      <c r="B43" s="125"/>
      <c r="G43" s="40"/>
      <c r="L43" s="23"/>
    </row>
    <row r="44" spans="2:12" ht="179.5" customHeight="1" x14ac:dyDescent="0.3">
      <c r="B44" s="80"/>
      <c r="D44" s="126" t="s">
        <v>309</v>
      </c>
      <c r="E44" s="280"/>
      <c r="F44" s="281"/>
      <c r="G44" s="281"/>
      <c r="H44" s="281"/>
      <c r="I44" s="281"/>
      <c r="J44" s="281"/>
      <c r="K44" s="282"/>
      <c r="L44" s="23" t="s">
        <v>40</v>
      </c>
    </row>
    <row r="45" spans="2:12" ht="17.5" customHeight="1" x14ac:dyDescent="0.35">
      <c r="B45" s="80"/>
      <c r="G45" s="40"/>
      <c r="L45" s="23"/>
    </row>
    <row r="46" spans="2:12" ht="15.5" x14ac:dyDescent="0.35">
      <c r="B46" s="76" t="s">
        <v>41</v>
      </c>
      <c r="C46" s="77"/>
      <c r="D46" s="77"/>
      <c r="E46" s="77"/>
      <c r="F46" s="77"/>
      <c r="G46" s="77"/>
      <c r="H46" s="77"/>
      <c r="I46" s="77"/>
      <c r="J46" s="77"/>
      <c r="K46" s="77"/>
      <c r="L46" s="121"/>
    </row>
    <row r="47" spans="2:12" ht="14.5" x14ac:dyDescent="0.35">
      <c r="B47" s="80"/>
      <c r="G47" s="40"/>
      <c r="L47" s="23"/>
    </row>
    <row r="48" spans="2:12" ht="15.5" x14ac:dyDescent="0.35">
      <c r="B48" s="125" t="s">
        <v>42</v>
      </c>
      <c r="G48" s="40"/>
      <c r="L48" s="23"/>
    </row>
    <row r="49" spans="2:12" ht="15.5" x14ac:dyDescent="0.35">
      <c r="B49" s="125"/>
      <c r="D49" s="41" t="s">
        <v>43</v>
      </c>
      <c r="E49" s="279"/>
      <c r="F49" s="279"/>
      <c r="G49" s="279"/>
      <c r="H49" s="279"/>
      <c r="I49" s="279"/>
      <c r="J49" s="279"/>
      <c r="K49" s="279"/>
      <c r="L49" s="23"/>
    </row>
    <row r="50" spans="2:12" ht="9" customHeight="1" x14ac:dyDescent="0.3">
      <c r="B50" s="80"/>
      <c r="E50" s="45"/>
      <c r="F50" s="49"/>
      <c r="G50" s="50"/>
      <c r="H50" s="49"/>
      <c r="I50" s="49"/>
      <c r="J50" s="49"/>
      <c r="K50" s="49"/>
      <c r="L50" s="23"/>
    </row>
    <row r="51" spans="2:12" x14ac:dyDescent="0.3">
      <c r="B51" s="80"/>
      <c r="D51" s="41" t="s">
        <v>44</v>
      </c>
      <c r="E51" s="279"/>
      <c r="F51" s="279"/>
      <c r="G51" s="279"/>
      <c r="H51" s="279"/>
      <c r="I51" s="279"/>
      <c r="J51" s="279"/>
      <c r="K51" s="279"/>
      <c r="L51" s="23"/>
    </row>
    <row r="52" spans="2:12" ht="9" customHeight="1" x14ac:dyDescent="0.3">
      <c r="B52" s="80"/>
      <c r="D52" s="41"/>
      <c r="E52" s="45"/>
      <c r="F52" s="49"/>
      <c r="G52" s="50"/>
      <c r="H52" s="49"/>
      <c r="I52" s="49"/>
      <c r="J52" s="49"/>
      <c r="K52" s="49"/>
      <c r="L52" s="23"/>
    </row>
    <row r="53" spans="2:12" x14ac:dyDescent="0.3">
      <c r="B53" s="80"/>
      <c r="D53" s="41" t="s">
        <v>45</v>
      </c>
      <c r="E53" s="279"/>
      <c r="F53" s="279"/>
      <c r="G53" s="279"/>
      <c r="H53" s="279"/>
      <c r="I53" s="279"/>
      <c r="J53" s="279"/>
      <c r="K53" s="279"/>
      <c r="L53" s="23"/>
    </row>
    <row r="54" spans="2:12" x14ac:dyDescent="0.3">
      <c r="B54" s="80"/>
      <c r="D54" s="41"/>
      <c r="E54" s="45"/>
      <c r="F54" s="49"/>
      <c r="G54" s="50"/>
      <c r="H54" s="49"/>
      <c r="I54" s="49"/>
      <c r="J54" s="49"/>
      <c r="K54" s="49"/>
      <c r="L54" s="23"/>
    </row>
    <row r="55" spans="2:12" ht="15.5" x14ac:dyDescent="0.35">
      <c r="B55" s="125" t="s">
        <v>46</v>
      </c>
      <c r="D55" s="41"/>
      <c r="E55" s="45"/>
      <c r="F55" s="49"/>
      <c r="G55" s="50"/>
      <c r="H55" s="49"/>
      <c r="I55" s="49"/>
      <c r="J55" s="49"/>
      <c r="K55" s="49"/>
      <c r="L55" s="23"/>
    </row>
    <row r="56" spans="2:12" ht="15.5" x14ac:dyDescent="0.35">
      <c r="B56" s="125"/>
      <c r="D56" s="41" t="s">
        <v>47</v>
      </c>
      <c r="E56" s="279"/>
      <c r="F56" s="279"/>
      <c r="G56" s="279"/>
      <c r="H56" s="279"/>
      <c r="I56" s="279"/>
      <c r="J56" s="279"/>
      <c r="K56" s="279"/>
      <c r="L56" s="23"/>
    </row>
    <row r="57" spans="2:12" ht="9" customHeight="1" x14ac:dyDescent="0.35">
      <c r="B57" s="125"/>
      <c r="D57" s="41"/>
      <c r="E57" s="45"/>
      <c r="F57" s="49"/>
      <c r="G57" s="50"/>
      <c r="H57" s="49"/>
      <c r="I57" s="49"/>
      <c r="J57" s="49"/>
      <c r="K57" s="49"/>
      <c r="L57" s="23"/>
    </row>
    <row r="58" spans="2:12" x14ac:dyDescent="0.3">
      <c r="B58" s="80"/>
      <c r="D58" s="41" t="s">
        <v>48</v>
      </c>
      <c r="E58" s="279"/>
      <c r="F58" s="279"/>
      <c r="G58" s="279"/>
      <c r="H58" s="279"/>
      <c r="I58" s="279"/>
      <c r="J58" s="279"/>
      <c r="K58" s="279"/>
      <c r="L58" s="23"/>
    </row>
    <row r="59" spans="2:12" ht="9" customHeight="1" x14ac:dyDescent="0.3">
      <c r="B59" s="80"/>
      <c r="E59" s="45"/>
      <c r="F59" s="49"/>
      <c r="G59" s="50"/>
      <c r="H59" s="49"/>
      <c r="I59" s="49"/>
      <c r="J59" s="49"/>
      <c r="K59" s="49"/>
      <c r="L59" s="23"/>
    </row>
    <row r="60" spans="2:12" x14ac:dyDescent="0.3">
      <c r="B60" s="80"/>
      <c r="D60" s="41" t="s">
        <v>49</v>
      </c>
      <c r="E60" s="279"/>
      <c r="F60" s="279"/>
      <c r="G60" s="279"/>
      <c r="H60" s="279"/>
      <c r="I60" s="279"/>
      <c r="J60" s="279"/>
      <c r="K60" s="279"/>
      <c r="L60" s="23"/>
    </row>
    <row r="61" spans="2:12" ht="9" customHeight="1" x14ac:dyDescent="0.3">
      <c r="B61" s="80"/>
      <c r="D61" s="41"/>
      <c r="E61" s="45"/>
      <c r="F61" s="49"/>
      <c r="G61" s="50"/>
      <c r="H61" s="49"/>
      <c r="I61" s="49"/>
      <c r="J61" s="49"/>
      <c r="K61" s="49"/>
      <c r="L61" s="23"/>
    </row>
    <row r="62" spans="2:12" x14ac:dyDescent="0.3">
      <c r="B62" s="80"/>
      <c r="D62" s="41" t="s">
        <v>50</v>
      </c>
      <c r="E62" s="279"/>
      <c r="F62" s="279"/>
      <c r="G62" s="279"/>
      <c r="H62" s="279"/>
      <c r="I62" s="279"/>
      <c r="J62" s="279"/>
      <c r="K62" s="279"/>
      <c r="L62" s="23"/>
    </row>
    <row r="63" spans="2:12" x14ac:dyDescent="0.3">
      <c r="B63" s="80"/>
      <c r="D63" s="41"/>
      <c r="E63" s="45"/>
      <c r="F63" s="49"/>
      <c r="G63" s="50"/>
      <c r="H63" s="49"/>
      <c r="I63" s="49"/>
      <c r="J63" s="49"/>
      <c r="K63" s="49"/>
      <c r="L63" s="23"/>
    </row>
    <row r="64" spans="2:12" ht="15.5" x14ac:dyDescent="0.35">
      <c r="B64" s="125" t="s">
        <v>51</v>
      </c>
      <c r="D64" s="41"/>
      <c r="E64" s="45"/>
      <c r="F64" s="49"/>
      <c r="G64" s="50"/>
      <c r="H64" s="49"/>
      <c r="I64" s="49"/>
      <c r="J64" s="49"/>
      <c r="K64" s="49"/>
      <c r="L64" s="23"/>
    </row>
    <row r="65" spans="2:12" x14ac:dyDescent="0.3">
      <c r="B65" s="80"/>
      <c r="D65" s="41" t="s">
        <v>52</v>
      </c>
      <c r="E65" s="279"/>
      <c r="F65" s="279"/>
      <c r="G65" s="279"/>
      <c r="H65" s="279"/>
      <c r="I65" s="279"/>
      <c r="J65" s="279"/>
      <c r="K65" s="279"/>
      <c r="L65" s="23"/>
    </row>
    <row r="66" spans="2:12" ht="9" customHeight="1" x14ac:dyDescent="0.3">
      <c r="B66" s="80"/>
      <c r="D66" s="41"/>
      <c r="E66" s="45"/>
      <c r="F66" s="49"/>
      <c r="G66" s="50"/>
      <c r="H66" s="49"/>
      <c r="I66" s="49"/>
      <c r="J66" s="49"/>
      <c r="K66" s="49"/>
      <c r="L66" s="23"/>
    </row>
    <row r="67" spans="2:12" x14ac:dyDescent="0.3">
      <c r="B67" s="80"/>
      <c r="D67" s="41" t="s">
        <v>53</v>
      </c>
      <c r="E67" s="279"/>
      <c r="F67" s="279"/>
      <c r="G67" s="279"/>
      <c r="H67" s="279"/>
      <c r="I67" s="279"/>
      <c r="J67" s="279"/>
      <c r="K67" s="279"/>
      <c r="L67" s="23"/>
    </row>
    <row r="68" spans="2:12" ht="9" customHeight="1" x14ac:dyDescent="0.3">
      <c r="B68" s="80"/>
      <c r="E68" s="45"/>
      <c r="F68" s="49"/>
      <c r="G68" s="50"/>
      <c r="H68" s="49"/>
      <c r="I68" s="49"/>
      <c r="J68" s="49"/>
      <c r="K68" s="49"/>
      <c r="L68" s="23"/>
    </row>
    <row r="69" spans="2:12" x14ac:dyDescent="0.3">
      <c r="B69" s="80"/>
      <c r="D69" s="41" t="s">
        <v>54</v>
      </c>
      <c r="E69" s="279"/>
      <c r="F69" s="279"/>
      <c r="G69" s="279"/>
      <c r="H69" s="279"/>
      <c r="I69" s="279"/>
      <c r="J69" s="279"/>
      <c r="K69" s="279"/>
      <c r="L69" s="23"/>
    </row>
    <row r="70" spans="2:12" ht="9" customHeight="1" x14ac:dyDescent="0.3">
      <c r="B70" s="80"/>
      <c r="D70" s="41"/>
      <c r="E70" s="45"/>
      <c r="F70" s="49"/>
      <c r="G70" s="50"/>
      <c r="H70" s="49"/>
      <c r="I70" s="49"/>
      <c r="J70" s="49"/>
      <c r="K70" s="49"/>
      <c r="L70" s="23"/>
    </row>
    <row r="71" spans="2:12" x14ac:dyDescent="0.3">
      <c r="B71" s="80"/>
      <c r="D71" s="41" t="s">
        <v>55</v>
      </c>
      <c r="E71" s="279"/>
      <c r="F71" s="279"/>
      <c r="G71" s="279"/>
      <c r="H71" s="279"/>
      <c r="I71" s="279"/>
      <c r="J71" s="279"/>
      <c r="K71" s="279"/>
      <c r="L71" s="23"/>
    </row>
    <row r="72" spans="2:12" x14ac:dyDescent="0.3">
      <c r="B72" s="80"/>
      <c r="E72" s="45"/>
      <c r="F72" s="49"/>
      <c r="G72" s="50"/>
      <c r="H72" s="49"/>
      <c r="I72" s="49"/>
      <c r="J72" s="49"/>
      <c r="K72" s="49"/>
      <c r="L72" s="23"/>
    </row>
    <row r="73" spans="2:12" ht="15.5" x14ac:dyDescent="0.35">
      <c r="B73" s="125" t="s">
        <v>56</v>
      </c>
      <c r="E73" s="45"/>
      <c r="F73" s="49"/>
      <c r="G73" s="49"/>
      <c r="H73" s="49"/>
      <c r="I73" s="49"/>
      <c r="J73" s="49"/>
      <c r="K73" s="49"/>
      <c r="L73" s="38"/>
    </row>
    <row r="74" spans="2:12" ht="15.5" x14ac:dyDescent="0.35">
      <c r="B74" s="125"/>
      <c r="D74" s="41" t="s">
        <v>57</v>
      </c>
      <c r="E74" s="279"/>
      <c r="F74" s="279"/>
      <c r="G74" s="279"/>
      <c r="H74" s="279"/>
      <c r="I74" s="279"/>
      <c r="J74" s="279"/>
      <c r="K74" s="279"/>
      <c r="L74" s="38"/>
    </row>
    <row r="75" spans="2:12" ht="9" customHeight="1" x14ac:dyDescent="0.35">
      <c r="B75" s="125"/>
      <c r="D75" s="41"/>
      <c r="E75" s="45"/>
      <c r="F75" s="49"/>
      <c r="G75" s="50"/>
      <c r="H75" s="49"/>
      <c r="I75" s="49"/>
      <c r="J75" s="49"/>
      <c r="K75" s="49"/>
      <c r="L75" s="38"/>
    </row>
    <row r="76" spans="2:12" x14ac:dyDescent="0.3">
      <c r="B76" s="80"/>
      <c r="D76" s="41" t="s">
        <v>58</v>
      </c>
      <c r="E76" s="279"/>
      <c r="F76" s="279"/>
      <c r="G76" s="279"/>
      <c r="H76" s="279"/>
      <c r="I76" s="279"/>
      <c r="J76" s="279"/>
      <c r="K76" s="279"/>
      <c r="L76" s="23"/>
    </row>
    <row r="77" spans="2:12" ht="9" customHeight="1" x14ac:dyDescent="0.3">
      <c r="B77" s="80"/>
      <c r="E77" s="45"/>
      <c r="F77" s="49"/>
      <c r="G77" s="50"/>
      <c r="H77" s="49"/>
      <c r="I77" s="49"/>
      <c r="J77" s="49"/>
      <c r="K77" s="49"/>
      <c r="L77" s="23"/>
    </row>
    <row r="78" spans="2:12" x14ac:dyDescent="0.3">
      <c r="B78" s="80"/>
      <c r="D78" s="41" t="s">
        <v>59</v>
      </c>
      <c r="E78" s="279"/>
      <c r="F78" s="279"/>
      <c r="G78" s="279"/>
      <c r="H78" s="279"/>
      <c r="I78" s="279"/>
      <c r="J78" s="279"/>
      <c r="K78" s="279"/>
      <c r="L78" s="23"/>
    </row>
    <row r="79" spans="2:12" ht="9" customHeight="1" x14ac:dyDescent="0.3">
      <c r="B79" s="80"/>
      <c r="D79" s="41"/>
      <c r="E79" s="45"/>
      <c r="F79" s="49"/>
      <c r="G79" s="50"/>
      <c r="H79" s="49"/>
      <c r="I79" s="49"/>
      <c r="J79" s="49"/>
      <c r="K79" s="49"/>
      <c r="L79" s="23"/>
    </row>
    <row r="80" spans="2:12" x14ac:dyDescent="0.3">
      <c r="B80" s="80"/>
      <c r="D80" s="41" t="s">
        <v>60</v>
      </c>
      <c r="E80" s="279"/>
      <c r="F80" s="279"/>
      <c r="G80" s="279"/>
      <c r="H80" s="279"/>
      <c r="I80" s="279"/>
      <c r="J80" s="279"/>
      <c r="K80" s="279"/>
      <c r="L80" s="23"/>
    </row>
    <row r="81" spans="2:12" x14ac:dyDescent="0.3">
      <c r="B81" s="80"/>
      <c r="D81" s="41"/>
      <c r="L81" s="23"/>
    </row>
    <row r="82" spans="2:12" ht="14.5" thickBot="1" x14ac:dyDescent="0.35">
      <c r="B82" s="80"/>
      <c r="L82" s="23"/>
    </row>
    <row r="83" spans="2:12" ht="14.5" thickBot="1" x14ac:dyDescent="0.35">
      <c r="B83" s="127" t="s">
        <v>61</v>
      </c>
      <c r="C83" s="81"/>
      <c r="D83" s="128"/>
      <c r="E83" s="129"/>
      <c r="F83" s="81"/>
      <c r="G83" s="81"/>
      <c r="H83" s="81"/>
      <c r="I83" s="81"/>
      <c r="J83" s="81"/>
      <c r="K83" s="81"/>
      <c r="L83" s="82"/>
    </row>
    <row r="84" spans="2:12" x14ac:dyDescent="0.3"/>
    <row r="97" x14ac:dyDescent="0.3"/>
    <row r="98" x14ac:dyDescent="0.3"/>
    <row r="145" spans="5:5" x14ac:dyDescent="0.3"/>
    <row r="146" spans="5:5" x14ac:dyDescent="0.3"/>
    <row r="151" spans="5:5" ht="28" hidden="1" x14ac:dyDescent="0.3">
      <c r="E151" s="39" t="s">
        <v>62</v>
      </c>
    </row>
    <row r="152" spans="5:5" ht="28" hidden="1" x14ac:dyDescent="0.3">
      <c r="E152" s="39" t="s">
        <v>63</v>
      </c>
    </row>
    <row r="153" spans="5:5" ht="28" hidden="1" x14ac:dyDescent="0.3">
      <c r="E153" s="39" t="s">
        <v>64</v>
      </c>
    </row>
    <row r="154" spans="5:5" ht="56" hidden="1" x14ac:dyDescent="0.3">
      <c r="E154" s="39" t="s">
        <v>65</v>
      </c>
    </row>
  </sheetData>
  <sheetProtection algorithmName="SHA-512" hashValue="UY7FptehVm+FopmaEDkfh0RdfGDFVkJbWnooi5IB1MQBo4ArNxx+1wNylE2eSuWCwkOfs/rTRom+hi/ACfAKoQ==" saltValue="NiHd6q5MHib6HFpIniIo8g==" spinCount="100000" sheet="1" selectLockedCells="1"/>
  <protectedRanges>
    <protectedRange sqref="E74:K80 E49:L72" name="Range1"/>
  </protectedRanges>
  <mergeCells count="17">
    <mergeCell ref="E67:K67"/>
    <mergeCell ref="E56:K56"/>
    <mergeCell ref="E76:K76"/>
    <mergeCell ref="E78:K78"/>
    <mergeCell ref="E13:K13"/>
    <mergeCell ref="E80:K80"/>
    <mergeCell ref="E71:K71"/>
    <mergeCell ref="E74:K74"/>
    <mergeCell ref="E69:K69"/>
    <mergeCell ref="E44:K44"/>
    <mergeCell ref="E49:K49"/>
    <mergeCell ref="E51:K51"/>
    <mergeCell ref="E53:K53"/>
    <mergeCell ref="E58:K58"/>
    <mergeCell ref="E60:K60"/>
    <mergeCell ref="E62:K62"/>
    <mergeCell ref="E65:K65"/>
  </mergeCells>
  <conditionalFormatting sqref="H20">
    <cfRule type="cellIs" dxfId="94" priority="14" operator="equal">
      <formula>"Pass"</formula>
    </cfRule>
  </conditionalFormatting>
  <conditionalFormatting sqref="H22">
    <cfRule type="cellIs" dxfId="93" priority="5" operator="equal">
      <formula>"Pass"</formula>
    </cfRule>
  </conditionalFormatting>
  <conditionalFormatting sqref="H24">
    <cfRule type="cellIs" dxfId="92" priority="4" operator="equal">
      <formula>"Pass"</formula>
    </cfRule>
  </conditionalFormatting>
  <conditionalFormatting sqref="H26">
    <cfRule type="cellIs" dxfId="91" priority="3" operator="equal">
      <formula>"Pass"</formula>
    </cfRule>
  </conditionalFormatting>
  <conditionalFormatting sqref="H30">
    <cfRule type="cellIs" dxfId="90" priority="2" operator="equal">
      <formula>"Pass"</formula>
    </cfRule>
  </conditionalFormatting>
  <conditionalFormatting sqref="H32">
    <cfRule type="cellIs" dxfId="89" priority="1" operator="equal">
      <formula>"Pass"</formula>
    </cfRule>
  </conditionalFormatting>
  <dataValidations count="2">
    <dataValidation type="list" allowBlank="1" showInputMessage="1" showErrorMessage="1" sqref="E70 E77 E20 E22 E24 E26 E30 E32 E34 E28 E38 E40:E41" xr:uid="{AEED62FC-C102-4179-9794-C58CE94AEC3B}">
      <formula1>"Yes, No"</formula1>
    </dataValidation>
    <dataValidation type="list" allowBlank="1" showInputMessage="1" showErrorMessage="1" sqref="E15" xr:uid="{3AD744AC-FE59-4E99-BC1E-0D34C4456C3B}">
      <formula1>"1,2,3,4,5,6,7,8,9,10"</formula1>
    </dataValidation>
  </dataValidations>
  <pageMargins left="0.7" right="0.7" top="0.75" bottom="0.75" header="0.3" footer="0.3"/>
  <pageSetup paperSize="9" orientation="landscape" r:id="rId1"/>
  <headerFooter>
    <oddFooter>&amp;L_x000D_&amp;1#&amp;"Calibri"&amp;10&amp;KFF0000 Confidential</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9FC08D3-4254-4BB7-844A-4E5573B2811A}">
          <x14:formula1>
            <xm:f>'Lookups - hidden'!$T$1:$T$8</xm:f>
          </x14:formula1>
          <xm:sqref>E42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1DDA8-5F94-444C-9B29-1B90ACA4AEEB}">
  <sheetPr codeName="Sheet3">
    <tabColor theme="4"/>
  </sheetPr>
  <dimension ref="A1:Y267"/>
  <sheetViews>
    <sheetView showGridLines="0" topLeftCell="A161" zoomScale="85" zoomScaleNormal="85" workbookViewId="0">
      <selection activeCell="D165" sqref="D165"/>
    </sheetView>
  </sheetViews>
  <sheetFormatPr defaultColWidth="0" defaultRowHeight="14" zeroHeight="1" x14ac:dyDescent="0.3"/>
  <cols>
    <col min="1" max="1" width="1.453125" style="29" customWidth="1"/>
    <col min="2" max="2" width="5.54296875" style="21" customWidth="1"/>
    <col min="3" max="3" width="61.1796875" style="42" customWidth="1"/>
    <col min="4" max="4" width="66.54296875" style="39" customWidth="1"/>
    <col min="5" max="5" width="3.453125" style="39" customWidth="1"/>
    <col min="6" max="6" width="66.54296875" style="39" customWidth="1"/>
    <col min="7" max="7" width="2.54296875" style="39" customWidth="1"/>
    <col min="8" max="8" width="66.54296875" style="39" customWidth="1"/>
    <col min="9" max="9" width="3.1796875" style="39" customWidth="1"/>
    <col min="10" max="10" width="66.54296875" style="39" customWidth="1"/>
    <col min="11" max="11" width="3.453125" style="39" customWidth="1"/>
    <col min="12" max="12" width="66.54296875" style="39" customWidth="1"/>
    <col min="13" max="13" width="2.54296875" style="21" customWidth="1"/>
    <col min="14" max="14" width="66.54296875" style="21" customWidth="1"/>
    <col min="15" max="15" width="2.54296875" style="21" customWidth="1"/>
    <col min="16" max="16" width="66.54296875" style="21" customWidth="1"/>
    <col min="17" max="17" width="2.453125" style="21" customWidth="1"/>
    <col min="18" max="18" width="66.54296875" style="21" customWidth="1"/>
    <col min="19" max="19" width="3" style="21" customWidth="1"/>
    <col min="20" max="20" width="66.54296875" style="21" customWidth="1"/>
    <col min="21" max="21" width="2.26953125" style="21" customWidth="1"/>
    <col min="22" max="22" width="66.54296875" style="21" customWidth="1"/>
    <col min="23" max="24" width="8.7265625" style="21" customWidth="1"/>
    <col min="25" max="25" width="8.7265625" style="130" hidden="1" customWidth="1"/>
    <col min="26" max="26" width="8.7265625" style="21" hidden="1" customWidth="1"/>
    <col min="27" max="16384" width="8.7265625" style="21" hidden="1"/>
  </cols>
  <sheetData>
    <row r="1" spans="1:25" s="29" customFormat="1" ht="14.5" thickBot="1" x14ac:dyDescent="0.35">
      <c r="C1" s="172"/>
      <c r="D1" s="232"/>
      <c r="E1" s="232"/>
      <c r="F1" s="232"/>
      <c r="G1" s="232"/>
      <c r="H1" s="232"/>
      <c r="I1" s="232"/>
      <c r="J1" s="232"/>
      <c r="K1" s="232"/>
      <c r="L1" s="232"/>
    </row>
    <row r="2" spans="1:25" s="120" customFormat="1" ht="25.5" thickBot="1" x14ac:dyDescent="0.55000000000000004">
      <c r="A2" s="236"/>
      <c r="B2" s="170"/>
      <c r="C2" s="131" t="s">
        <v>66</v>
      </c>
      <c r="D2" s="131"/>
      <c r="E2" s="132"/>
      <c r="F2" s="132"/>
      <c r="G2" s="132"/>
      <c r="H2" s="132"/>
      <c r="I2" s="132"/>
      <c r="J2" s="132"/>
      <c r="K2" s="132"/>
      <c r="L2" s="132"/>
      <c r="M2" s="133"/>
      <c r="N2" s="133"/>
      <c r="O2" s="133"/>
      <c r="P2" s="133"/>
      <c r="Q2" s="133"/>
      <c r="R2" s="133"/>
      <c r="S2" s="133"/>
      <c r="T2" s="133"/>
      <c r="U2" s="133"/>
      <c r="V2" s="133"/>
      <c r="W2" s="185"/>
      <c r="Y2" s="134"/>
    </row>
    <row r="3" spans="1:25" ht="7" customHeight="1" x14ac:dyDescent="0.35">
      <c r="B3" s="80"/>
      <c r="O3" s="40"/>
      <c r="W3" s="23"/>
    </row>
    <row r="4" spans="1:25" ht="15.5" x14ac:dyDescent="0.35">
      <c r="B4" s="76"/>
      <c r="C4" s="77" t="s">
        <v>67</v>
      </c>
      <c r="D4" s="73" t="s">
        <v>68</v>
      </c>
      <c r="E4" s="73"/>
      <c r="F4" s="73" t="s">
        <v>69</v>
      </c>
      <c r="G4" s="73"/>
      <c r="H4" s="73" t="s">
        <v>70</v>
      </c>
      <c r="I4" s="73"/>
      <c r="J4" s="73" t="s">
        <v>71</v>
      </c>
      <c r="K4" s="73"/>
      <c r="L4" s="73" t="s">
        <v>72</v>
      </c>
      <c r="M4" s="73"/>
      <c r="N4" s="73" t="s">
        <v>73</v>
      </c>
      <c r="O4" s="73"/>
      <c r="P4" s="73" t="s">
        <v>74</v>
      </c>
      <c r="Q4" s="73"/>
      <c r="R4" s="73" t="s">
        <v>75</v>
      </c>
      <c r="S4" s="73"/>
      <c r="T4" s="73" t="s">
        <v>76</v>
      </c>
      <c r="U4" s="73"/>
      <c r="V4" s="73" t="s">
        <v>77</v>
      </c>
      <c r="W4" s="121"/>
      <c r="Y4" s="130" t="s">
        <v>78</v>
      </c>
    </row>
    <row r="5" spans="1:25" s="29" customFormat="1" ht="14.5" x14ac:dyDescent="0.35">
      <c r="B5" s="171"/>
      <c r="C5" s="172"/>
      <c r="D5" s="235"/>
      <c r="E5" s="232"/>
      <c r="F5" s="232"/>
      <c r="G5" s="232"/>
      <c r="H5" s="232"/>
      <c r="I5" s="232"/>
      <c r="J5" s="232"/>
      <c r="K5" s="232"/>
      <c r="L5" s="232"/>
      <c r="N5" s="232"/>
      <c r="O5" s="237"/>
      <c r="W5" s="187"/>
    </row>
    <row r="6" spans="1:25" s="167" customFormat="1" x14ac:dyDescent="0.3">
      <c r="A6" s="29"/>
      <c r="B6" s="171"/>
      <c r="C6" s="231" t="s">
        <v>79</v>
      </c>
      <c r="D6" s="161"/>
      <c r="E6" s="44"/>
      <c r="F6" s="161"/>
      <c r="G6" s="44"/>
      <c r="H6" s="161"/>
      <c r="I6" s="44"/>
      <c r="J6" s="161"/>
      <c r="K6" s="44"/>
      <c r="L6" s="161"/>
      <c r="M6" s="48"/>
      <c r="N6" s="161"/>
      <c r="O6" s="21"/>
      <c r="P6" s="161"/>
      <c r="Q6" s="21"/>
      <c r="R6" s="161"/>
      <c r="S6" s="21"/>
      <c r="T6" s="161"/>
      <c r="U6" s="21"/>
      <c r="V6" s="161"/>
      <c r="W6" s="23"/>
      <c r="X6" s="21"/>
      <c r="Y6" s="168"/>
    </row>
    <row r="7" spans="1:25" s="29" customFormat="1" ht="5.5" customHeight="1" x14ac:dyDescent="0.3">
      <c r="B7" s="171"/>
      <c r="C7" s="231"/>
      <c r="D7" s="238"/>
      <c r="E7" s="238"/>
      <c r="F7" s="238"/>
      <c r="G7" s="238"/>
      <c r="H7" s="238"/>
      <c r="I7" s="238"/>
      <c r="J7" s="238"/>
      <c r="K7" s="238"/>
      <c r="L7" s="238"/>
      <c r="M7" s="199"/>
      <c r="N7" s="238"/>
      <c r="P7" s="238"/>
      <c r="R7" s="238"/>
      <c r="T7" s="238"/>
      <c r="V7" s="238"/>
      <c r="W7" s="187"/>
    </row>
    <row r="8" spans="1:25" s="167" customFormat="1" ht="55" customHeight="1" x14ac:dyDescent="0.3">
      <c r="A8" s="29"/>
      <c r="B8" s="171"/>
      <c r="C8" s="231" t="s">
        <v>80</v>
      </c>
      <c r="D8" s="160"/>
      <c r="E8" s="44"/>
      <c r="F8" s="160"/>
      <c r="G8" s="44"/>
      <c r="H8" s="160"/>
      <c r="I8" s="44"/>
      <c r="J8" s="160"/>
      <c r="K8" s="44"/>
      <c r="L8" s="160"/>
      <c r="M8" s="48"/>
      <c r="N8" s="160"/>
      <c r="O8" s="21"/>
      <c r="P8" s="160"/>
      <c r="Q8" s="21"/>
      <c r="R8" s="160"/>
      <c r="S8" s="21"/>
      <c r="T8" s="160"/>
      <c r="U8" s="21"/>
      <c r="V8" s="160"/>
      <c r="W8" s="23"/>
      <c r="X8" s="21"/>
      <c r="Y8" s="168"/>
    </row>
    <row r="9" spans="1:25" s="29" customFormat="1" ht="7.5" customHeight="1" x14ac:dyDescent="0.3">
      <c r="B9" s="171"/>
      <c r="C9" s="231"/>
      <c r="D9" s="238"/>
      <c r="E9" s="238"/>
      <c r="F9" s="238"/>
      <c r="G9" s="238"/>
      <c r="H9" s="238"/>
      <c r="I9" s="238"/>
      <c r="J9" s="238"/>
      <c r="K9" s="238"/>
      <c r="L9" s="238"/>
      <c r="M9" s="199"/>
      <c r="N9" s="238"/>
      <c r="P9" s="238"/>
      <c r="R9" s="238"/>
      <c r="T9" s="238"/>
      <c r="V9" s="238"/>
      <c r="W9" s="187"/>
    </row>
    <row r="10" spans="1:25" s="167" customFormat="1" x14ac:dyDescent="0.3">
      <c r="A10" s="29"/>
      <c r="B10" s="171"/>
      <c r="C10" s="231" t="s">
        <v>81</v>
      </c>
      <c r="D10" s="161"/>
      <c r="E10" s="43"/>
      <c r="F10" s="161"/>
      <c r="G10" s="46"/>
      <c r="H10" s="161"/>
      <c r="I10" s="46"/>
      <c r="J10" s="161"/>
      <c r="K10" s="43"/>
      <c r="L10" s="161"/>
      <c r="M10" s="49"/>
      <c r="N10" s="161"/>
      <c r="O10" s="49"/>
      <c r="P10" s="161"/>
      <c r="Q10" s="49"/>
      <c r="R10" s="161"/>
      <c r="S10" s="49"/>
      <c r="T10" s="161"/>
      <c r="U10" s="49"/>
      <c r="V10" s="161"/>
      <c r="W10" s="23"/>
      <c r="X10" s="21"/>
      <c r="Y10" s="168"/>
    </row>
    <row r="11" spans="1:25" s="29" customFormat="1" ht="7.5" customHeight="1" x14ac:dyDescent="0.3">
      <c r="B11" s="171"/>
      <c r="C11" s="231"/>
      <c r="D11" s="235"/>
      <c r="E11" s="238"/>
      <c r="F11" s="235"/>
      <c r="G11" s="222"/>
      <c r="H11" s="235"/>
      <c r="I11" s="222"/>
      <c r="J11" s="235"/>
      <c r="K11" s="238"/>
      <c r="L11" s="235"/>
      <c r="M11" s="239"/>
      <c r="N11" s="235"/>
      <c r="O11" s="239"/>
      <c r="P11" s="235"/>
      <c r="Q11" s="239"/>
      <c r="R11" s="235"/>
      <c r="S11" s="239"/>
      <c r="T11" s="235"/>
      <c r="U11" s="239"/>
      <c r="V11" s="235"/>
      <c r="W11" s="187"/>
    </row>
    <row r="12" spans="1:25" s="167" customFormat="1" x14ac:dyDescent="0.3">
      <c r="A12" s="29"/>
      <c r="B12" s="171"/>
      <c r="C12" s="231" t="s">
        <v>82</v>
      </c>
      <c r="D12" s="161"/>
      <c r="E12" s="43"/>
      <c r="F12" s="161"/>
      <c r="G12" s="46"/>
      <c r="H12" s="161"/>
      <c r="I12" s="46"/>
      <c r="J12" s="161"/>
      <c r="K12" s="43"/>
      <c r="L12" s="161"/>
      <c r="M12" s="49"/>
      <c r="N12" s="161"/>
      <c r="O12" s="49"/>
      <c r="P12" s="161"/>
      <c r="Q12" s="49"/>
      <c r="R12" s="161"/>
      <c r="S12" s="49"/>
      <c r="T12" s="161"/>
      <c r="U12" s="49"/>
      <c r="V12" s="161"/>
      <c r="W12" s="23"/>
      <c r="X12" s="21"/>
      <c r="Y12" s="168"/>
    </row>
    <row r="13" spans="1:25" s="29" customFormat="1" ht="7.5" customHeight="1" x14ac:dyDescent="0.3">
      <c r="B13" s="171"/>
      <c r="C13" s="172"/>
      <c r="D13" s="240"/>
      <c r="E13" s="238"/>
      <c r="F13" s="240"/>
      <c r="G13" s="222"/>
      <c r="H13" s="240"/>
      <c r="I13" s="222"/>
      <c r="J13" s="240"/>
      <c r="K13" s="238"/>
      <c r="L13" s="240"/>
      <c r="M13" s="241"/>
      <c r="N13" s="240"/>
      <c r="O13" s="239"/>
      <c r="P13" s="240"/>
      <c r="Q13" s="239"/>
      <c r="R13" s="240"/>
      <c r="S13" s="239"/>
      <c r="T13" s="240"/>
      <c r="U13" s="239"/>
      <c r="V13" s="240"/>
      <c r="W13" s="187"/>
    </row>
    <row r="14" spans="1:25" s="167" customFormat="1" x14ac:dyDescent="0.3">
      <c r="A14" s="29"/>
      <c r="B14" s="171"/>
      <c r="C14" s="231" t="s">
        <v>83</v>
      </c>
      <c r="D14" s="162"/>
      <c r="E14" s="43"/>
      <c r="F14" s="162"/>
      <c r="G14" s="46"/>
      <c r="H14" s="162"/>
      <c r="I14" s="46"/>
      <c r="J14" s="162"/>
      <c r="K14" s="43"/>
      <c r="L14" s="162"/>
      <c r="M14" s="177"/>
      <c r="N14" s="162"/>
      <c r="O14" s="49"/>
      <c r="P14" s="162"/>
      <c r="Q14" s="49"/>
      <c r="R14" s="162"/>
      <c r="S14" s="49"/>
      <c r="T14" s="162"/>
      <c r="U14" s="49"/>
      <c r="V14" s="162"/>
      <c r="W14" s="23"/>
      <c r="X14" s="21"/>
      <c r="Y14" s="168"/>
    </row>
    <row r="15" spans="1:25" s="29" customFormat="1" ht="7.5" customHeight="1" x14ac:dyDescent="0.3">
      <c r="B15" s="171"/>
      <c r="C15" s="172"/>
      <c r="D15" s="235"/>
      <c r="E15" s="238"/>
      <c r="F15" s="235"/>
      <c r="G15" s="222"/>
      <c r="H15" s="235"/>
      <c r="I15" s="222"/>
      <c r="J15" s="235"/>
      <c r="K15" s="238"/>
      <c r="L15" s="235"/>
      <c r="M15" s="239"/>
      <c r="N15" s="235"/>
      <c r="O15" s="239"/>
      <c r="P15" s="235"/>
      <c r="Q15" s="239"/>
      <c r="R15" s="235"/>
      <c r="S15" s="239"/>
      <c r="T15" s="235"/>
      <c r="U15" s="239"/>
      <c r="V15" s="235"/>
      <c r="W15" s="187"/>
    </row>
    <row r="16" spans="1:25" s="167" customFormat="1" ht="28" x14ac:dyDescent="0.3">
      <c r="A16" s="29"/>
      <c r="B16" s="171"/>
      <c r="C16" s="232" t="s">
        <v>84</v>
      </c>
      <c r="D16" s="161"/>
      <c r="E16" s="45"/>
      <c r="F16" s="161"/>
      <c r="G16" s="46"/>
      <c r="H16" s="161"/>
      <c r="I16" s="46"/>
      <c r="J16" s="161"/>
      <c r="K16" s="43"/>
      <c r="L16" s="161"/>
      <c r="M16" s="49"/>
      <c r="N16" s="161"/>
      <c r="O16" s="49"/>
      <c r="P16" s="161"/>
      <c r="Q16" s="49"/>
      <c r="R16" s="161"/>
      <c r="S16" s="49"/>
      <c r="T16" s="161"/>
      <c r="U16" s="49"/>
      <c r="V16" s="161"/>
      <c r="W16" s="23"/>
      <c r="X16" s="21"/>
      <c r="Y16" s="168"/>
    </row>
    <row r="17" spans="1:25" s="29" customFormat="1" ht="7.5" customHeight="1" x14ac:dyDescent="0.3">
      <c r="B17" s="171"/>
      <c r="C17" s="232"/>
      <c r="D17" s="232"/>
      <c r="E17" s="232"/>
      <c r="F17" s="232"/>
      <c r="G17" s="222"/>
      <c r="H17" s="232"/>
      <c r="I17" s="232"/>
      <c r="J17" s="232"/>
      <c r="K17" s="238"/>
      <c r="L17" s="232"/>
      <c r="M17" s="232"/>
      <c r="N17" s="232"/>
      <c r="O17" s="232"/>
      <c r="P17" s="232"/>
      <c r="Q17" s="239"/>
      <c r="R17" s="232"/>
      <c r="T17" s="232"/>
      <c r="V17" s="232"/>
      <c r="W17" s="187"/>
    </row>
    <row r="18" spans="1:25" s="167" customFormat="1" ht="28" x14ac:dyDescent="0.3">
      <c r="A18" s="29"/>
      <c r="B18" s="171"/>
      <c r="C18" s="174" t="s">
        <v>86</v>
      </c>
      <c r="D18" s="161"/>
      <c r="E18" s="46"/>
      <c r="F18" s="161"/>
      <c r="G18" s="39"/>
      <c r="H18" s="161"/>
      <c r="I18" s="39"/>
      <c r="J18" s="161"/>
      <c r="K18" s="43"/>
      <c r="L18" s="161"/>
      <c r="M18" s="21"/>
      <c r="N18" s="161"/>
      <c r="O18" s="21"/>
      <c r="P18" s="161"/>
      <c r="Q18" s="49"/>
      <c r="R18" s="161"/>
      <c r="S18" s="21"/>
      <c r="T18" s="161"/>
      <c r="U18" s="21"/>
      <c r="V18" s="161"/>
      <c r="W18" s="23"/>
      <c r="X18" s="21"/>
      <c r="Y18" s="168"/>
    </row>
    <row r="19" spans="1:25" s="29" customFormat="1" ht="7.5" customHeight="1" x14ac:dyDescent="0.3">
      <c r="B19" s="171"/>
      <c r="C19" s="172"/>
      <c r="D19" s="238"/>
      <c r="E19" s="238"/>
      <c r="F19" s="238"/>
      <c r="G19" s="238"/>
      <c r="H19" s="238"/>
      <c r="I19" s="238"/>
      <c r="J19" s="238"/>
      <c r="K19" s="238"/>
      <c r="L19" s="238"/>
      <c r="M19" s="199"/>
      <c r="N19" s="238"/>
      <c r="P19" s="238"/>
      <c r="R19" s="238"/>
      <c r="T19" s="238"/>
      <c r="V19" s="238"/>
      <c r="W19" s="187"/>
    </row>
    <row r="20" spans="1:25" s="167" customFormat="1" ht="250" customHeight="1" x14ac:dyDescent="0.3">
      <c r="A20" s="29"/>
      <c r="B20" s="171"/>
      <c r="C20" s="174" t="s">
        <v>88</v>
      </c>
      <c r="D20" s="160"/>
      <c r="E20" s="44"/>
      <c r="F20" s="160"/>
      <c r="G20" s="44"/>
      <c r="H20" s="160"/>
      <c r="I20" s="44"/>
      <c r="J20" s="160"/>
      <c r="K20" s="44"/>
      <c r="L20" s="160"/>
      <c r="M20" s="48"/>
      <c r="N20" s="160"/>
      <c r="O20" s="21"/>
      <c r="P20" s="160"/>
      <c r="Q20" s="21"/>
      <c r="R20" s="160"/>
      <c r="S20" s="21"/>
      <c r="T20" s="160"/>
      <c r="U20" s="21"/>
      <c r="V20" s="160"/>
      <c r="W20" s="23"/>
      <c r="X20" s="21"/>
      <c r="Y20" s="168"/>
    </row>
    <row r="21" spans="1:25" s="29" customFormat="1" ht="7.5" customHeight="1" x14ac:dyDescent="0.3">
      <c r="B21" s="171"/>
      <c r="C21" s="234"/>
      <c r="D21" s="242"/>
      <c r="E21" s="242"/>
      <c r="F21" s="242"/>
      <c r="G21" s="242"/>
      <c r="H21" s="242"/>
      <c r="I21" s="242"/>
      <c r="J21" s="242"/>
      <c r="K21" s="242"/>
      <c r="L21" s="242"/>
      <c r="M21" s="199"/>
      <c r="N21" s="242"/>
      <c r="P21" s="242"/>
      <c r="R21" s="242"/>
      <c r="T21" s="242"/>
      <c r="V21" s="242"/>
      <c r="W21" s="187"/>
    </row>
    <row r="22" spans="1:25" s="167" customFormat="1" ht="250" customHeight="1" x14ac:dyDescent="0.3">
      <c r="A22" s="29"/>
      <c r="B22" s="171"/>
      <c r="C22" s="174" t="s">
        <v>89</v>
      </c>
      <c r="D22" s="160"/>
      <c r="E22" s="44"/>
      <c r="F22" s="160"/>
      <c r="G22" s="44"/>
      <c r="H22" s="160"/>
      <c r="I22" s="44"/>
      <c r="J22" s="160"/>
      <c r="K22" s="44"/>
      <c r="L22" s="160"/>
      <c r="M22" s="48"/>
      <c r="N22" s="160"/>
      <c r="O22" s="183"/>
      <c r="P22" s="160"/>
      <c r="Q22" s="21"/>
      <c r="R22" s="160"/>
      <c r="S22" s="21"/>
      <c r="T22" s="160"/>
      <c r="U22" s="21"/>
      <c r="V22" s="160"/>
      <c r="W22" s="23"/>
      <c r="X22" s="21"/>
      <c r="Y22" s="168"/>
    </row>
    <row r="23" spans="1:25" s="29" customFormat="1" x14ac:dyDescent="0.3">
      <c r="B23" s="171"/>
      <c r="C23" s="234"/>
      <c r="D23" s="232"/>
      <c r="E23" s="232"/>
      <c r="F23" s="232"/>
      <c r="G23" s="232"/>
      <c r="H23" s="232"/>
      <c r="I23" s="232"/>
      <c r="J23" s="232"/>
      <c r="K23" s="232"/>
      <c r="L23" s="232"/>
      <c r="N23" s="232"/>
      <c r="P23" s="232"/>
      <c r="R23" s="232"/>
      <c r="T23" s="232"/>
      <c r="V23" s="232"/>
      <c r="W23" s="187"/>
    </row>
    <row r="24" spans="1:25" s="29" customFormat="1" x14ac:dyDescent="0.3">
      <c r="B24" s="171"/>
      <c r="C24" s="172"/>
      <c r="D24" s="232"/>
      <c r="E24" s="232"/>
      <c r="F24" s="232"/>
      <c r="G24" s="232"/>
      <c r="H24" s="232"/>
      <c r="I24" s="232"/>
      <c r="J24" s="232"/>
      <c r="K24" s="232"/>
      <c r="L24" s="232"/>
      <c r="N24" s="232"/>
      <c r="P24" s="232"/>
      <c r="R24" s="232"/>
      <c r="T24" s="232"/>
      <c r="V24" s="232"/>
      <c r="W24" s="187"/>
    </row>
    <row r="25" spans="1:25" ht="15.5" x14ac:dyDescent="0.35">
      <c r="B25" s="77" t="s">
        <v>90</v>
      </c>
      <c r="C25" s="77"/>
      <c r="D25" s="77"/>
      <c r="E25" s="77"/>
      <c r="F25" s="77"/>
      <c r="G25" s="77"/>
      <c r="H25" s="77"/>
      <c r="I25" s="77"/>
      <c r="J25" s="77"/>
      <c r="K25" s="77"/>
      <c r="L25" s="77"/>
      <c r="M25" s="77"/>
      <c r="N25" s="77"/>
      <c r="O25" s="77"/>
      <c r="P25" s="77"/>
      <c r="Q25" s="77"/>
      <c r="R25" s="77"/>
      <c r="S25" s="77"/>
      <c r="T25" s="77"/>
      <c r="U25" s="77"/>
      <c r="V25" s="77"/>
      <c r="W25" s="77"/>
    </row>
    <row r="26" spans="1:25" s="29" customFormat="1" x14ac:dyDescent="0.3">
      <c r="B26" s="171"/>
      <c r="C26" s="172"/>
      <c r="D26" s="232"/>
      <c r="E26" s="232"/>
      <c r="F26" s="232"/>
      <c r="G26" s="232"/>
      <c r="H26" s="232"/>
      <c r="I26" s="232"/>
      <c r="J26" s="232"/>
      <c r="K26" s="232"/>
      <c r="L26" s="232"/>
      <c r="N26" s="232"/>
      <c r="P26" s="232"/>
      <c r="R26" s="232"/>
      <c r="T26" s="232"/>
      <c r="V26" s="232"/>
      <c r="W26" s="187"/>
    </row>
    <row r="27" spans="1:25" s="167" customFormat="1" ht="29" x14ac:dyDescent="0.3">
      <c r="A27" s="29"/>
      <c r="B27" s="171"/>
      <c r="C27" s="174" t="s">
        <v>91</v>
      </c>
      <c r="D27" s="161"/>
      <c r="E27" s="39"/>
      <c r="F27" s="161"/>
      <c r="G27" s="232"/>
      <c r="H27" s="161"/>
      <c r="I27" s="232"/>
      <c r="J27" s="161"/>
      <c r="K27" s="232"/>
      <c r="L27" s="161"/>
      <c r="M27" s="21"/>
      <c r="N27" s="161"/>
      <c r="O27" s="21"/>
      <c r="P27" s="161"/>
      <c r="Q27" s="21"/>
      <c r="R27" s="161"/>
      <c r="S27" s="21"/>
      <c r="T27" s="161"/>
      <c r="U27" s="21"/>
      <c r="V27" s="161"/>
      <c r="W27" s="23"/>
      <c r="X27" s="21"/>
      <c r="Y27" s="168"/>
    </row>
    <row r="28" spans="1:25" s="29" customFormat="1" ht="7.5" customHeight="1" x14ac:dyDescent="0.3">
      <c r="B28" s="171"/>
      <c r="C28" s="174"/>
      <c r="D28" s="174"/>
      <c r="E28" s="232"/>
      <c r="F28" s="174"/>
      <c r="G28" s="232"/>
      <c r="H28" s="174"/>
      <c r="I28" s="232"/>
      <c r="J28" s="174"/>
      <c r="K28" s="232"/>
      <c r="L28" s="174"/>
      <c r="N28" s="174"/>
      <c r="P28" s="174"/>
      <c r="R28" s="174"/>
      <c r="T28" s="174"/>
      <c r="V28" s="174"/>
      <c r="W28" s="187"/>
    </row>
    <row r="29" spans="1:25" s="167" customFormat="1" x14ac:dyDescent="0.3">
      <c r="A29" s="29"/>
      <c r="B29" s="171"/>
      <c r="C29" s="174" t="s">
        <v>315</v>
      </c>
      <c r="D29" s="161"/>
      <c r="E29" s="39"/>
      <c r="F29" s="161"/>
      <c r="G29" s="232"/>
      <c r="H29" s="161"/>
      <c r="I29" s="232"/>
      <c r="J29" s="161"/>
      <c r="K29" s="232"/>
      <c r="L29" s="161"/>
      <c r="M29" s="21"/>
      <c r="N29" s="161"/>
      <c r="O29" s="21"/>
      <c r="P29" s="161"/>
      <c r="Q29" s="21"/>
      <c r="R29" s="161"/>
      <c r="S29" s="21"/>
      <c r="T29" s="161"/>
      <c r="U29" s="21"/>
      <c r="V29" s="161"/>
      <c r="W29" s="23"/>
      <c r="X29" s="21"/>
      <c r="Y29" s="168"/>
    </row>
    <row r="30" spans="1:25" x14ac:dyDescent="0.3">
      <c r="B30" s="171"/>
      <c r="C30" s="172"/>
      <c r="D30" s="232"/>
      <c r="E30" s="232"/>
      <c r="F30" s="232"/>
      <c r="G30" s="232"/>
      <c r="H30" s="232"/>
      <c r="I30" s="232"/>
      <c r="J30" s="232"/>
      <c r="K30" s="232"/>
      <c r="L30" s="232"/>
      <c r="M30" s="29"/>
      <c r="N30" s="232"/>
      <c r="O30" s="29"/>
      <c r="P30" s="232"/>
      <c r="Q30" s="29"/>
      <c r="R30" s="232"/>
      <c r="S30" s="29"/>
      <c r="T30" s="232"/>
      <c r="U30" s="29"/>
      <c r="V30" s="232"/>
      <c r="W30" s="187"/>
    </row>
    <row r="31" spans="1:25" x14ac:dyDescent="0.3">
      <c r="B31" s="230" t="s">
        <v>93</v>
      </c>
      <c r="C31" s="172"/>
      <c r="D31" s="232"/>
      <c r="E31" s="232"/>
      <c r="F31" s="232"/>
      <c r="G31" s="232"/>
      <c r="H31" s="232"/>
      <c r="I31" s="232"/>
      <c r="J31" s="232"/>
      <c r="K31" s="232"/>
      <c r="L31" s="232"/>
      <c r="M31" s="29"/>
      <c r="N31" s="232"/>
      <c r="O31" s="29"/>
      <c r="P31" s="232"/>
      <c r="Q31" s="29"/>
      <c r="R31" s="232"/>
      <c r="S31" s="29"/>
      <c r="T31" s="232"/>
      <c r="U31" s="29"/>
      <c r="V31" s="232"/>
      <c r="W31" s="187"/>
    </row>
    <row r="32" spans="1:25" s="29" customFormat="1" ht="7.5" customHeight="1" x14ac:dyDescent="0.3">
      <c r="B32" s="230"/>
      <c r="C32" s="172"/>
      <c r="D32" s="232"/>
      <c r="E32" s="232"/>
      <c r="F32" s="232"/>
      <c r="G32" s="232"/>
      <c r="H32" s="232"/>
      <c r="I32" s="232"/>
      <c r="J32" s="232"/>
      <c r="K32" s="232"/>
      <c r="L32" s="232"/>
      <c r="N32" s="232"/>
      <c r="P32" s="232"/>
      <c r="R32" s="232"/>
      <c r="T32" s="232"/>
      <c r="V32" s="232"/>
      <c r="W32" s="187"/>
    </row>
    <row r="33" spans="1:25" s="167" customFormat="1" x14ac:dyDescent="0.3">
      <c r="A33" s="29"/>
      <c r="B33" s="171"/>
      <c r="C33" s="231" t="s">
        <v>94</v>
      </c>
      <c r="D33" s="161"/>
      <c r="E33" s="46"/>
      <c r="F33" s="161"/>
      <c r="G33" s="232"/>
      <c r="H33" s="161"/>
      <c r="I33" s="232"/>
      <c r="J33" s="161"/>
      <c r="K33" s="232"/>
      <c r="L33" s="161"/>
      <c r="M33" s="21"/>
      <c r="N33" s="161"/>
      <c r="O33" s="21"/>
      <c r="P33" s="161"/>
      <c r="Q33" s="21"/>
      <c r="R33" s="161"/>
      <c r="S33" s="21"/>
      <c r="T33" s="161"/>
      <c r="U33" s="21"/>
      <c r="V33" s="161"/>
      <c r="W33" s="23"/>
      <c r="X33" s="21"/>
      <c r="Y33" s="168"/>
    </row>
    <row r="34" spans="1:25" s="29" customFormat="1" ht="7.5" customHeight="1" x14ac:dyDescent="0.3">
      <c r="B34" s="171"/>
      <c r="C34" s="231"/>
      <c r="D34" s="231"/>
      <c r="E34" s="231"/>
      <c r="F34" s="231"/>
      <c r="G34" s="231"/>
      <c r="H34" s="231"/>
      <c r="I34" s="231"/>
      <c r="J34" s="231"/>
      <c r="K34" s="231"/>
      <c r="L34" s="231"/>
      <c r="M34" s="231"/>
      <c r="N34" s="231"/>
      <c r="P34" s="231"/>
      <c r="R34" s="231"/>
      <c r="T34" s="231"/>
      <c r="V34" s="231"/>
      <c r="W34" s="187"/>
    </row>
    <row r="35" spans="1:25" s="167" customFormat="1" x14ac:dyDescent="0.3">
      <c r="A35" s="29"/>
      <c r="B35" s="171"/>
      <c r="C35" s="231" t="s">
        <v>96</v>
      </c>
      <c r="D35" s="161"/>
      <c r="E35" s="45"/>
      <c r="F35" s="161"/>
      <c r="G35" s="232"/>
      <c r="H35" s="161"/>
      <c r="I35" s="232"/>
      <c r="J35" s="161"/>
      <c r="K35" s="232"/>
      <c r="L35" s="161"/>
      <c r="M35" s="21"/>
      <c r="N35" s="161"/>
      <c r="O35" s="21"/>
      <c r="P35" s="161"/>
      <c r="Q35" s="21"/>
      <c r="R35" s="161"/>
      <c r="S35" s="21"/>
      <c r="T35" s="161"/>
      <c r="U35" s="21"/>
      <c r="V35" s="161"/>
      <c r="W35" s="23"/>
      <c r="X35" s="21"/>
      <c r="Y35" s="168"/>
    </row>
    <row r="36" spans="1:25" s="29" customFormat="1" ht="7.5" customHeight="1" x14ac:dyDescent="0.3">
      <c r="B36" s="171"/>
      <c r="C36" s="231"/>
      <c r="D36" s="235"/>
      <c r="E36" s="235"/>
      <c r="F36" s="235"/>
      <c r="G36" s="232"/>
      <c r="H36" s="235"/>
      <c r="I36" s="232"/>
      <c r="J36" s="235"/>
      <c r="K36" s="232"/>
      <c r="L36" s="235"/>
      <c r="N36" s="235"/>
      <c r="P36" s="235"/>
      <c r="R36" s="235"/>
      <c r="T36" s="235"/>
      <c r="V36" s="235"/>
      <c r="W36" s="187"/>
    </row>
    <row r="37" spans="1:25" s="167" customFormat="1" ht="15" customHeight="1" x14ac:dyDescent="0.3">
      <c r="A37" s="29"/>
      <c r="B37" s="171"/>
      <c r="C37" s="231" t="s">
        <v>97</v>
      </c>
      <c r="D37" s="162"/>
      <c r="E37" s="45"/>
      <c r="F37" s="162"/>
      <c r="G37" s="232"/>
      <c r="H37" s="162"/>
      <c r="I37" s="232"/>
      <c r="J37" s="162"/>
      <c r="K37" s="232"/>
      <c r="L37" s="162"/>
      <c r="M37" s="21"/>
      <c r="N37" s="162"/>
      <c r="O37" s="21"/>
      <c r="P37" s="162"/>
      <c r="Q37" s="21"/>
      <c r="R37" s="162"/>
      <c r="S37" s="21"/>
      <c r="T37" s="162"/>
      <c r="U37" s="21"/>
      <c r="V37" s="162"/>
      <c r="W37" s="23"/>
      <c r="X37" s="21"/>
      <c r="Y37" s="168"/>
    </row>
    <row r="38" spans="1:25" s="29" customFormat="1" ht="7.5" customHeight="1" x14ac:dyDescent="0.3">
      <c r="B38" s="171"/>
      <c r="C38" s="231"/>
      <c r="D38" s="235"/>
      <c r="E38" s="235"/>
      <c r="F38" s="235"/>
      <c r="G38" s="232"/>
      <c r="H38" s="235"/>
      <c r="I38" s="232"/>
      <c r="J38" s="235"/>
      <c r="K38" s="232"/>
      <c r="L38" s="235"/>
      <c r="N38" s="235"/>
      <c r="P38" s="235"/>
      <c r="R38" s="235"/>
      <c r="T38" s="235"/>
      <c r="V38" s="235"/>
      <c r="W38" s="187"/>
    </row>
    <row r="39" spans="1:25" s="167" customFormat="1" x14ac:dyDescent="0.3">
      <c r="A39" s="29"/>
      <c r="B39" s="171"/>
      <c r="C39" s="231" t="s">
        <v>98</v>
      </c>
      <c r="D39" s="162"/>
      <c r="E39" s="46"/>
      <c r="F39" s="162"/>
      <c r="G39" s="232"/>
      <c r="H39" s="162"/>
      <c r="I39" s="232"/>
      <c r="J39" s="162"/>
      <c r="K39" s="232"/>
      <c r="L39" s="162"/>
      <c r="M39" s="21"/>
      <c r="N39" s="162"/>
      <c r="O39" s="21"/>
      <c r="P39" s="162"/>
      <c r="Q39" s="21"/>
      <c r="R39" s="162"/>
      <c r="S39" s="21"/>
      <c r="T39" s="162"/>
      <c r="U39" s="21"/>
      <c r="V39" s="162"/>
      <c r="W39" s="23"/>
      <c r="X39" s="21"/>
      <c r="Y39" s="168"/>
    </row>
    <row r="40" spans="1:25" s="29" customFormat="1" ht="7.5" customHeight="1" x14ac:dyDescent="0.3">
      <c r="B40" s="171"/>
      <c r="C40" s="231"/>
      <c r="D40" s="235"/>
      <c r="E40" s="235"/>
      <c r="F40" s="235"/>
      <c r="G40" s="232"/>
      <c r="H40" s="235"/>
      <c r="I40" s="232"/>
      <c r="J40" s="235"/>
      <c r="K40" s="232"/>
      <c r="L40" s="235"/>
      <c r="N40" s="235"/>
      <c r="P40" s="235"/>
      <c r="R40" s="235"/>
      <c r="T40" s="235"/>
      <c r="V40" s="235"/>
      <c r="W40" s="187"/>
    </row>
    <row r="41" spans="1:25" s="167" customFormat="1" x14ac:dyDescent="0.3">
      <c r="A41" s="29"/>
      <c r="B41" s="171"/>
      <c r="C41" s="232" t="s">
        <v>99</v>
      </c>
      <c r="D41" s="162"/>
      <c r="E41" s="46"/>
      <c r="F41" s="162"/>
      <c r="G41" s="232"/>
      <c r="H41" s="162"/>
      <c r="I41" s="232"/>
      <c r="J41" s="162"/>
      <c r="K41" s="232"/>
      <c r="L41" s="162"/>
      <c r="M41" s="21"/>
      <c r="N41" s="162"/>
      <c r="O41" s="21"/>
      <c r="P41" s="162"/>
      <c r="Q41" s="21"/>
      <c r="R41" s="162"/>
      <c r="S41" s="21"/>
      <c r="T41" s="162"/>
      <c r="U41" s="21"/>
      <c r="V41" s="162"/>
      <c r="W41" s="23"/>
      <c r="X41" s="21"/>
      <c r="Y41" s="169">
        <f>SUM(D41:V41)</f>
        <v>0</v>
      </c>
    </row>
    <row r="42" spans="1:25" s="29" customFormat="1" ht="7.5" customHeight="1" x14ac:dyDescent="0.3">
      <c r="B42" s="171"/>
      <c r="C42" s="231"/>
      <c r="D42" s="235"/>
      <c r="E42" s="235"/>
      <c r="F42" s="235"/>
      <c r="G42" s="232"/>
      <c r="H42" s="235"/>
      <c r="I42" s="232"/>
      <c r="J42" s="235"/>
      <c r="K42" s="232"/>
      <c r="L42" s="235"/>
      <c r="N42" s="235"/>
      <c r="P42" s="235"/>
      <c r="R42" s="235"/>
      <c r="T42" s="235"/>
      <c r="V42" s="235"/>
      <c r="W42" s="187"/>
    </row>
    <row r="43" spans="1:25" s="167" customFormat="1" x14ac:dyDescent="0.3">
      <c r="A43" s="29"/>
      <c r="B43" s="171"/>
      <c r="C43" s="231" t="s">
        <v>100</v>
      </c>
      <c r="D43" s="163"/>
      <c r="E43" s="45"/>
      <c r="F43" s="163"/>
      <c r="G43" s="232"/>
      <c r="H43" s="163"/>
      <c r="I43" s="232"/>
      <c r="J43" s="163"/>
      <c r="K43" s="232"/>
      <c r="L43" s="163"/>
      <c r="M43" s="21"/>
      <c r="N43" s="163"/>
      <c r="O43" s="21"/>
      <c r="P43" s="163"/>
      <c r="Q43" s="21"/>
      <c r="R43" s="163"/>
      <c r="S43" s="21"/>
      <c r="T43" s="163"/>
      <c r="U43" s="21"/>
      <c r="V43" s="163"/>
      <c r="W43" s="23"/>
      <c r="X43" s="21"/>
      <c r="Y43" s="168"/>
    </row>
    <row r="44" spans="1:25" s="29" customFormat="1" ht="7.5" customHeight="1" x14ac:dyDescent="0.3">
      <c r="B44" s="171"/>
      <c r="C44" s="231"/>
      <c r="D44" s="235"/>
      <c r="E44" s="235"/>
      <c r="F44" s="235"/>
      <c r="G44" s="232"/>
      <c r="H44" s="235"/>
      <c r="I44" s="232"/>
      <c r="J44" s="235"/>
      <c r="K44" s="232"/>
      <c r="L44" s="235"/>
      <c r="N44" s="235"/>
      <c r="P44" s="235"/>
      <c r="R44" s="235"/>
      <c r="T44" s="235"/>
      <c r="V44" s="235"/>
      <c r="W44" s="187"/>
    </row>
    <row r="45" spans="1:25" x14ac:dyDescent="0.3">
      <c r="B45" s="171"/>
      <c r="C45" s="231" t="s">
        <v>101</v>
      </c>
      <c r="D45" s="56" t="str">
        <f>IF(D43&gt;0,D43*D41,"")</f>
        <v/>
      </c>
      <c r="E45" s="45"/>
      <c r="F45" s="56" t="str">
        <f>IF(F43&gt;0,F43*F41,"")</f>
        <v/>
      </c>
      <c r="G45" s="232"/>
      <c r="H45" s="56" t="str">
        <f>IF(H43&gt;0,H43*H41,"")</f>
        <v/>
      </c>
      <c r="I45" s="232"/>
      <c r="J45" s="56" t="str">
        <f>IF(J43&gt;0,J43*J41,"")</f>
        <v/>
      </c>
      <c r="K45" s="232"/>
      <c r="L45" s="56" t="str">
        <f>IF(L43&gt;0,L43*L41,"")</f>
        <v/>
      </c>
      <c r="N45" s="56" t="str">
        <f>IF(N43&gt;0,N43*N41,"")</f>
        <v/>
      </c>
      <c r="P45" s="56" t="str">
        <f>IF(P43&gt;0,P43*P41,"")</f>
        <v/>
      </c>
      <c r="R45" s="56" t="str">
        <f>IF(R43&gt;0,R43*R41,"")</f>
        <v/>
      </c>
      <c r="T45" s="56" t="str">
        <f>IF(T43&gt;0,T43*T41,"")</f>
        <v/>
      </c>
      <c r="V45" s="56" t="str">
        <f>IF(V43&gt;0,V43*V41,"")</f>
        <v/>
      </c>
      <c r="W45" s="23"/>
      <c r="Y45" s="135">
        <f>SUM(D45:V45)</f>
        <v>0</v>
      </c>
    </row>
    <row r="46" spans="1:25" s="29" customFormat="1" ht="8" customHeight="1" x14ac:dyDescent="0.3">
      <c r="B46" s="171"/>
      <c r="C46" s="231"/>
      <c r="D46" s="222"/>
      <c r="E46" s="235"/>
      <c r="F46" s="222"/>
      <c r="G46" s="232"/>
      <c r="H46" s="222"/>
      <c r="I46" s="232"/>
      <c r="J46" s="222"/>
      <c r="K46" s="232"/>
      <c r="L46" s="222"/>
      <c r="N46" s="222"/>
      <c r="P46" s="222"/>
      <c r="R46" s="222"/>
      <c r="T46" s="222"/>
      <c r="V46" s="222"/>
      <c r="W46" s="187"/>
      <c r="Y46" s="266"/>
    </row>
    <row r="47" spans="1:25" x14ac:dyDescent="0.3">
      <c r="B47" s="171"/>
      <c r="C47" s="231" t="s">
        <v>359</v>
      </c>
      <c r="D47" s="95">
        <f>_xlfn.IFNA(D41*INDEX('Calculations - hidden'!$I$6:$I$13,MATCH('2. Project Details'!D35,'Calculations - hidden'!$H$6:$H$13,0),1),0)</f>
        <v>0</v>
      </c>
      <c r="E47" s="45"/>
      <c r="F47" s="95">
        <f>_xlfn.IFNA(F41*INDEX('Calculations - hidden'!$I$6:$I$13,MATCH('2. Project Details'!F35,'Calculations - hidden'!$H$6:$H$13,0),1),0)</f>
        <v>0</v>
      </c>
      <c r="G47" s="232"/>
      <c r="H47" s="95">
        <f>_xlfn.IFNA(H41*INDEX('Calculations - hidden'!$I$6:$I$13,MATCH('2. Project Details'!H35,'Calculations - hidden'!$H$6:$H$13,0),1),0)</f>
        <v>0</v>
      </c>
      <c r="I47" s="232"/>
      <c r="J47" s="95">
        <f>_xlfn.IFNA(J41*INDEX('Calculations - hidden'!$I$6:$I$13,MATCH('2. Project Details'!J35,'Calculations - hidden'!$H$6:$H$13,0),1),0)</f>
        <v>0</v>
      </c>
      <c r="K47" s="232"/>
      <c r="L47" s="95">
        <f>_xlfn.IFNA(L41*INDEX('Calculations - hidden'!$I$6:$I$13,MATCH('2. Project Details'!L35,'Calculations - hidden'!$H$6:$H$13,0),1),0)</f>
        <v>0</v>
      </c>
      <c r="N47" s="95">
        <f>_xlfn.IFNA(N41*INDEX('Calculations - hidden'!$I$6:$I$13,MATCH('2. Project Details'!N35,'Calculations - hidden'!$H$6:$H$13,0),1),0)</f>
        <v>0</v>
      </c>
      <c r="P47" s="95">
        <f>_xlfn.IFNA(P41*INDEX('Calculations - hidden'!$I$6:$I$13,MATCH('2. Project Details'!P35,'Calculations - hidden'!$H$6:$H$13,0),1),0)</f>
        <v>0</v>
      </c>
      <c r="R47" s="95">
        <f>_xlfn.IFNA(R41*INDEX('Calculations - hidden'!$I$6:$I$13,MATCH('2. Project Details'!R35,'Calculations - hidden'!$H$6:$H$13,0),1),0)</f>
        <v>0</v>
      </c>
      <c r="T47" s="95">
        <f>_xlfn.IFNA(T41*INDEX('Calculations - hidden'!$I$6:$I$13,MATCH('2. Project Details'!T35,'Calculations - hidden'!$H$6:$H$13,0),1),0)</f>
        <v>0</v>
      </c>
      <c r="V47" s="95">
        <f>_xlfn.IFNA(V41*INDEX('Calculations - hidden'!$I$6:$I$13,MATCH('2. Project Details'!V35,'Calculations - hidden'!$H$6:$H$13,0),1),0)</f>
        <v>0</v>
      </c>
      <c r="W47" s="23"/>
      <c r="Y47" s="135"/>
    </row>
    <row r="48" spans="1:25" s="29" customFormat="1" ht="7" customHeight="1" x14ac:dyDescent="0.3">
      <c r="B48" s="171"/>
      <c r="C48" s="231"/>
      <c r="D48" s="222"/>
      <c r="E48" s="235"/>
      <c r="F48" s="222"/>
      <c r="G48" s="232"/>
      <c r="H48" s="222"/>
      <c r="I48" s="232"/>
      <c r="J48" s="222"/>
      <c r="K48" s="232"/>
      <c r="L48" s="222"/>
      <c r="N48" s="222"/>
      <c r="P48" s="222"/>
      <c r="R48" s="222"/>
      <c r="T48" s="222"/>
      <c r="V48" s="222"/>
      <c r="W48" s="187"/>
      <c r="Y48" s="266"/>
    </row>
    <row r="49" spans="1:25" x14ac:dyDescent="0.3">
      <c r="B49" s="171"/>
      <c r="C49" s="231" t="s">
        <v>360</v>
      </c>
      <c r="D49" s="95">
        <f>_xlfn.IFNA(D41*INDEX('Calculations - hidden'!$F$6:$F$13,MATCH('2. Project Details'!D35,'Calculations - hidden'!$E$6:$E$13,0),1),0)</f>
        <v>0</v>
      </c>
      <c r="E49" s="45"/>
      <c r="F49" s="95">
        <f>_xlfn.IFNA(F41*INDEX('Calculations - hidden'!$F$6:$F$13,MATCH('2. Project Details'!F35,'Calculations - hidden'!$E$6:$E$13,0),1),0)</f>
        <v>0</v>
      </c>
      <c r="G49" s="232"/>
      <c r="H49" s="95">
        <f>_xlfn.IFNA(H41*INDEX('Calculations - hidden'!$F$6:$F$13,MATCH('2. Project Details'!H35,'Calculations - hidden'!$E$6:$E$13,0),1),0)</f>
        <v>0</v>
      </c>
      <c r="I49" s="232"/>
      <c r="J49" s="95">
        <f>_xlfn.IFNA(J41*INDEX('Calculations - hidden'!$F$6:$F$13,MATCH('2. Project Details'!J35,'Calculations - hidden'!$E$6:$E$13,0),1),0)</f>
        <v>0</v>
      </c>
      <c r="K49" s="232"/>
      <c r="L49" s="95">
        <f>_xlfn.IFNA(L41*INDEX('Calculations - hidden'!$F$6:$F$13,MATCH('2. Project Details'!L35,'Calculations - hidden'!$E$6:$E$13,0),1),0)</f>
        <v>0</v>
      </c>
      <c r="N49" s="95">
        <f>_xlfn.IFNA(N41*INDEX('Calculations - hidden'!$F$6:$F$13,MATCH('2. Project Details'!N35,'Calculations - hidden'!$E$6:$E$13,0),1),0)</f>
        <v>0</v>
      </c>
      <c r="P49" s="95">
        <f>_xlfn.IFNA(P41*INDEX('Calculations - hidden'!$F$6:$F$13,MATCH('2. Project Details'!P35,'Calculations - hidden'!$E$6:$E$13,0),1),0)</f>
        <v>0</v>
      </c>
      <c r="R49" s="95">
        <f>_xlfn.IFNA(R41*INDEX('Calculations - hidden'!$F$6:$F$13,MATCH('2. Project Details'!R35,'Calculations - hidden'!$E$6:$E$13,0),1),0)</f>
        <v>0</v>
      </c>
      <c r="T49" s="95">
        <f>_xlfn.IFNA(T41*INDEX('Calculations - hidden'!$F$6:$F$13,MATCH('2. Project Details'!T35,'Calculations - hidden'!$E$6:$E$13,0),1),0)</f>
        <v>0</v>
      </c>
      <c r="V49" s="95">
        <f>_xlfn.IFNA(V41*INDEX('Calculations - hidden'!$F$6:$F$13,MATCH('2. Project Details'!V35,'Calculations - hidden'!$E$6:$E$13,0),1),0)</f>
        <v>0</v>
      </c>
      <c r="W49" s="23"/>
      <c r="Y49" s="135"/>
    </row>
    <row r="50" spans="1:25" x14ac:dyDescent="0.3">
      <c r="B50" s="171"/>
      <c r="C50" s="231"/>
      <c r="D50" s="222"/>
      <c r="E50" s="235"/>
      <c r="F50" s="222"/>
      <c r="G50" s="232"/>
      <c r="H50" s="222"/>
      <c r="I50" s="232"/>
      <c r="J50" s="222"/>
      <c r="K50" s="232"/>
      <c r="L50" s="222"/>
      <c r="M50" s="29"/>
      <c r="N50" s="222"/>
      <c r="O50" s="29"/>
      <c r="P50" s="222"/>
      <c r="Q50" s="29"/>
      <c r="R50" s="222"/>
      <c r="S50" s="29"/>
      <c r="T50" s="222"/>
      <c r="U50" s="29"/>
      <c r="V50" s="222"/>
      <c r="W50" s="187"/>
      <c r="Y50" s="136"/>
    </row>
    <row r="51" spans="1:25" x14ac:dyDescent="0.3">
      <c r="B51" s="230" t="s">
        <v>102</v>
      </c>
      <c r="C51" s="233"/>
      <c r="D51" s="106"/>
      <c r="E51" s="235"/>
      <c r="F51" s="106"/>
      <c r="G51" s="232"/>
      <c r="H51" s="106"/>
      <c r="I51" s="232"/>
      <c r="J51" s="106"/>
      <c r="K51" s="232"/>
      <c r="L51" s="106"/>
      <c r="M51" s="29"/>
      <c r="N51" s="106"/>
      <c r="O51" s="29"/>
      <c r="P51" s="106"/>
      <c r="Q51" s="29"/>
      <c r="R51" s="106"/>
      <c r="S51" s="29"/>
      <c r="T51" s="106"/>
      <c r="U51" s="29"/>
      <c r="V51" s="106"/>
      <c r="W51" s="187"/>
    </row>
    <row r="52" spans="1:25" ht="7.5" customHeight="1" x14ac:dyDescent="0.3">
      <c r="B52" s="171"/>
      <c r="C52" s="172"/>
      <c r="D52" s="54"/>
      <c r="E52" s="235"/>
      <c r="F52" s="54"/>
      <c r="G52" s="232"/>
      <c r="H52" s="54"/>
      <c r="I52" s="232"/>
      <c r="J52" s="54"/>
      <c r="K52" s="232"/>
      <c r="L52" s="54"/>
      <c r="N52" s="54"/>
      <c r="P52" s="54"/>
      <c r="R52" s="54"/>
      <c r="T52" s="54"/>
      <c r="V52" s="54"/>
      <c r="W52" s="23"/>
    </row>
    <row r="53" spans="1:25" s="167" customFormat="1" x14ac:dyDescent="0.3">
      <c r="A53" s="29"/>
      <c r="B53" s="171"/>
      <c r="C53" s="174" t="s">
        <v>103</v>
      </c>
      <c r="D53" s="161"/>
      <c r="E53" s="235"/>
      <c r="F53" s="161"/>
      <c r="G53" s="232"/>
      <c r="H53" s="161"/>
      <c r="I53" s="232"/>
      <c r="J53" s="161"/>
      <c r="K53" s="232"/>
      <c r="L53" s="161"/>
      <c r="M53" s="21"/>
      <c r="N53" s="161"/>
      <c r="O53" s="21"/>
      <c r="P53" s="161"/>
      <c r="Q53" s="21"/>
      <c r="R53" s="161"/>
      <c r="S53" s="21"/>
      <c r="T53" s="161"/>
      <c r="U53" s="21"/>
      <c r="V53" s="161"/>
      <c r="W53" s="23"/>
      <c r="X53" s="21"/>
      <c r="Y53" s="168"/>
    </row>
    <row r="54" spans="1:25" ht="7.5" customHeight="1" x14ac:dyDescent="0.3">
      <c r="B54" s="171"/>
      <c r="C54" s="174"/>
      <c r="E54" s="235"/>
      <c r="F54" s="45"/>
      <c r="G54" s="232"/>
      <c r="H54" s="45"/>
      <c r="I54" s="232"/>
      <c r="J54" s="45"/>
      <c r="L54" s="45"/>
      <c r="N54" s="45"/>
      <c r="P54" s="45"/>
      <c r="R54" s="45"/>
      <c r="T54" s="45"/>
      <c r="V54" s="45"/>
      <c r="W54" s="23"/>
    </row>
    <row r="55" spans="1:25" s="167" customFormat="1" x14ac:dyDescent="0.3">
      <c r="A55" s="29"/>
      <c r="B55" s="171"/>
      <c r="C55" s="231" t="s">
        <v>308</v>
      </c>
      <c r="D55" s="161"/>
      <c r="E55" s="235"/>
      <c r="F55" s="161"/>
      <c r="G55" s="232"/>
      <c r="H55" s="161"/>
      <c r="I55" s="232"/>
      <c r="J55" s="161"/>
      <c r="K55" s="39"/>
      <c r="L55" s="161"/>
      <c r="M55" s="21"/>
      <c r="N55" s="161"/>
      <c r="O55" s="21"/>
      <c r="P55" s="161"/>
      <c r="Q55" s="21"/>
      <c r="R55" s="161"/>
      <c r="S55" s="21"/>
      <c r="T55" s="161"/>
      <c r="U55" s="21"/>
      <c r="V55" s="161"/>
      <c r="W55" s="23"/>
      <c r="X55" s="21"/>
      <c r="Y55" s="168"/>
    </row>
    <row r="56" spans="1:25" ht="7.5" customHeight="1" x14ac:dyDescent="0.3">
      <c r="B56" s="171"/>
      <c r="C56" s="231"/>
      <c r="D56" s="53"/>
      <c r="E56" s="235"/>
      <c r="F56" s="53"/>
      <c r="G56" s="232"/>
      <c r="H56" s="53"/>
      <c r="I56" s="232"/>
      <c r="J56" s="53"/>
      <c r="L56" s="53"/>
      <c r="N56" s="53"/>
      <c r="P56" s="53"/>
      <c r="R56" s="53"/>
      <c r="T56" s="53"/>
      <c r="V56" s="53"/>
      <c r="W56" s="23"/>
    </row>
    <row r="57" spans="1:25" s="167" customFormat="1" x14ac:dyDescent="0.3">
      <c r="A57" s="29"/>
      <c r="B57" s="171"/>
      <c r="C57" s="231" t="s">
        <v>96</v>
      </c>
      <c r="D57" s="161"/>
      <c r="E57" s="235"/>
      <c r="F57" s="161"/>
      <c r="G57" s="232"/>
      <c r="H57" s="161"/>
      <c r="I57" s="232"/>
      <c r="J57" s="161"/>
      <c r="K57" s="39"/>
      <c r="L57" s="161"/>
      <c r="M57" s="21"/>
      <c r="N57" s="161"/>
      <c r="O57" s="21"/>
      <c r="P57" s="161"/>
      <c r="Q57" s="21"/>
      <c r="R57" s="161"/>
      <c r="S57" s="21"/>
      <c r="T57" s="161"/>
      <c r="U57" s="21"/>
      <c r="V57" s="161"/>
      <c r="W57" s="23"/>
      <c r="X57" s="21"/>
      <c r="Y57" s="168"/>
    </row>
    <row r="58" spans="1:25" ht="7.5" customHeight="1" x14ac:dyDescent="0.3">
      <c r="B58" s="171"/>
      <c r="C58" s="174"/>
      <c r="D58" s="45"/>
      <c r="E58" s="235"/>
      <c r="F58" s="45"/>
      <c r="G58" s="232"/>
      <c r="H58" s="45"/>
      <c r="I58" s="232"/>
      <c r="J58" s="45"/>
      <c r="L58" s="45"/>
      <c r="N58" s="45"/>
      <c r="P58" s="45"/>
      <c r="R58" s="45"/>
      <c r="T58" s="45"/>
      <c r="V58" s="45"/>
      <c r="W58" s="23"/>
    </row>
    <row r="59" spans="1:25" s="167" customFormat="1" x14ac:dyDescent="0.3">
      <c r="A59" s="29"/>
      <c r="B59" s="171"/>
      <c r="C59" s="174" t="s">
        <v>98</v>
      </c>
      <c r="D59" s="162"/>
      <c r="E59" s="235"/>
      <c r="F59" s="162"/>
      <c r="G59" s="232"/>
      <c r="H59" s="162"/>
      <c r="I59" s="232"/>
      <c r="J59" s="162"/>
      <c r="K59" s="39"/>
      <c r="L59" s="162"/>
      <c r="M59" s="21"/>
      <c r="N59" s="162"/>
      <c r="O59" s="21"/>
      <c r="P59" s="162"/>
      <c r="Q59" s="21"/>
      <c r="R59" s="162"/>
      <c r="S59" s="21"/>
      <c r="T59" s="162"/>
      <c r="U59" s="21"/>
      <c r="V59" s="162"/>
      <c r="W59" s="23"/>
      <c r="X59" s="21"/>
      <c r="Y59" s="168"/>
    </row>
    <row r="60" spans="1:25" ht="7.5" customHeight="1" x14ac:dyDescent="0.3">
      <c r="B60" s="171"/>
      <c r="C60" s="174"/>
      <c r="D60" s="46"/>
      <c r="E60" s="235"/>
      <c r="F60" s="46"/>
      <c r="G60" s="232"/>
      <c r="H60" s="46"/>
      <c r="I60" s="232"/>
      <c r="J60" s="46"/>
      <c r="L60" s="46"/>
      <c r="N60" s="46"/>
      <c r="P60" s="46"/>
      <c r="R60" s="46"/>
      <c r="T60" s="46"/>
      <c r="V60" s="46"/>
      <c r="W60" s="23"/>
    </row>
    <row r="61" spans="1:25" s="167" customFormat="1" x14ac:dyDescent="0.3">
      <c r="A61" s="29"/>
      <c r="B61" s="171"/>
      <c r="C61" s="231" t="s">
        <v>99</v>
      </c>
      <c r="D61" s="162"/>
      <c r="E61" s="235"/>
      <c r="F61" s="162"/>
      <c r="G61" s="232"/>
      <c r="H61" s="162"/>
      <c r="I61" s="232"/>
      <c r="J61" s="162"/>
      <c r="K61" s="39"/>
      <c r="L61" s="162"/>
      <c r="M61" s="21"/>
      <c r="N61" s="162"/>
      <c r="O61" s="21"/>
      <c r="P61" s="162"/>
      <c r="Q61" s="21"/>
      <c r="R61" s="162"/>
      <c r="S61" s="21"/>
      <c r="T61" s="162"/>
      <c r="U61" s="21"/>
      <c r="V61" s="162"/>
      <c r="W61" s="23"/>
      <c r="X61" s="21"/>
      <c r="Y61" s="169">
        <f>SUM(D61:V61)</f>
        <v>0</v>
      </c>
    </row>
    <row r="62" spans="1:25" ht="7.5" customHeight="1" x14ac:dyDescent="0.3">
      <c r="B62" s="171"/>
      <c r="C62" s="174"/>
      <c r="D62" s="46"/>
      <c r="E62" s="235"/>
      <c r="F62" s="46"/>
      <c r="G62" s="232"/>
      <c r="H62" s="46"/>
      <c r="I62" s="232"/>
      <c r="J62" s="46"/>
      <c r="L62" s="46"/>
      <c r="N62" s="46"/>
      <c r="P62" s="46"/>
      <c r="R62" s="46"/>
      <c r="T62" s="46"/>
      <c r="V62" s="46"/>
      <c r="W62" s="23"/>
    </row>
    <row r="63" spans="1:25" s="167" customFormat="1" x14ac:dyDescent="0.3">
      <c r="A63" s="29"/>
      <c r="B63" s="171"/>
      <c r="C63" s="231" t="s">
        <v>100</v>
      </c>
      <c r="D63" s="164"/>
      <c r="E63" s="235"/>
      <c r="F63" s="164"/>
      <c r="G63" s="232"/>
      <c r="H63" s="164"/>
      <c r="I63" s="232"/>
      <c r="J63" s="164"/>
      <c r="K63" s="39"/>
      <c r="L63" s="164"/>
      <c r="M63" s="21"/>
      <c r="N63" s="164"/>
      <c r="O63" s="21"/>
      <c r="P63" s="164"/>
      <c r="Q63" s="21"/>
      <c r="R63" s="164"/>
      <c r="S63" s="21"/>
      <c r="T63" s="164"/>
      <c r="U63" s="21"/>
      <c r="V63" s="164"/>
      <c r="W63" s="23"/>
      <c r="X63" s="21"/>
      <c r="Y63" s="168"/>
    </row>
    <row r="64" spans="1:25" ht="7.5" customHeight="1" x14ac:dyDescent="0.3">
      <c r="B64" s="171"/>
      <c r="C64" s="231"/>
      <c r="D64" s="45"/>
      <c r="E64" s="235"/>
      <c r="F64" s="45"/>
      <c r="G64" s="232"/>
      <c r="H64" s="45"/>
      <c r="I64" s="232"/>
      <c r="J64" s="45"/>
      <c r="L64" s="45"/>
      <c r="N64" s="45"/>
      <c r="P64" s="45"/>
      <c r="R64" s="45"/>
      <c r="T64" s="45"/>
      <c r="V64" s="45"/>
      <c r="W64" s="23"/>
    </row>
    <row r="65" spans="1:25" x14ac:dyDescent="0.3">
      <c r="B65" s="171"/>
      <c r="C65" s="231" t="s">
        <v>101</v>
      </c>
      <c r="D65" s="56">
        <f>IF(D63&gt;0,D63*D61,0)</f>
        <v>0</v>
      </c>
      <c r="E65" s="235"/>
      <c r="F65" s="56">
        <f>IF(F63&gt;0,F63*F61,0)</f>
        <v>0</v>
      </c>
      <c r="G65" s="232"/>
      <c r="H65" s="56">
        <f>IF(H63&gt;0,H63*H61,0)</f>
        <v>0</v>
      </c>
      <c r="I65" s="232"/>
      <c r="J65" s="56">
        <f>IF(J63&gt;0,J63*J61,0)</f>
        <v>0</v>
      </c>
      <c r="L65" s="56">
        <f>IF(L63&gt;0,L63*L61,0)</f>
        <v>0</v>
      </c>
      <c r="N65" s="56">
        <f>IF(N63&gt;0,N63*N61,0)</f>
        <v>0</v>
      </c>
      <c r="P65" s="56">
        <f>IF(P63&gt;0,P63*P61,0)</f>
        <v>0</v>
      </c>
      <c r="R65" s="56">
        <f>IF(R63&gt;0,R63*R61,0)</f>
        <v>0</v>
      </c>
      <c r="T65" s="56">
        <f>IF(T63&gt;0,T63*T61,0)</f>
        <v>0</v>
      </c>
      <c r="V65" s="56">
        <f>IF(V63&gt;0,V63*V61,0)</f>
        <v>0</v>
      </c>
      <c r="W65" s="23"/>
      <c r="Y65" s="135">
        <f>SUM(D65:V65)</f>
        <v>0</v>
      </c>
    </row>
    <row r="66" spans="1:25" s="29" customFormat="1" x14ac:dyDescent="0.3">
      <c r="B66" s="171"/>
      <c r="C66" s="231"/>
      <c r="D66" s="222"/>
      <c r="E66" s="235"/>
      <c r="F66" s="222"/>
      <c r="G66" s="232"/>
      <c r="H66" s="222"/>
      <c r="I66" s="232"/>
      <c r="J66" s="222"/>
      <c r="K66" s="232"/>
      <c r="L66" s="222"/>
      <c r="N66" s="222"/>
      <c r="P66" s="222"/>
      <c r="R66" s="222"/>
      <c r="T66" s="222"/>
      <c r="V66" s="222"/>
      <c r="W66" s="187"/>
      <c r="Y66" s="266"/>
    </row>
    <row r="67" spans="1:25" x14ac:dyDescent="0.3">
      <c r="B67" s="171"/>
      <c r="C67" s="231" t="s">
        <v>359</v>
      </c>
      <c r="D67" s="95">
        <f>_xlfn.IFNA(D61*INDEX('Calculations - hidden'!$I$6:$I$13,MATCH('2. Project Details'!D55,'Calculations - hidden'!$H$6:$H$13,0),1),0)</f>
        <v>0</v>
      </c>
      <c r="E67" s="235"/>
      <c r="F67" s="95">
        <f>_xlfn.IFNA(F61*INDEX('Calculations - hidden'!$I$6:$I$13,MATCH('2. Project Details'!F55,'Calculations - hidden'!$H$6:$H$13,0),1),0)</f>
        <v>0</v>
      </c>
      <c r="G67" s="232"/>
      <c r="H67" s="95">
        <f>_xlfn.IFNA(H61*INDEX('Calculations - hidden'!$I$6:$I$13,MATCH('2. Project Details'!H55,'Calculations - hidden'!$H$6:$H$13,0),1),0)</f>
        <v>0</v>
      </c>
      <c r="I67" s="232"/>
      <c r="J67" s="95">
        <f>_xlfn.IFNA(J61*INDEX('Calculations - hidden'!$I$6:$I$13,MATCH('2. Project Details'!J55,'Calculations - hidden'!$H$6:$H$13,0),1),0)</f>
        <v>0</v>
      </c>
      <c r="L67" s="95">
        <f>_xlfn.IFNA(L61*INDEX('Calculations - hidden'!$I$6:$I$13,MATCH('2. Project Details'!L55,'Calculations - hidden'!$H$6:$H$13,0),1),0)</f>
        <v>0</v>
      </c>
      <c r="N67" s="95">
        <f>_xlfn.IFNA(N61*INDEX('Calculations - hidden'!$I$6:$I$13,MATCH('2. Project Details'!N55,'Calculations - hidden'!$H$6:$H$13,0),1),0)</f>
        <v>0</v>
      </c>
      <c r="P67" s="95">
        <f>_xlfn.IFNA(P61*INDEX('Calculations - hidden'!$I$6:$I$13,MATCH('2. Project Details'!P55,'Calculations - hidden'!$H$6:$H$13,0),1),0)</f>
        <v>0</v>
      </c>
      <c r="R67" s="95">
        <f>_xlfn.IFNA(R61*INDEX('Calculations - hidden'!$I$6:$I$13,MATCH('2. Project Details'!R55,'Calculations - hidden'!$H$6:$H$13,0),1),0)</f>
        <v>0</v>
      </c>
      <c r="T67" s="95">
        <f>_xlfn.IFNA(T61*INDEX('Calculations - hidden'!$I$6:$I$13,MATCH('2. Project Details'!T55,'Calculations - hidden'!$H$6:$H$13,0),1),0)</f>
        <v>0</v>
      </c>
      <c r="V67" s="95">
        <f>_xlfn.IFNA(V61*INDEX('Calculations - hidden'!$I$6:$I$13,MATCH('2. Project Details'!V55,'Calculations - hidden'!$H$6:$H$13,0),1),0)</f>
        <v>0</v>
      </c>
      <c r="W67" s="23"/>
      <c r="Y67" s="135"/>
    </row>
    <row r="68" spans="1:25" s="29" customFormat="1" x14ac:dyDescent="0.3">
      <c r="B68" s="171"/>
      <c r="C68" s="231"/>
      <c r="D68" s="222"/>
      <c r="E68" s="235"/>
      <c r="F68" s="222"/>
      <c r="G68" s="232"/>
      <c r="H68" s="222"/>
      <c r="I68" s="232"/>
      <c r="J68" s="222"/>
      <c r="K68" s="232"/>
      <c r="L68" s="222"/>
      <c r="N68" s="222"/>
      <c r="P68" s="222"/>
      <c r="R68" s="222"/>
      <c r="T68" s="222"/>
      <c r="V68" s="222"/>
      <c r="W68" s="187"/>
      <c r="Y68" s="266"/>
    </row>
    <row r="69" spans="1:25" s="29" customFormat="1" x14ac:dyDescent="0.3">
      <c r="B69" s="171"/>
      <c r="C69" s="231" t="s">
        <v>360</v>
      </c>
      <c r="D69" s="95">
        <f>_xlfn.IFNA(D61*INDEX('Calculations - hidden'!$F$6:$F$13,MATCH('2. Project Details'!D55,'Calculations - hidden'!$E$6:$E$13,0),1),0)</f>
        <v>0</v>
      </c>
      <c r="E69" s="235"/>
      <c r="F69" s="95">
        <f>_xlfn.IFNA(F61*INDEX('Calculations - hidden'!$F$6:$F$13,MATCH('2. Project Details'!F55,'Calculations - hidden'!$E$6:$E$13,0),1),0)</f>
        <v>0</v>
      </c>
      <c r="G69" s="232"/>
      <c r="H69" s="95">
        <f>_xlfn.IFNA(H61*INDEX('Calculations - hidden'!$F$6:$F$13,MATCH('2. Project Details'!H55,'Calculations - hidden'!$E$6:$E$13,0),1),0)</f>
        <v>0</v>
      </c>
      <c r="I69" s="232"/>
      <c r="J69" s="95">
        <f>_xlfn.IFNA(J61*INDEX('Calculations - hidden'!$F$6:$F$13,MATCH('2. Project Details'!J55,'Calculations - hidden'!$E$6:$E$13,0),1),0)</f>
        <v>0</v>
      </c>
      <c r="K69" s="232"/>
      <c r="L69" s="95">
        <f>_xlfn.IFNA(L61*INDEX('Calculations - hidden'!$F$6:$F$13,MATCH('2. Project Details'!L55,'Calculations - hidden'!$E$6:$E$13,0),1),0)</f>
        <v>0</v>
      </c>
      <c r="N69" s="95">
        <f>_xlfn.IFNA(N61*INDEX('Calculations - hidden'!$F$6:$F$13,MATCH('2. Project Details'!N55,'Calculations - hidden'!$E$6:$E$13,0),1),0)</f>
        <v>0</v>
      </c>
      <c r="P69" s="95">
        <f>_xlfn.IFNA(P61*INDEX('Calculations - hidden'!$F$6:$F$13,MATCH('2. Project Details'!P55,'Calculations - hidden'!$E$6:$E$13,0),1),0)</f>
        <v>0</v>
      </c>
      <c r="R69" s="95">
        <f>_xlfn.IFNA(R61*INDEX('Calculations - hidden'!$F$6:$F$13,MATCH('2. Project Details'!R55,'Calculations - hidden'!$E$6:$E$13,0),1),0)</f>
        <v>0</v>
      </c>
      <c r="T69" s="95">
        <f>_xlfn.IFNA(T61*INDEX('Calculations - hidden'!$F$6:$F$13,MATCH('2. Project Details'!T55,'Calculations - hidden'!$E$6:$E$13,0),1),0)</f>
        <v>0</v>
      </c>
      <c r="V69" s="95">
        <f>_xlfn.IFNA(V61*INDEX('Calculations - hidden'!$F$6:$F$13,MATCH('2. Project Details'!V55,'Calculations - hidden'!$E$6:$E$13,0),1),0)</f>
        <v>0</v>
      </c>
      <c r="W69" s="187"/>
      <c r="Y69" s="266"/>
    </row>
    <row r="70" spans="1:25" x14ac:dyDescent="0.3">
      <c r="B70" s="171"/>
      <c r="C70" s="231"/>
      <c r="D70" s="222"/>
      <c r="E70" s="235"/>
      <c r="F70" s="222"/>
      <c r="G70" s="232"/>
      <c r="H70" s="222"/>
      <c r="I70" s="232"/>
      <c r="J70" s="222"/>
      <c r="K70" s="232"/>
      <c r="L70" s="222"/>
      <c r="M70" s="29"/>
      <c r="N70" s="222"/>
      <c r="O70" s="29"/>
      <c r="P70" s="222"/>
      <c r="Q70" s="29"/>
      <c r="R70" s="222"/>
      <c r="S70" s="29"/>
      <c r="T70" s="222"/>
      <c r="U70" s="29"/>
      <c r="V70" s="222"/>
      <c r="W70" s="187"/>
      <c r="Y70" s="136"/>
    </row>
    <row r="71" spans="1:25" x14ac:dyDescent="0.3">
      <c r="B71" s="230" t="s">
        <v>107</v>
      </c>
      <c r="C71" s="233"/>
      <c r="D71" s="106"/>
      <c r="E71" s="235"/>
      <c r="F71" s="106"/>
      <c r="G71" s="232"/>
      <c r="H71" s="106"/>
      <c r="I71" s="232"/>
      <c r="J71" s="106"/>
      <c r="K71" s="232"/>
      <c r="L71" s="106"/>
      <c r="M71" s="29"/>
      <c r="N71" s="106"/>
      <c r="O71" s="29"/>
      <c r="P71" s="106"/>
      <c r="Q71" s="29"/>
      <c r="R71" s="106"/>
      <c r="S71" s="29"/>
      <c r="T71" s="106"/>
      <c r="U71" s="29"/>
      <c r="V71" s="106"/>
      <c r="W71" s="187"/>
    </row>
    <row r="72" spans="1:25" ht="7.5" customHeight="1" x14ac:dyDescent="0.3">
      <c r="B72" s="171"/>
      <c r="C72" s="172"/>
      <c r="D72" s="106"/>
      <c r="E72" s="235"/>
      <c r="F72" s="106"/>
      <c r="G72" s="232"/>
      <c r="H72" s="106"/>
      <c r="I72" s="232"/>
      <c r="J72" s="106"/>
      <c r="K72" s="232"/>
      <c r="L72" s="106"/>
      <c r="M72" s="29"/>
      <c r="N72" s="106"/>
      <c r="O72" s="29"/>
      <c r="P72" s="106"/>
      <c r="Q72" s="29"/>
      <c r="R72" s="106"/>
      <c r="S72" s="29"/>
      <c r="T72" s="106"/>
      <c r="U72" s="29"/>
      <c r="V72" s="106"/>
      <c r="W72" s="187"/>
    </row>
    <row r="73" spans="1:25" s="167" customFormat="1" x14ac:dyDescent="0.3">
      <c r="A73" s="29"/>
      <c r="B73" s="171"/>
      <c r="C73" s="174" t="s">
        <v>103</v>
      </c>
      <c r="D73" s="161"/>
      <c r="E73" s="235"/>
      <c r="F73" s="161"/>
      <c r="G73" s="232"/>
      <c r="H73" s="161"/>
      <c r="I73" s="232"/>
      <c r="J73" s="161"/>
      <c r="K73" s="39"/>
      <c r="L73" s="161"/>
      <c r="M73" s="21"/>
      <c r="N73" s="161"/>
      <c r="O73" s="21"/>
      <c r="P73" s="161"/>
      <c r="Q73" s="21"/>
      <c r="R73" s="161"/>
      <c r="S73" s="21"/>
      <c r="T73" s="161"/>
      <c r="U73" s="21"/>
      <c r="V73" s="161"/>
      <c r="W73" s="23"/>
      <c r="X73" s="21"/>
      <c r="Y73" s="168"/>
    </row>
    <row r="74" spans="1:25" ht="7.5" customHeight="1" x14ac:dyDescent="0.3">
      <c r="B74" s="171"/>
      <c r="C74" s="174"/>
      <c r="D74" s="45"/>
      <c r="E74" s="235"/>
      <c r="F74" s="45"/>
      <c r="G74" s="232"/>
      <c r="H74" s="45"/>
      <c r="I74" s="232"/>
      <c r="J74" s="45"/>
      <c r="L74" s="45"/>
      <c r="N74" s="45"/>
      <c r="P74" s="45"/>
      <c r="R74" s="45"/>
      <c r="T74" s="45"/>
      <c r="V74" s="45"/>
      <c r="W74" s="23"/>
    </row>
    <row r="75" spans="1:25" s="167" customFormat="1" x14ac:dyDescent="0.3">
      <c r="A75" s="29"/>
      <c r="B75" s="171"/>
      <c r="C75" s="231" t="s">
        <v>308</v>
      </c>
      <c r="D75" s="161"/>
      <c r="E75" s="235"/>
      <c r="F75" s="161"/>
      <c r="G75" s="232"/>
      <c r="H75" s="161"/>
      <c r="I75" s="232"/>
      <c r="J75" s="161"/>
      <c r="K75" s="39"/>
      <c r="L75" s="161"/>
      <c r="M75" s="21"/>
      <c r="N75" s="161"/>
      <c r="O75" s="21"/>
      <c r="P75" s="161"/>
      <c r="Q75" s="21"/>
      <c r="R75" s="161"/>
      <c r="S75" s="21"/>
      <c r="T75" s="161"/>
      <c r="U75" s="21"/>
      <c r="V75" s="161"/>
      <c r="W75" s="23"/>
      <c r="X75" s="21"/>
      <c r="Y75" s="168"/>
    </row>
    <row r="76" spans="1:25" ht="7.5" customHeight="1" x14ac:dyDescent="0.3">
      <c r="B76" s="171"/>
      <c r="C76" s="231"/>
      <c r="D76" s="53"/>
      <c r="E76" s="235"/>
      <c r="F76" s="53"/>
      <c r="G76" s="232"/>
      <c r="H76" s="53"/>
      <c r="I76" s="232"/>
      <c r="J76" s="53"/>
      <c r="L76" s="53"/>
      <c r="N76" s="53"/>
      <c r="P76" s="53"/>
      <c r="R76" s="53"/>
      <c r="T76" s="53"/>
      <c r="V76" s="53"/>
      <c r="W76" s="23"/>
    </row>
    <row r="77" spans="1:25" s="167" customFormat="1" x14ac:dyDescent="0.3">
      <c r="A77" s="29"/>
      <c r="B77" s="171"/>
      <c r="C77" s="231" t="s">
        <v>96</v>
      </c>
      <c r="D77" s="161"/>
      <c r="E77" s="235"/>
      <c r="F77" s="161"/>
      <c r="G77" s="232"/>
      <c r="H77" s="161"/>
      <c r="I77" s="232"/>
      <c r="J77" s="161"/>
      <c r="K77" s="39"/>
      <c r="L77" s="161"/>
      <c r="M77" s="21"/>
      <c r="N77" s="161"/>
      <c r="O77" s="21"/>
      <c r="P77" s="161"/>
      <c r="Q77" s="21"/>
      <c r="R77" s="161"/>
      <c r="S77" s="21"/>
      <c r="T77" s="161"/>
      <c r="U77" s="21"/>
      <c r="V77" s="161"/>
      <c r="W77" s="23"/>
      <c r="X77" s="21"/>
      <c r="Y77" s="168"/>
    </row>
    <row r="78" spans="1:25" ht="7.5" customHeight="1" x14ac:dyDescent="0.3">
      <c r="B78" s="171"/>
      <c r="C78" s="174"/>
      <c r="D78" s="45"/>
      <c r="E78" s="235"/>
      <c r="F78" s="45"/>
      <c r="G78" s="232"/>
      <c r="H78" s="45"/>
      <c r="I78" s="232"/>
      <c r="J78" s="45"/>
      <c r="L78" s="45"/>
      <c r="N78" s="45"/>
      <c r="P78" s="45"/>
      <c r="R78" s="45"/>
      <c r="T78" s="45"/>
      <c r="V78" s="45"/>
      <c r="W78" s="23"/>
    </row>
    <row r="79" spans="1:25" s="167" customFormat="1" x14ac:dyDescent="0.3">
      <c r="A79" s="29"/>
      <c r="B79" s="171"/>
      <c r="C79" s="174" t="s">
        <v>98</v>
      </c>
      <c r="D79" s="162"/>
      <c r="E79" s="235"/>
      <c r="F79" s="162"/>
      <c r="G79" s="232"/>
      <c r="H79" s="162"/>
      <c r="I79" s="232"/>
      <c r="J79" s="162"/>
      <c r="K79" s="39"/>
      <c r="L79" s="162"/>
      <c r="M79" s="21"/>
      <c r="N79" s="162"/>
      <c r="O79" s="21"/>
      <c r="P79" s="162"/>
      <c r="Q79" s="21"/>
      <c r="R79" s="162"/>
      <c r="S79" s="21"/>
      <c r="T79" s="162"/>
      <c r="U79" s="21"/>
      <c r="V79" s="162"/>
      <c r="W79" s="23"/>
      <c r="X79" s="21"/>
      <c r="Y79" s="168"/>
    </row>
    <row r="80" spans="1:25" ht="7.5" customHeight="1" x14ac:dyDescent="0.3">
      <c r="B80" s="171"/>
      <c r="C80" s="174"/>
      <c r="D80" s="46"/>
      <c r="E80" s="235"/>
      <c r="F80" s="46"/>
      <c r="G80" s="232"/>
      <c r="H80" s="46"/>
      <c r="I80" s="232"/>
      <c r="J80" s="46"/>
      <c r="L80" s="46"/>
      <c r="N80" s="46"/>
      <c r="P80" s="46"/>
      <c r="R80" s="46"/>
      <c r="T80" s="46"/>
      <c r="V80" s="46"/>
      <c r="W80" s="23"/>
    </row>
    <row r="81" spans="1:25" s="167" customFormat="1" x14ac:dyDescent="0.3">
      <c r="A81" s="29"/>
      <c r="B81" s="171"/>
      <c r="C81" s="231" t="s">
        <v>99</v>
      </c>
      <c r="D81" s="162"/>
      <c r="E81" s="235"/>
      <c r="F81" s="162"/>
      <c r="G81" s="232"/>
      <c r="H81" s="162"/>
      <c r="I81" s="232"/>
      <c r="J81" s="162"/>
      <c r="K81" s="39"/>
      <c r="L81" s="162"/>
      <c r="M81" s="21"/>
      <c r="N81" s="162"/>
      <c r="O81" s="21"/>
      <c r="P81" s="162"/>
      <c r="Q81" s="21"/>
      <c r="R81" s="162"/>
      <c r="S81" s="21"/>
      <c r="T81" s="162"/>
      <c r="U81" s="21"/>
      <c r="V81" s="162"/>
      <c r="W81" s="23"/>
      <c r="X81" s="21"/>
      <c r="Y81" s="169">
        <f>SUM(D81:V81)</f>
        <v>0</v>
      </c>
    </row>
    <row r="82" spans="1:25" ht="7.5" customHeight="1" x14ac:dyDescent="0.3">
      <c r="B82" s="171"/>
      <c r="C82" s="174"/>
      <c r="D82" s="46"/>
      <c r="E82" s="235"/>
      <c r="F82" s="46"/>
      <c r="G82" s="232"/>
      <c r="H82" s="46"/>
      <c r="I82" s="232"/>
      <c r="J82" s="46"/>
      <c r="L82" s="46"/>
      <c r="N82" s="46"/>
      <c r="P82" s="46"/>
      <c r="R82" s="46"/>
      <c r="T82" s="46"/>
      <c r="V82" s="46"/>
      <c r="W82" s="23"/>
    </row>
    <row r="83" spans="1:25" s="167" customFormat="1" x14ac:dyDescent="0.3">
      <c r="A83" s="29"/>
      <c r="B83" s="171"/>
      <c r="C83" s="231" t="s">
        <v>100</v>
      </c>
      <c r="D83" s="164"/>
      <c r="E83" s="235"/>
      <c r="F83" s="164"/>
      <c r="G83" s="232"/>
      <c r="H83" s="164"/>
      <c r="I83" s="232"/>
      <c r="J83" s="164"/>
      <c r="K83" s="39"/>
      <c r="L83" s="164"/>
      <c r="M83" s="21"/>
      <c r="N83" s="164"/>
      <c r="O83" s="21"/>
      <c r="P83" s="164"/>
      <c r="Q83" s="21"/>
      <c r="R83" s="164"/>
      <c r="S83" s="21"/>
      <c r="T83" s="164"/>
      <c r="U83" s="21"/>
      <c r="V83" s="164"/>
      <c r="W83" s="23"/>
      <c r="X83" s="21"/>
      <c r="Y83" s="168"/>
    </row>
    <row r="84" spans="1:25" ht="7.5" customHeight="1" x14ac:dyDescent="0.3">
      <c r="B84" s="171"/>
      <c r="C84" s="231"/>
      <c r="D84" s="45"/>
      <c r="E84" s="235"/>
      <c r="F84" s="45"/>
      <c r="G84" s="232"/>
      <c r="H84" s="45"/>
      <c r="I84" s="232"/>
      <c r="J84" s="45"/>
      <c r="L84" s="45"/>
      <c r="N84" s="45"/>
      <c r="P84" s="45"/>
      <c r="R84" s="45"/>
      <c r="T84" s="45"/>
      <c r="V84" s="45"/>
      <c r="W84" s="23"/>
    </row>
    <row r="85" spans="1:25" x14ac:dyDescent="0.3">
      <c r="B85" s="171"/>
      <c r="C85" s="231" t="s">
        <v>101</v>
      </c>
      <c r="D85" s="56">
        <f>IF(D83&gt;0,D83*D81,0)</f>
        <v>0</v>
      </c>
      <c r="E85" s="235"/>
      <c r="F85" s="56">
        <f>IF(F83&gt;0,F83*F81,0)</f>
        <v>0</v>
      </c>
      <c r="G85" s="232"/>
      <c r="H85" s="56">
        <f>IF(H83&gt;0,H83*H81,0)</f>
        <v>0</v>
      </c>
      <c r="I85" s="232"/>
      <c r="J85" s="56">
        <f>IF(J83&gt;0,J83*J81,0)</f>
        <v>0</v>
      </c>
      <c r="L85" s="56">
        <f>IF(L83&gt;0,L83*L81,0)</f>
        <v>0</v>
      </c>
      <c r="N85" s="56">
        <f>IF(N83&gt;0,N83*N81,0)</f>
        <v>0</v>
      </c>
      <c r="P85" s="56">
        <f>IF(P83&gt;0,P83*P81,0)</f>
        <v>0</v>
      </c>
      <c r="R85" s="56">
        <f>IF(R83&gt;0,R83*R81,0)</f>
        <v>0</v>
      </c>
      <c r="T85" s="56">
        <f>IF(T83&gt;0,T83*T81,0)</f>
        <v>0</v>
      </c>
      <c r="V85" s="56">
        <f>IF(V83&gt;0,V83*V81,0)</f>
        <v>0</v>
      </c>
      <c r="W85" s="23"/>
      <c r="Y85" s="135">
        <f>SUM(D85:V85)</f>
        <v>0</v>
      </c>
    </row>
    <row r="86" spans="1:25" s="29" customFormat="1" x14ac:dyDescent="0.3">
      <c r="B86" s="171"/>
      <c r="C86" s="231"/>
      <c r="D86" s="222"/>
      <c r="E86" s="235"/>
      <c r="F86" s="222"/>
      <c r="G86" s="232"/>
      <c r="H86" s="222"/>
      <c r="I86" s="232"/>
      <c r="J86" s="222"/>
      <c r="K86" s="232"/>
      <c r="L86" s="222"/>
      <c r="N86" s="222"/>
      <c r="P86" s="222"/>
      <c r="R86" s="222"/>
      <c r="T86" s="222"/>
      <c r="V86" s="222"/>
      <c r="W86" s="187"/>
      <c r="Y86" s="266"/>
    </row>
    <row r="87" spans="1:25" x14ac:dyDescent="0.3">
      <c r="B87" s="171"/>
      <c r="C87" s="231" t="s">
        <v>359</v>
      </c>
      <c r="D87" s="95">
        <f>_xlfn.IFNA(D81*INDEX('Calculations - hidden'!$I$6:$I$13,MATCH('2. Project Details'!D75,'Calculations - hidden'!$H$6:$H$13,0),1),0)</f>
        <v>0</v>
      </c>
      <c r="E87" s="235"/>
      <c r="F87" s="95">
        <f>_xlfn.IFNA(F81*INDEX('Calculations - hidden'!$I$6:$I$13,MATCH('2. Project Details'!F75,'Calculations - hidden'!$H$6:$H$13,0),1),0)</f>
        <v>0</v>
      </c>
      <c r="G87" s="232"/>
      <c r="H87" s="95">
        <f>_xlfn.IFNA(H81*INDEX('Calculations - hidden'!$I$6:$I$13,MATCH('2. Project Details'!H75,'Calculations - hidden'!$H$6:$H$13,0),1),0)</f>
        <v>0</v>
      </c>
      <c r="I87" s="232"/>
      <c r="J87" s="95">
        <f>_xlfn.IFNA(J81*INDEX('Calculations - hidden'!$I$6:$I$13,MATCH('2. Project Details'!J75,'Calculations - hidden'!$H$6:$H$13,0),1),0)</f>
        <v>0</v>
      </c>
      <c r="L87" s="95">
        <f>_xlfn.IFNA(L81*INDEX('Calculations - hidden'!$I$6:$I$13,MATCH('2. Project Details'!L75,'Calculations - hidden'!$H$6:$H$13,0),1),0)</f>
        <v>0</v>
      </c>
      <c r="N87" s="95">
        <f>_xlfn.IFNA(N81*INDEX('Calculations - hidden'!$I$6:$I$13,MATCH('2. Project Details'!N75,'Calculations - hidden'!$H$6:$H$13,0),1),0)</f>
        <v>0</v>
      </c>
      <c r="P87" s="95">
        <f>_xlfn.IFNA(P81*INDEX('Calculations - hidden'!$I$6:$I$13,MATCH('2. Project Details'!P75,'Calculations - hidden'!$H$6:$H$13,0),1),0)</f>
        <v>0</v>
      </c>
      <c r="R87" s="95">
        <f>_xlfn.IFNA(R81*INDEX('Calculations - hidden'!$I$6:$I$13,MATCH('2. Project Details'!R75,'Calculations - hidden'!$H$6:$H$13,0),1),0)</f>
        <v>0</v>
      </c>
      <c r="T87" s="95">
        <f>_xlfn.IFNA(T81*INDEX('Calculations - hidden'!$I$6:$I$13,MATCH('2. Project Details'!T75,'Calculations - hidden'!$H$6:$H$13,0),1),0)</f>
        <v>0</v>
      </c>
      <c r="V87" s="95">
        <f>_xlfn.IFNA(V81*INDEX('Calculations - hidden'!$I$6:$I$13,MATCH('2. Project Details'!V75,'Calculations - hidden'!$H$6:$H$13,0),1),0)</f>
        <v>0</v>
      </c>
      <c r="W87" s="23"/>
      <c r="Y87" s="135"/>
    </row>
    <row r="88" spans="1:25" x14ac:dyDescent="0.3">
      <c r="B88" s="171"/>
      <c r="C88" s="231"/>
      <c r="D88" s="222"/>
      <c r="E88" s="235"/>
      <c r="F88" s="222"/>
      <c r="G88" s="232"/>
      <c r="H88" s="222"/>
      <c r="I88" s="232"/>
      <c r="J88" s="222"/>
      <c r="L88" s="222"/>
      <c r="N88" s="222"/>
      <c r="P88" s="222"/>
      <c r="R88" s="222"/>
      <c r="T88" s="222"/>
      <c r="V88" s="222"/>
      <c r="W88" s="23"/>
      <c r="Y88" s="135"/>
    </row>
    <row r="89" spans="1:25" x14ac:dyDescent="0.3">
      <c r="B89" s="171"/>
      <c r="C89" s="231" t="s">
        <v>360</v>
      </c>
      <c r="D89" s="95">
        <f>_xlfn.IFNA(D81*INDEX('Calculations - hidden'!$F$6:$F$13,MATCH('2. Project Details'!D75,'Calculations - hidden'!$E$6:$E$13,0),1),0)</f>
        <v>0</v>
      </c>
      <c r="E89" s="235"/>
      <c r="F89" s="95">
        <f>_xlfn.IFNA(F81*INDEX('Calculations - hidden'!$F$6:$F$13,MATCH('2. Project Details'!F75,'Calculations - hidden'!$E$6:$E$13,0),1),0)</f>
        <v>0</v>
      </c>
      <c r="G89" s="232"/>
      <c r="H89" s="95">
        <f>_xlfn.IFNA(H81*INDEX('Calculations - hidden'!$F$6:$F$13,MATCH('2. Project Details'!H75,'Calculations - hidden'!$E$6:$E$13,0),1),0)</f>
        <v>0</v>
      </c>
      <c r="I89" s="232"/>
      <c r="J89" s="95">
        <f>_xlfn.IFNA(J81*INDEX('Calculations - hidden'!$F$6:$F$13,MATCH('2. Project Details'!J75,'Calculations - hidden'!$E$6:$E$13,0),1),0)</f>
        <v>0</v>
      </c>
      <c r="L89" s="95">
        <f>_xlfn.IFNA(L81*INDEX('Calculations - hidden'!$F$6:$F$13,MATCH('2. Project Details'!L75,'Calculations - hidden'!$E$6:$E$13,0),1),0)</f>
        <v>0</v>
      </c>
      <c r="N89" s="95">
        <f>_xlfn.IFNA(N81*INDEX('Calculations - hidden'!$F$6:$F$13,MATCH('2. Project Details'!N75,'Calculations - hidden'!$E$6:$E$13,0),1),0)</f>
        <v>0</v>
      </c>
      <c r="P89" s="95">
        <f>_xlfn.IFNA(P81*INDEX('Calculations - hidden'!$F$6:$F$13,MATCH('2. Project Details'!P75,'Calculations - hidden'!$E$6:$E$13,0),1),0)</f>
        <v>0</v>
      </c>
      <c r="R89" s="95">
        <f>_xlfn.IFNA(R81*INDEX('Calculations - hidden'!$F$6:$F$13,MATCH('2. Project Details'!R75,'Calculations - hidden'!$E$6:$E$13,0),1),0)</f>
        <v>0</v>
      </c>
      <c r="T89" s="95">
        <f>_xlfn.IFNA(T81*INDEX('Calculations - hidden'!$F$6:$F$13,MATCH('2. Project Details'!T75,'Calculations - hidden'!$E$6:$E$13,0),1),0)</f>
        <v>0</v>
      </c>
      <c r="V89" s="95">
        <f>_xlfn.IFNA(V81*INDEX('Calculations - hidden'!$F$6:$F$13,MATCH('2. Project Details'!V75,'Calculations - hidden'!$E$6:$E$13,0),1),0)</f>
        <v>0</v>
      </c>
      <c r="W89" s="23"/>
      <c r="Y89" s="135"/>
    </row>
    <row r="90" spans="1:25" s="29" customFormat="1" x14ac:dyDescent="0.3">
      <c r="B90" s="171"/>
      <c r="C90" s="231"/>
      <c r="D90" s="222"/>
      <c r="E90" s="235"/>
      <c r="F90" s="222"/>
      <c r="G90" s="232"/>
      <c r="H90" s="222"/>
      <c r="I90" s="232"/>
      <c r="J90" s="222"/>
      <c r="K90" s="232"/>
      <c r="L90" s="222"/>
      <c r="N90" s="222"/>
      <c r="P90" s="222"/>
      <c r="R90" s="222"/>
      <c r="T90" s="222"/>
      <c r="V90" s="222"/>
      <c r="W90" s="187"/>
      <c r="Y90" s="266"/>
    </row>
    <row r="91" spans="1:25" s="29" customFormat="1" x14ac:dyDescent="0.3">
      <c r="B91" s="171"/>
      <c r="C91" s="231"/>
      <c r="D91" s="231"/>
      <c r="E91" s="235"/>
      <c r="F91" s="231"/>
      <c r="G91" s="232"/>
      <c r="H91" s="231"/>
      <c r="I91" s="232"/>
      <c r="J91" s="231"/>
      <c r="K91" s="232"/>
      <c r="L91" s="231"/>
      <c r="N91" s="231"/>
      <c r="P91" s="231"/>
      <c r="R91" s="231"/>
      <c r="T91" s="231"/>
      <c r="V91" s="231"/>
      <c r="W91" s="187"/>
    </row>
    <row r="92" spans="1:25" s="29" customFormat="1" x14ac:dyDescent="0.3">
      <c r="B92" s="230" t="s">
        <v>109</v>
      </c>
      <c r="C92" s="231"/>
      <c r="D92" s="231"/>
      <c r="E92" s="235"/>
      <c r="F92" s="231"/>
      <c r="G92" s="232"/>
      <c r="H92" s="231"/>
      <c r="I92" s="232"/>
      <c r="J92" s="231"/>
      <c r="K92" s="232"/>
      <c r="L92" s="231"/>
      <c r="N92" s="231"/>
      <c r="P92" s="231"/>
      <c r="R92" s="231"/>
      <c r="T92" s="231"/>
      <c r="V92" s="231"/>
      <c r="W92" s="187"/>
    </row>
    <row r="93" spans="1:25" s="29" customFormat="1" ht="7.5" customHeight="1" x14ac:dyDescent="0.3">
      <c r="B93" s="230"/>
      <c r="C93" s="231"/>
      <c r="D93" s="231"/>
      <c r="E93" s="231"/>
      <c r="F93" s="231"/>
      <c r="G93" s="232"/>
      <c r="H93" s="231"/>
      <c r="I93" s="232"/>
      <c r="J93" s="231"/>
      <c r="K93" s="232"/>
      <c r="L93" s="231"/>
      <c r="N93" s="231"/>
      <c r="P93" s="231"/>
      <c r="R93" s="231"/>
      <c r="T93" s="231"/>
      <c r="V93" s="231"/>
      <c r="W93" s="187"/>
    </row>
    <row r="94" spans="1:25" x14ac:dyDescent="0.3">
      <c r="B94" s="230"/>
      <c r="C94" s="231" t="s">
        <v>110</v>
      </c>
      <c r="D94" s="56" t="str">
        <f>IFERROR(IF(D85+D65+D45&gt;0,D85+D65+D45,""),"")</f>
        <v/>
      </c>
      <c r="E94" s="231"/>
      <c r="F94" s="56" t="str">
        <f>IFERROR(IF(F85+F65+F45&gt;0,F85+F65+F45,""),"")</f>
        <v/>
      </c>
      <c r="G94" s="232"/>
      <c r="H94" s="56" t="str">
        <f>IFERROR(IF(H85+H65+H45&gt;0,H85+H65+H45,""),"")</f>
        <v/>
      </c>
      <c r="I94" s="232"/>
      <c r="J94" s="56" t="str">
        <f>IFERROR(IF(J85+J65+J45&gt;0,J85+J65+J45,""),"")</f>
        <v/>
      </c>
      <c r="L94" s="56" t="str">
        <f>IFERROR(IF(L85+L65+L45&gt;0,L85+L65+L45,""),"")</f>
        <v/>
      </c>
      <c r="N94" s="56" t="str">
        <f>IFERROR(IF(N85+N65+N45&gt;0,N85+N65+N45,""),"")</f>
        <v/>
      </c>
      <c r="P94" s="56" t="str">
        <f>IFERROR(IF(P85+P65+P45&gt;0,P85+P65+P45,""),"")</f>
        <v/>
      </c>
      <c r="R94" s="56" t="str">
        <f>IFERROR(IF(R85+R65+R45&gt;0,R85+R65+R45,""),"")</f>
        <v/>
      </c>
      <c r="T94" s="56" t="str">
        <f>IFERROR(IF(T85+T65+T45&gt;0,T85+T65+T45,""),"")</f>
        <v/>
      </c>
      <c r="V94" s="56" t="str">
        <f>IFERROR(IF(V85+V65+V45&gt;0,V85+V65+V45,""),"")</f>
        <v/>
      </c>
      <c r="W94" s="23"/>
      <c r="Y94" s="135">
        <f>SUM(D94:V94)</f>
        <v>0</v>
      </c>
    </row>
    <row r="95" spans="1:25" ht="7.5" customHeight="1" x14ac:dyDescent="0.3">
      <c r="B95" s="230"/>
      <c r="C95" s="231"/>
      <c r="D95" s="53"/>
      <c r="E95" s="231"/>
      <c r="F95" s="53"/>
      <c r="G95" s="232"/>
      <c r="H95" s="53"/>
      <c r="I95" s="232"/>
      <c r="J95" s="53"/>
      <c r="L95" s="53"/>
      <c r="N95" s="53"/>
      <c r="P95" s="53"/>
      <c r="R95" s="53"/>
      <c r="T95" s="53"/>
      <c r="V95" s="53"/>
      <c r="W95" s="23"/>
    </row>
    <row r="96" spans="1:25" x14ac:dyDescent="0.3">
      <c r="B96" s="230"/>
      <c r="C96" s="231" t="s">
        <v>359</v>
      </c>
      <c r="D96" s="95">
        <f>SUM(D87,D67,D47)</f>
        <v>0</v>
      </c>
      <c r="E96" s="231"/>
      <c r="F96" s="95">
        <f>SUM(F87,F67,F47)</f>
        <v>0</v>
      </c>
      <c r="G96" s="232"/>
      <c r="H96" s="95">
        <f>SUM(H87,H67,H47)</f>
        <v>0</v>
      </c>
      <c r="I96" s="232"/>
      <c r="J96" s="95">
        <f>SUM(J87,J67,J47)</f>
        <v>0</v>
      </c>
      <c r="L96" s="95">
        <f>SUM(L87,L67,L47)</f>
        <v>0</v>
      </c>
      <c r="N96" s="95">
        <f>SUM(N87,N67,N47)</f>
        <v>0</v>
      </c>
      <c r="P96" s="95">
        <f>SUM(P87,P67,P47)</f>
        <v>0</v>
      </c>
      <c r="R96" s="95">
        <f>SUM(R87,R67,R47)</f>
        <v>0</v>
      </c>
      <c r="T96" s="95">
        <f>SUM(T87,T67,T47)</f>
        <v>0</v>
      </c>
      <c r="V96" s="95">
        <f>SUM(V87,V67,V47)</f>
        <v>0</v>
      </c>
      <c r="W96" s="23"/>
    </row>
    <row r="97" spans="1:25" ht="7.5" customHeight="1" x14ac:dyDescent="0.3">
      <c r="B97" s="230"/>
      <c r="C97" s="231"/>
      <c r="D97" s="53"/>
      <c r="E97" s="231"/>
      <c r="F97" s="53"/>
      <c r="G97" s="232"/>
      <c r="H97" s="53"/>
      <c r="I97" s="232"/>
      <c r="J97" s="53"/>
      <c r="L97" s="53"/>
      <c r="N97" s="53"/>
      <c r="P97" s="53"/>
      <c r="R97" s="53"/>
      <c r="T97" s="53"/>
      <c r="V97" s="53"/>
      <c r="W97" s="23"/>
    </row>
    <row r="98" spans="1:25" x14ac:dyDescent="0.3">
      <c r="B98" s="230"/>
      <c r="C98" s="231" t="s">
        <v>360</v>
      </c>
      <c r="D98" s="95">
        <f>SUM(D89,D69,D49)</f>
        <v>0</v>
      </c>
      <c r="E98" s="231"/>
      <c r="F98" s="95">
        <f>SUM(F89,F69,F49)</f>
        <v>0</v>
      </c>
      <c r="G98" s="232"/>
      <c r="H98" s="95">
        <f>SUM(H89,H69,H49)</f>
        <v>0</v>
      </c>
      <c r="I98" s="232"/>
      <c r="J98" s="95">
        <f>SUM(J89,J69,J49)</f>
        <v>0</v>
      </c>
      <c r="L98" s="95">
        <f>SUM(L89,L69,L49)</f>
        <v>0</v>
      </c>
      <c r="N98" s="95">
        <f>SUM(N89,N69,N49)</f>
        <v>0</v>
      </c>
      <c r="P98" s="95">
        <f>SUM(P89,P69,P49)</f>
        <v>0</v>
      </c>
      <c r="R98" s="95">
        <f>SUM(R89,R69,R49)</f>
        <v>0</v>
      </c>
      <c r="T98" s="95">
        <f>SUM(T89,T69,T49)</f>
        <v>0</v>
      </c>
      <c r="V98" s="95">
        <f>SUM(V89,V69,V49)</f>
        <v>0</v>
      </c>
      <c r="W98" s="23"/>
    </row>
    <row r="99" spans="1:25" ht="7.5" customHeight="1" x14ac:dyDescent="0.3">
      <c r="B99" s="230"/>
      <c r="C99" s="231"/>
      <c r="D99" s="53"/>
      <c r="E99" s="231"/>
      <c r="F99" s="53"/>
      <c r="G99" s="232"/>
      <c r="H99" s="53"/>
      <c r="I99" s="232"/>
      <c r="J99" s="53"/>
      <c r="L99" s="53"/>
      <c r="N99" s="53"/>
      <c r="P99" s="53"/>
      <c r="R99" s="53"/>
      <c r="T99" s="53"/>
      <c r="V99" s="53"/>
      <c r="W99" s="23"/>
    </row>
    <row r="100" spans="1:25" x14ac:dyDescent="0.3">
      <c r="B100" s="230"/>
      <c r="C100" s="231" t="s">
        <v>111</v>
      </c>
      <c r="D100" s="57" t="str">
        <f>IFERROR(D45/D94,"")</f>
        <v/>
      </c>
      <c r="E100" s="231"/>
      <c r="F100" s="57" t="str">
        <f>IFERROR(F45/F94,"")</f>
        <v/>
      </c>
      <c r="G100" s="232"/>
      <c r="H100" s="57" t="str">
        <f>IFERROR(H45/H94,"")</f>
        <v/>
      </c>
      <c r="I100" s="232"/>
      <c r="J100" s="57" t="str">
        <f>IFERROR(J45/J94,"")</f>
        <v/>
      </c>
      <c r="L100" s="57" t="str">
        <f>IFERROR(L45/L94,"")</f>
        <v/>
      </c>
      <c r="N100" s="57" t="str">
        <f>IFERROR(N45/N94,"")</f>
        <v/>
      </c>
      <c r="P100" s="57" t="str">
        <f>IFERROR(P45/P94,"")</f>
        <v/>
      </c>
      <c r="R100" s="57" t="str">
        <f>IFERROR(R45/R94,"")</f>
        <v/>
      </c>
      <c r="T100" s="57" t="str">
        <f>IFERROR(T45/T94,"")</f>
        <v/>
      </c>
      <c r="V100" s="57" t="str">
        <f>IFERROR(V45/V94,"")</f>
        <v/>
      </c>
      <c r="W100" s="23"/>
    </row>
    <row r="101" spans="1:25" x14ac:dyDescent="0.3">
      <c r="B101" s="230"/>
      <c r="C101" s="231" t="s">
        <v>112</v>
      </c>
      <c r="D101" s="57" t="str">
        <f>IFERROR(D65/D94,"")</f>
        <v/>
      </c>
      <c r="E101" s="231"/>
      <c r="F101" s="57" t="str">
        <f>IFERROR(F65/F94,"")</f>
        <v/>
      </c>
      <c r="G101" s="232"/>
      <c r="H101" s="57" t="str">
        <f>IFERROR(H65/H94,"")</f>
        <v/>
      </c>
      <c r="I101" s="232"/>
      <c r="J101" s="57" t="str">
        <f>IFERROR(J65/J94,"")</f>
        <v/>
      </c>
      <c r="L101" s="57" t="str">
        <f>IFERROR(L65/L94,"")</f>
        <v/>
      </c>
      <c r="N101" s="57" t="str">
        <f>IFERROR(N65/N94,"")</f>
        <v/>
      </c>
      <c r="P101" s="57" t="str">
        <f>IFERROR(P65/P94,"")</f>
        <v/>
      </c>
      <c r="R101" s="57" t="str">
        <f>IFERROR(R65/R94,"")</f>
        <v/>
      </c>
      <c r="T101" s="57" t="str">
        <f>IFERROR(T65/T94,"")</f>
        <v/>
      </c>
      <c r="V101" s="57" t="str">
        <f>IFERROR(V65/V94,"")</f>
        <v/>
      </c>
      <c r="W101" s="23"/>
    </row>
    <row r="102" spans="1:25" x14ac:dyDescent="0.3">
      <c r="B102" s="230"/>
      <c r="C102" s="231" t="s">
        <v>113</v>
      </c>
      <c r="D102" s="57" t="str">
        <f>IFERROR(D85/D94,"")</f>
        <v/>
      </c>
      <c r="E102" s="231"/>
      <c r="F102" s="57" t="str">
        <f>IFERROR(F85/F94,"")</f>
        <v/>
      </c>
      <c r="G102" s="232"/>
      <c r="H102" s="57" t="str">
        <f>IFERROR(H85/H94,"")</f>
        <v/>
      </c>
      <c r="I102" s="232"/>
      <c r="J102" s="57" t="str">
        <f>IFERROR(J85/J94,"")</f>
        <v/>
      </c>
      <c r="L102" s="57" t="str">
        <f>IFERROR(L85/L94,"")</f>
        <v/>
      </c>
      <c r="N102" s="57" t="str">
        <f>IFERROR(N85/N94,"")</f>
        <v/>
      </c>
      <c r="P102" s="57" t="str">
        <f>IFERROR(P85/P94,"")</f>
        <v/>
      </c>
      <c r="R102" s="57" t="str">
        <f>IFERROR(R85/R94,"")</f>
        <v/>
      </c>
      <c r="T102" s="57" t="str">
        <f>IFERROR(T85/T94,"")</f>
        <v/>
      </c>
      <c r="V102" s="57" t="str">
        <f>IFERROR(V85/V94,"")</f>
        <v/>
      </c>
      <c r="W102" s="23"/>
    </row>
    <row r="103" spans="1:25" ht="7.5" customHeight="1" x14ac:dyDescent="0.3">
      <c r="B103" s="171"/>
      <c r="C103" s="231"/>
      <c r="D103" s="53"/>
      <c r="E103" s="231"/>
      <c r="F103" s="53"/>
      <c r="G103" s="232"/>
      <c r="H103" s="53"/>
      <c r="I103" s="232"/>
      <c r="J103" s="53"/>
      <c r="L103" s="53"/>
      <c r="N103" s="53"/>
      <c r="P103" s="53"/>
      <c r="R103" s="53"/>
      <c r="T103" s="53"/>
      <c r="V103" s="53"/>
      <c r="W103" s="23"/>
    </row>
    <row r="104" spans="1:25" x14ac:dyDescent="0.3">
      <c r="B104" s="171"/>
      <c r="C104" s="174" t="s">
        <v>114</v>
      </c>
      <c r="D104" s="56" t="str">
        <f>IF(D79+D59+D39&gt;0,D79+D59+D39,"")</f>
        <v/>
      </c>
      <c r="E104" s="231"/>
      <c r="F104" s="56" t="str">
        <f>IF(F79+F59+F39&gt;0,F79+F59+F39,"")</f>
        <v/>
      </c>
      <c r="G104" s="232"/>
      <c r="H104" s="56" t="str">
        <f>IF(H79+H59+H39&gt;0,H79+H59+H39,"")</f>
        <v/>
      </c>
      <c r="I104" s="232"/>
      <c r="J104" s="56" t="str">
        <f>IF(J79+J59+J39&gt;0,J79+J59+J39,"")</f>
        <v/>
      </c>
      <c r="L104" s="56" t="str">
        <f>IF(L79+L59+L39&gt;0,L79+L59+L39,"")</f>
        <v/>
      </c>
      <c r="N104" s="56" t="str">
        <f>IF(N79+N59+N39&gt;0,N79+N59+N39,"")</f>
        <v/>
      </c>
      <c r="P104" s="56" t="str">
        <f>IF(P79+P59+P39&gt;0,P79+P59+P39,"")</f>
        <v/>
      </c>
      <c r="R104" s="56" t="str">
        <f>IF(R79+R59+R39&gt;0,R79+R59+R39,"")</f>
        <v/>
      </c>
      <c r="T104" s="56" t="str">
        <f>IF(T79+T59+T39&gt;0,T79+T59+T39,"")</f>
        <v/>
      </c>
      <c r="V104" s="56" t="str">
        <f>IF(V79+V59+V39&gt;0,V79+V59+V39,"")</f>
        <v/>
      </c>
      <c r="W104" s="23"/>
      <c r="Y104" s="135">
        <f>SUM(D104:V104)</f>
        <v>0</v>
      </c>
    </row>
    <row r="105" spans="1:25" ht="7.5" customHeight="1" x14ac:dyDescent="0.3">
      <c r="B105" s="171"/>
      <c r="C105" s="231"/>
      <c r="D105" s="53"/>
      <c r="E105" s="231"/>
      <c r="F105" s="53"/>
      <c r="G105" s="232"/>
      <c r="H105" s="53"/>
      <c r="I105" s="232"/>
      <c r="J105" s="53"/>
      <c r="L105" s="53"/>
      <c r="N105" s="53"/>
      <c r="P105" s="53"/>
      <c r="R105" s="53"/>
      <c r="T105" s="53"/>
      <c r="V105" s="53"/>
      <c r="W105" s="23"/>
    </row>
    <row r="106" spans="1:25" s="167" customFormat="1" ht="160" customHeight="1" x14ac:dyDescent="0.3">
      <c r="A106" s="29"/>
      <c r="B106" s="171"/>
      <c r="C106" s="174" t="s">
        <v>385</v>
      </c>
      <c r="D106" s="160"/>
      <c r="E106" s="105"/>
      <c r="F106" s="160"/>
      <c r="G106" s="232"/>
      <c r="H106" s="160"/>
      <c r="I106" s="232"/>
      <c r="J106" s="160"/>
      <c r="K106" s="39"/>
      <c r="L106" s="160"/>
      <c r="M106" s="21"/>
      <c r="N106" s="160"/>
      <c r="O106" s="21"/>
      <c r="P106" s="160"/>
      <c r="Q106" s="21"/>
      <c r="R106" s="160"/>
      <c r="S106" s="21"/>
      <c r="T106" s="160"/>
      <c r="U106" s="21"/>
      <c r="V106" s="160"/>
      <c r="W106" s="23"/>
      <c r="X106" s="21"/>
      <c r="Y106" s="168"/>
    </row>
    <row r="107" spans="1:25" s="29" customFormat="1" x14ac:dyDescent="0.3">
      <c r="B107" s="171"/>
      <c r="C107" s="172"/>
      <c r="D107" s="106"/>
      <c r="E107" s="106"/>
      <c r="F107" s="106"/>
      <c r="G107" s="106"/>
      <c r="H107" s="106"/>
      <c r="I107" s="232"/>
      <c r="J107" s="106"/>
      <c r="K107" s="232"/>
      <c r="L107" s="106"/>
      <c r="M107" s="182"/>
      <c r="N107" s="106"/>
      <c r="P107" s="106"/>
      <c r="R107" s="106"/>
      <c r="T107" s="106"/>
      <c r="V107" s="106"/>
      <c r="W107" s="187"/>
    </row>
    <row r="108" spans="1:25" ht="16" thickBot="1" x14ac:dyDescent="0.4">
      <c r="B108" s="76" t="s">
        <v>115</v>
      </c>
      <c r="C108" s="77"/>
      <c r="D108" s="77"/>
      <c r="E108" s="77"/>
      <c r="F108" s="77"/>
      <c r="G108" s="77"/>
      <c r="H108" s="77"/>
      <c r="I108" s="77"/>
      <c r="J108" s="77"/>
      <c r="K108" s="77"/>
      <c r="L108" s="77"/>
      <c r="M108" s="77"/>
      <c r="N108" s="77"/>
      <c r="O108" s="77"/>
      <c r="P108" s="77"/>
      <c r="Q108" s="77"/>
      <c r="R108" s="77"/>
      <c r="S108" s="77"/>
      <c r="T108" s="77"/>
      <c r="U108" s="77"/>
      <c r="V108" s="77"/>
      <c r="W108" s="77"/>
    </row>
    <row r="109" spans="1:25" s="29" customFormat="1" x14ac:dyDescent="0.3">
      <c r="B109" s="243"/>
      <c r="C109" s="244"/>
      <c r="D109" s="245"/>
      <c r="E109" s="246"/>
      <c r="F109" s="245"/>
      <c r="G109" s="246"/>
      <c r="H109" s="245"/>
      <c r="I109" s="245"/>
      <c r="J109" s="245"/>
      <c r="K109" s="245"/>
      <c r="L109" s="245"/>
      <c r="M109" s="247"/>
      <c r="N109" s="245"/>
      <c r="O109" s="248"/>
      <c r="P109" s="245"/>
      <c r="Q109" s="248"/>
      <c r="R109" s="245"/>
      <c r="S109" s="248"/>
      <c r="T109" s="245"/>
      <c r="U109" s="248"/>
      <c r="V109" s="245"/>
      <c r="W109" s="249"/>
    </row>
    <row r="110" spans="1:25" s="29" customFormat="1" x14ac:dyDescent="0.3">
      <c r="B110" s="230" t="s">
        <v>116</v>
      </c>
      <c r="C110" s="250"/>
      <c r="D110" s="250"/>
      <c r="E110" s="106"/>
      <c r="F110" s="250"/>
      <c r="G110" s="106"/>
      <c r="H110" s="250"/>
      <c r="I110" s="232"/>
      <c r="J110" s="250"/>
      <c r="K110" s="232"/>
      <c r="L110" s="250"/>
      <c r="M110" s="182"/>
      <c r="N110" s="250"/>
      <c r="P110" s="250"/>
      <c r="R110" s="250"/>
      <c r="T110" s="250"/>
      <c r="V110" s="250"/>
      <c r="W110" s="187"/>
    </row>
    <row r="111" spans="1:25" s="29" customFormat="1" ht="26.25" customHeight="1" x14ac:dyDescent="0.3">
      <c r="B111" s="171"/>
      <c r="C111" s="174" t="s">
        <v>117</v>
      </c>
      <c r="D111" s="250"/>
      <c r="E111" s="106"/>
      <c r="F111" s="250"/>
      <c r="G111" s="106"/>
      <c r="H111" s="250"/>
      <c r="I111" s="232"/>
      <c r="J111" s="250"/>
      <c r="K111" s="232"/>
      <c r="L111" s="250"/>
      <c r="M111" s="182"/>
      <c r="N111" s="250"/>
      <c r="P111" s="250"/>
      <c r="R111" s="250"/>
      <c r="T111" s="250"/>
      <c r="V111" s="250"/>
      <c r="W111" s="187"/>
    </row>
    <row r="112" spans="1:25" s="167" customFormat="1" x14ac:dyDescent="0.3">
      <c r="A112" s="29"/>
      <c r="B112" s="171"/>
      <c r="C112" s="234" t="s">
        <v>118</v>
      </c>
      <c r="D112" s="165"/>
      <c r="E112" s="106"/>
      <c r="F112" s="165"/>
      <c r="G112" s="54"/>
      <c r="H112" s="165"/>
      <c r="I112" s="39"/>
      <c r="J112" s="165"/>
      <c r="K112" s="39"/>
      <c r="L112" s="165"/>
      <c r="M112" s="178"/>
      <c r="N112" s="165"/>
      <c r="O112" s="21"/>
      <c r="P112" s="165"/>
      <c r="Q112" s="21"/>
      <c r="R112" s="165"/>
      <c r="S112" s="21"/>
      <c r="T112" s="165"/>
      <c r="U112" s="21"/>
      <c r="V112" s="165"/>
      <c r="W112" s="23"/>
      <c r="X112" s="21"/>
      <c r="Y112" s="168"/>
    </row>
    <row r="113" spans="1:25" ht="7.5" customHeight="1" x14ac:dyDescent="0.3">
      <c r="B113" s="171"/>
      <c r="C113" s="172"/>
      <c r="D113" s="102"/>
      <c r="E113" s="106"/>
      <c r="F113" s="102"/>
      <c r="G113" s="54"/>
      <c r="H113" s="102"/>
      <c r="J113" s="102"/>
      <c r="L113" s="102"/>
      <c r="M113" s="178"/>
      <c r="N113" s="102"/>
      <c r="P113" s="102"/>
      <c r="R113" s="102"/>
      <c r="T113" s="102"/>
      <c r="V113" s="102"/>
      <c r="W113" s="23"/>
    </row>
    <row r="114" spans="1:25" s="167" customFormat="1" x14ac:dyDescent="0.3">
      <c r="A114" s="29"/>
      <c r="B114" s="171"/>
      <c r="C114" s="234" t="s">
        <v>119</v>
      </c>
      <c r="D114" s="165"/>
      <c r="E114" s="106"/>
      <c r="F114" s="165"/>
      <c r="G114" s="54"/>
      <c r="H114" s="165"/>
      <c r="I114" s="39"/>
      <c r="J114" s="165"/>
      <c r="K114" s="39"/>
      <c r="L114" s="165"/>
      <c r="M114" s="178"/>
      <c r="N114" s="165"/>
      <c r="O114" s="21"/>
      <c r="P114" s="165"/>
      <c r="Q114" s="21"/>
      <c r="R114" s="165"/>
      <c r="S114" s="21"/>
      <c r="T114" s="165"/>
      <c r="U114" s="21"/>
      <c r="V114" s="165"/>
      <c r="W114" s="23"/>
      <c r="X114" s="21"/>
      <c r="Y114" s="168"/>
    </row>
    <row r="115" spans="1:25" x14ac:dyDescent="0.3">
      <c r="B115" s="171"/>
      <c r="C115" s="234"/>
      <c r="D115" s="41"/>
      <c r="E115" s="106"/>
      <c r="F115" s="41"/>
      <c r="G115" s="54"/>
      <c r="H115" s="41"/>
      <c r="J115" s="41"/>
      <c r="L115" s="41"/>
      <c r="M115" s="178"/>
      <c r="N115" s="41"/>
      <c r="P115" s="41"/>
      <c r="R115" s="41"/>
      <c r="T115" s="41"/>
      <c r="V115" s="41"/>
      <c r="W115" s="23"/>
    </row>
    <row r="116" spans="1:25" x14ac:dyDescent="0.3">
      <c r="B116" s="230" t="s">
        <v>120</v>
      </c>
      <c r="C116" s="250"/>
      <c r="D116" s="102"/>
      <c r="E116" s="106"/>
      <c r="F116" s="102"/>
      <c r="G116" s="54"/>
      <c r="H116" s="102"/>
      <c r="J116" s="102"/>
      <c r="L116" s="102"/>
      <c r="M116" s="178"/>
      <c r="N116" s="102"/>
      <c r="P116" s="102"/>
      <c r="R116" s="102"/>
      <c r="T116" s="102"/>
      <c r="V116" s="102"/>
      <c r="W116" s="23"/>
    </row>
    <row r="117" spans="1:25" ht="28" x14ac:dyDescent="0.3">
      <c r="B117" s="171"/>
      <c r="C117" s="174" t="s">
        <v>121</v>
      </c>
      <c r="D117" s="102"/>
      <c r="E117" s="106"/>
      <c r="F117" s="102"/>
      <c r="G117" s="54"/>
      <c r="H117" s="102"/>
      <c r="J117" s="102"/>
      <c r="L117" s="102"/>
      <c r="M117" s="178"/>
      <c r="N117" s="102"/>
      <c r="P117" s="102"/>
      <c r="R117" s="102"/>
      <c r="T117" s="102"/>
      <c r="V117" s="102"/>
      <c r="W117" s="23"/>
    </row>
    <row r="118" spans="1:25" s="167" customFormat="1" x14ac:dyDescent="0.3">
      <c r="A118" s="29"/>
      <c r="B118" s="171"/>
      <c r="C118" s="234" t="s">
        <v>122</v>
      </c>
      <c r="D118" s="161"/>
      <c r="E118" s="106"/>
      <c r="F118" s="161"/>
      <c r="G118" s="54"/>
      <c r="H118" s="161"/>
      <c r="I118" s="39"/>
      <c r="J118" s="161"/>
      <c r="K118" s="39"/>
      <c r="L118" s="161"/>
      <c r="M118" s="178"/>
      <c r="N118" s="161"/>
      <c r="O118" s="21"/>
      <c r="P118" s="161"/>
      <c r="Q118" s="21"/>
      <c r="R118" s="161"/>
      <c r="S118" s="21"/>
      <c r="T118" s="161"/>
      <c r="U118" s="21"/>
      <c r="V118" s="161"/>
      <c r="W118" s="23"/>
      <c r="X118" s="21"/>
      <c r="Y118" s="168"/>
    </row>
    <row r="119" spans="1:25" ht="7" customHeight="1" x14ac:dyDescent="0.3">
      <c r="B119" s="171"/>
      <c r="C119" s="172"/>
      <c r="D119" s="102"/>
      <c r="E119" s="106"/>
      <c r="F119" s="102"/>
      <c r="G119" s="54"/>
      <c r="H119" s="102"/>
      <c r="J119" s="102"/>
      <c r="L119" s="102"/>
      <c r="M119" s="178"/>
      <c r="N119" s="102"/>
      <c r="P119" s="102"/>
      <c r="R119" s="102"/>
      <c r="T119" s="102"/>
      <c r="V119" s="102"/>
      <c r="W119" s="23"/>
    </row>
    <row r="120" spans="1:25" s="167" customFormat="1" x14ac:dyDescent="0.3">
      <c r="A120" s="29"/>
      <c r="B120" s="171"/>
      <c r="C120" s="251" t="s">
        <v>123</v>
      </c>
      <c r="D120" s="161"/>
      <c r="E120" s="106"/>
      <c r="F120" s="161"/>
      <c r="G120" s="54"/>
      <c r="H120" s="161"/>
      <c r="I120" s="39"/>
      <c r="J120" s="161"/>
      <c r="K120" s="39"/>
      <c r="L120" s="161"/>
      <c r="M120" s="178"/>
      <c r="N120" s="161"/>
      <c r="O120" s="21"/>
      <c r="P120" s="161"/>
      <c r="Q120" s="21"/>
      <c r="R120" s="161"/>
      <c r="S120" s="21"/>
      <c r="T120" s="161"/>
      <c r="U120" s="21"/>
      <c r="V120" s="161"/>
      <c r="W120" s="23"/>
      <c r="X120" s="21"/>
      <c r="Y120" s="168"/>
    </row>
    <row r="121" spans="1:25" ht="7" customHeight="1" x14ac:dyDescent="0.3">
      <c r="B121" s="171"/>
      <c r="C121" s="251"/>
      <c r="E121" s="106"/>
      <c r="G121" s="54"/>
      <c r="M121" s="178"/>
      <c r="N121" s="39"/>
      <c r="P121" s="39"/>
      <c r="R121" s="39"/>
      <c r="T121" s="39"/>
      <c r="V121" s="39"/>
      <c r="W121" s="23"/>
    </row>
    <row r="122" spans="1:25" s="167" customFormat="1" x14ac:dyDescent="0.3">
      <c r="A122" s="29"/>
      <c r="B122" s="171"/>
      <c r="C122" s="251" t="s">
        <v>124</v>
      </c>
      <c r="D122" s="161"/>
      <c r="E122" s="106"/>
      <c r="F122" s="161"/>
      <c r="G122" s="54"/>
      <c r="H122" s="161"/>
      <c r="I122" s="39"/>
      <c r="J122" s="161"/>
      <c r="K122" s="39"/>
      <c r="L122" s="161"/>
      <c r="M122" s="178"/>
      <c r="N122" s="161"/>
      <c r="O122" s="21"/>
      <c r="P122" s="161"/>
      <c r="Q122" s="21"/>
      <c r="R122" s="161"/>
      <c r="S122" s="21"/>
      <c r="T122" s="161"/>
      <c r="U122" s="21"/>
      <c r="V122" s="161"/>
      <c r="W122" s="23"/>
      <c r="X122" s="21"/>
      <c r="Y122" s="168"/>
    </row>
    <row r="123" spans="1:25" ht="7" customHeight="1" x14ac:dyDescent="0.3">
      <c r="B123" s="171"/>
      <c r="C123" s="252"/>
      <c r="D123" s="54"/>
      <c r="E123" s="106"/>
      <c r="F123" s="54"/>
      <c r="G123" s="54"/>
      <c r="H123" s="54"/>
      <c r="J123" s="54"/>
      <c r="L123" s="54"/>
      <c r="M123" s="178"/>
      <c r="N123" s="54"/>
      <c r="P123" s="54"/>
      <c r="R123" s="54"/>
      <c r="T123" s="54"/>
      <c r="V123" s="54"/>
      <c r="W123" s="23"/>
    </row>
    <row r="124" spans="1:25" s="167" customFormat="1" x14ac:dyDescent="0.3">
      <c r="A124" s="29"/>
      <c r="B124" s="171"/>
      <c r="C124" s="251" t="s">
        <v>125</v>
      </c>
      <c r="D124" s="161"/>
      <c r="E124" s="106"/>
      <c r="F124" s="161"/>
      <c r="G124" s="54"/>
      <c r="H124" s="161"/>
      <c r="I124" s="39"/>
      <c r="J124" s="161"/>
      <c r="K124" s="39"/>
      <c r="L124" s="161"/>
      <c r="M124" s="178"/>
      <c r="N124" s="161"/>
      <c r="O124" s="21"/>
      <c r="P124" s="161"/>
      <c r="Q124" s="21"/>
      <c r="R124" s="161"/>
      <c r="S124" s="21"/>
      <c r="T124" s="161"/>
      <c r="U124" s="21"/>
      <c r="V124" s="161"/>
      <c r="W124" s="23"/>
      <c r="X124" s="21"/>
      <c r="Y124" s="168"/>
    </row>
    <row r="125" spans="1:25" ht="7" customHeight="1" x14ac:dyDescent="0.3">
      <c r="B125" s="171"/>
      <c r="C125" s="252"/>
      <c r="D125" s="54"/>
      <c r="E125" s="106"/>
      <c r="F125" s="54"/>
      <c r="G125" s="54"/>
      <c r="H125" s="54"/>
      <c r="J125" s="54"/>
      <c r="L125" s="54"/>
      <c r="M125" s="178"/>
      <c r="N125" s="54"/>
      <c r="P125" s="54"/>
      <c r="R125" s="54"/>
      <c r="T125" s="54"/>
      <c r="V125" s="54"/>
      <c r="W125" s="23"/>
    </row>
    <row r="126" spans="1:25" s="167" customFormat="1" x14ac:dyDescent="0.3">
      <c r="A126" s="29"/>
      <c r="B126" s="171"/>
      <c r="C126" s="251" t="s">
        <v>126</v>
      </c>
      <c r="D126" s="161"/>
      <c r="E126" s="106"/>
      <c r="F126" s="161"/>
      <c r="G126" s="54"/>
      <c r="H126" s="161"/>
      <c r="I126" s="39"/>
      <c r="J126" s="161"/>
      <c r="K126" s="39"/>
      <c r="L126" s="161"/>
      <c r="M126" s="178"/>
      <c r="N126" s="161"/>
      <c r="O126" s="21"/>
      <c r="P126" s="161"/>
      <c r="Q126" s="21"/>
      <c r="R126" s="161"/>
      <c r="S126" s="21"/>
      <c r="T126" s="161"/>
      <c r="U126" s="21"/>
      <c r="V126" s="161"/>
      <c r="W126" s="23"/>
      <c r="X126" s="21"/>
      <c r="Y126" s="168"/>
    </row>
    <row r="127" spans="1:25" ht="7" customHeight="1" x14ac:dyDescent="0.3">
      <c r="B127" s="171"/>
      <c r="C127" s="252"/>
      <c r="D127" s="54"/>
      <c r="E127" s="106"/>
      <c r="F127" s="54"/>
      <c r="G127" s="54"/>
      <c r="H127" s="54"/>
      <c r="J127" s="54"/>
      <c r="L127" s="54"/>
      <c r="M127" s="178"/>
      <c r="N127" s="54"/>
      <c r="P127" s="54"/>
      <c r="R127" s="54"/>
      <c r="T127" s="54"/>
      <c r="V127" s="54"/>
      <c r="W127" s="23"/>
    </row>
    <row r="128" spans="1:25" s="167" customFormat="1" ht="42" x14ac:dyDescent="0.3">
      <c r="A128" s="29"/>
      <c r="B128" s="171"/>
      <c r="C128" s="253" t="s">
        <v>311</v>
      </c>
      <c r="D128" s="161"/>
      <c r="E128" s="106"/>
      <c r="F128" s="161"/>
      <c r="G128" s="54"/>
      <c r="H128" s="161"/>
      <c r="I128" s="39"/>
      <c r="J128" s="161"/>
      <c r="K128" s="39"/>
      <c r="L128" s="161"/>
      <c r="M128" s="178"/>
      <c r="N128" s="161"/>
      <c r="O128" s="21"/>
      <c r="P128" s="161"/>
      <c r="Q128" s="21"/>
      <c r="R128" s="161"/>
      <c r="S128" s="21"/>
      <c r="T128" s="161"/>
      <c r="U128" s="21"/>
      <c r="V128" s="161"/>
      <c r="W128" s="23"/>
      <c r="X128" s="21"/>
      <c r="Y128" s="168"/>
    </row>
    <row r="129" spans="1:25" ht="7" customHeight="1" x14ac:dyDescent="0.3">
      <c r="B129" s="171"/>
      <c r="C129" s="252"/>
      <c r="D129" s="54"/>
      <c r="E129" s="106"/>
      <c r="F129" s="54"/>
      <c r="G129" s="54"/>
      <c r="H129" s="54"/>
      <c r="J129" s="54"/>
      <c r="L129" s="54"/>
      <c r="M129" s="178"/>
      <c r="N129" s="54"/>
      <c r="P129" s="54"/>
      <c r="R129" s="54"/>
      <c r="T129" s="54"/>
      <c r="V129" s="54"/>
      <c r="W129" s="23"/>
    </row>
    <row r="130" spans="1:25" x14ac:dyDescent="0.3">
      <c r="B130" s="171"/>
      <c r="C130" s="254" t="s">
        <v>271</v>
      </c>
      <c r="D130" s="56" t="str">
        <f>IFERROR(D104-D128,"")</f>
        <v/>
      </c>
      <c r="E130" s="106"/>
      <c r="F130" s="56" t="str">
        <f>IFERROR(F104-F128,"")</f>
        <v/>
      </c>
      <c r="G130" s="54"/>
      <c r="H130" s="56" t="str">
        <f>IFERROR(H104-H128,"")</f>
        <v/>
      </c>
      <c r="J130" s="56" t="str">
        <f>IFERROR(J104-J128,"")</f>
        <v/>
      </c>
      <c r="L130" s="56" t="str">
        <f>IFERROR(L104-L128,"")</f>
        <v/>
      </c>
      <c r="M130" s="178"/>
      <c r="N130" s="56" t="str">
        <f>IFERROR(N104-N128,"")</f>
        <v/>
      </c>
      <c r="P130" s="56" t="str">
        <f>IFERROR(P104-P128,"")</f>
        <v/>
      </c>
      <c r="R130" s="56" t="str">
        <f>IFERROR(R104-R128,"")</f>
        <v/>
      </c>
      <c r="T130" s="56" t="str">
        <f>IFERROR(T104-T128,"")</f>
        <v/>
      </c>
      <c r="V130" s="56" t="str">
        <f>IFERROR(V104-V128,"")</f>
        <v/>
      </c>
      <c r="W130" s="23"/>
    </row>
    <row r="131" spans="1:25" ht="20" customHeight="1" x14ac:dyDescent="0.3">
      <c r="B131" s="171"/>
      <c r="C131" s="252"/>
      <c r="D131" s="54"/>
      <c r="E131" s="106"/>
      <c r="F131" s="54"/>
      <c r="G131" s="54"/>
      <c r="H131" s="54"/>
      <c r="J131" s="54"/>
      <c r="L131" s="54"/>
      <c r="M131" s="178"/>
      <c r="N131" s="54"/>
      <c r="P131" s="54"/>
      <c r="R131" s="54"/>
      <c r="T131" s="54"/>
      <c r="V131" s="54"/>
      <c r="W131" s="23"/>
    </row>
    <row r="132" spans="1:25" x14ac:dyDescent="0.3">
      <c r="B132" s="230" t="s">
        <v>127</v>
      </c>
      <c r="C132" s="252"/>
      <c r="D132" s="54"/>
      <c r="E132" s="106"/>
      <c r="F132" s="54"/>
      <c r="G132" s="54"/>
      <c r="H132" s="54"/>
      <c r="J132" s="54"/>
      <c r="L132" s="54"/>
      <c r="M132" s="178"/>
      <c r="N132" s="54"/>
      <c r="P132" s="54"/>
      <c r="R132" s="54"/>
      <c r="T132" s="54"/>
      <c r="V132" s="54"/>
      <c r="W132" s="23"/>
    </row>
    <row r="133" spans="1:25" ht="28" x14ac:dyDescent="0.3">
      <c r="B133" s="230"/>
      <c r="C133" s="174" t="s">
        <v>121</v>
      </c>
      <c r="D133" s="54"/>
      <c r="E133" s="106"/>
      <c r="F133" s="54"/>
      <c r="G133" s="54"/>
      <c r="H133" s="54"/>
      <c r="J133" s="54"/>
      <c r="L133" s="54"/>
      <c r="M133" s="178"/>
      <c r="N133" s="54"/>
      <c r="P133" s="54"/>
      <c r="R133" s="54"/>
      <c r="T133" s="54"/>
      <c r="V133" s="54"/>
      <c r="W133" s="23"/>
    </row>
    <row r="134" spans="1:25" s="167" customFormat="1" x14ac:dyDescent="0.3">
      <c r="A134" s="29"/>
      <c r="B134" s="171"/>
      <c r="C134" s="234" t="s">
        <v>128</v>
      </c>
      <c r="D134" s="161"/>
      <c r="E134" s="106"/>
      <c r="F134" s="161"/>
      <c r="G134" s="54"/>
      <c r="H134" s="161"/>
      <c r="I134" s="39"/>
      <c r="J134" s="161"/>
      <c r="K134" s="39"/>
      <c r="L134" s="161"/>
      <c r="M134" s="178"/>
      <c r="N134" s="161"/>
      <c r="O134" s="21"/>
      <c r="P134" s="161"/>
      <c r="Q134" s="21"/>
      <c r="R134" s="161"/>
      <c r="S134" s="21"/>
      <c r="T134" s="161"/>
      <c r="U134" s="21"/>
      <c r="V134" s="161"/>
      <c r="W134" s="23"/>
      <c r="X134" s="21"/>
      <c r="Y134" s="168"/>
    </row>
    <row r="135" spans="1:25" ht="7" customHeight="1" x14ac:dyDescent="0.3">
      <c r="B135" s="171"/>
      <c r="C135" s="172"/>
      <c r="D135" s="102"/>
      <c r="E135" s="106"/>
      <c r="F135" s="102"/>
      <c r="G135" s="54"/>
      <c r="H135" s="102"/>
      <c r="J135" s="102"/>
      <c r="L135" s="102"/>
      <c r="M135" s="178"/>
      <c r="N135" s="102"/>
      <c r="P135" s="102"/>
      <c r="R135" s="102"/>
      <c r="T135" s="102"/>
      <c r="V135" s="102"/>
      <c r="W135" s="23"/>
    </row>
    <row r="136" spans="1:25" s="167" customFormat="1" x14ac:dyDescent="0.3">
      <c r="A136" s="29"/>
      <c r="B136" s="171"/>
      <c r="C136" s="234" t="s">
        <v>129</v>
      </c>
      <c r="D136" s="161"/>
      <c r="E136" s="106"/>
      <c r="F136" s="161"/>
      <c r="G136" s="54"/>
      <c r="H136" s="161"/>
      <c r="I136" s="39"/>
      <c r="J136" s="161"/>
      <c r="K136" s="39"/>
      <c r="L136" s="161"/>
      <c r="M136" s="178"/>
      <c r="N136" s="161"/>
      <c r="O136" s="21"/>
      <c r="P136" s="161"/>
      <c r="Q136" s="21"/>
      <c r="R136" s="161"/>
      <c r="S136" s="21"/>
      <c r="T136" s="161"/>
      <c r="U136" s="21"/>
      <c r="V136" s="161"/>
      <c r="W136" s="23"/>
      <c r="X136" s="21"/>
      <c r="Y136" s="168"/>
    </row>
    <row r="137" spans="1:25" ht="7" customHeight="1" x14ac:dyDescent="0.3">
      <c r="B137" s="171"/>
      <c r="C137" s="234"/>
      <c r="E137" s="106"/>
      <c r="G137" s="54"/>
      <c r="M137" s="178"/>
      <c r="N137" s="39"/>
      <c r="P137" s="39"/>
      <c r="R137" s="39"/>
      <c r="T137" s="39"/>
      <c r="V137" s="39"/>
      <c r="W137" s="23"/>
    </row>
    <row r="138" spans="1:25" s="167" customFormat="1" x14ac:dyDescent="0.3">
      <c r="A138" s="29"/>
      <c r="B138" s="171"/>
      <c r="C138" s="234" t="s">
        <v>130</v>
      </c>
      <c r="D138" s="161"/>
      <c r="E138" s="106"/>
      <c r="F138" s="161"/>
      <c r="G138" s="54"/>
      <c r="H138" s="161"/>
      <c r="I138" s="39"/>
      <c r="J138" s="161"/>
      <c r="K138" s="39"/>
      <c r="L138" s="161"/>
      <c r="M138" s="178"/>
      <c r="N138" s="161"/>
      <c r="O138" s="21"/>
      <c r="P138" s="161"/>
      <c r="Q138" s="21"/>
      <c r="R138" s="161"/>
      <c r="S138" s="21"/>
      <c r="T138" s="161"/>
      <c r="U138" s="21"/>
      <c r="V138" s="161"/>
      <c r="W138" s="23"/>
      <c r="X138" s="21"/>
      <c r="Y138" s="168"/>
    </row>
    <row r="139" spans="1:25" ht="7" customHeight="1" x14ac:dyDescent="0.3">
      <c r="B139" s="171"/>
      <c r="C139" s="172"/>
      <c r="D139" s="54"/>
      <c r="E139" s="106"/>
      <c r="F139" s="54"/>
      <c r="G139" s="54"/>
      <c r="H139" s="54"/>
      <c r="J139" s="54"/>
      <c r="L139" s="54"/>
      <c r="M139" s="178"/>
      <c r="N139" s="54"/>
      <c r="P139" s="54"/>
      <c r="R139" s="54"/>
      <c r="T139" s="54"/>
      <c r="V139" s="54"/>
      <c r="W139" s="23"/>
    </row>
    <row r="140" spans="1:25" s="167" customFormat="1" x14ac:dyDescent="0.3">
      <c r="A140" s="29"/>
      <c r="B140" s="171"/>
      <c r="C140" s="234" t="s">
        <v>126</v>
      </c>
      <c r="D140" s="161"/>
      <c r="E140" s="106"/>
      <c r="F140" s="161"/>
      <c r="G140" s="54"/>
      <c r="H140" s="161"/>
      <c r="I140" s="39"/>
      <c r="J140" s="161"/>
      <c r="K140" s="39"/>
      <c r="L140" s="161"/>
      <c r="M140" s="178"/>
      <c r="N140" s="161"/>
      <c r="O140" s="21"/>
      <c r="P140" s="161"/>
      <c r="Q140" s="21"/>
      <c r="R140" s="161"/>
      <c r="S140" s="21"/>
      <c r="T140" s="161"/>
      <c r="U140" s="21"/>
      <c r="V140" s="161"/>
      <c r="W140" s="23"/>
      <c r="X140" s="21"/>
      <c r="Y140" s="168"/>
    </row>
    <row r="141" spans="1:25" ht="7" customHeight="1" x14ac:dyDescent="0.3">
      <c r="B141" s="171"/>
      <c r="C141" s="172"/>
      <c r="D141" s="54"/>
      <c r="E141" s="106"/>
      <c r="F141" s="54"/>
      <c r="G141" s="54"/>
      <c r="H141" s="54"/>
      <c r="J141" s="54"/>
      <c r="L141" s="54"/>
      <c r="M141" s="178"/>
      <c r="N141" s="54"/>
      <c r="P141" s="54"/>
      <c r="R141" s="54"/>
      <c r="T141" s="54"/>
      <c r="V141" s="54"/>
      <c r="W141" s="23"/>
    </row>
    <row r="142" spans="1:25" s="167" customFormat="1" ht="160" customHeight="1" x14ac:dyDescent="0.3">
      <c r="A142" s="29"/>
      <c r="B142" s="171"/>
      <c r="C142" s="174" t="s">
        <v>131</v>
      </c>
      <c r="D142" s="165"/>
      <c r="E142" s="106"/>
      <c r="F142" s="165"/>
      <c r="G142" s="54"/>
      <c r="H142" s="165"/>
      <c r="I142" s="39"/>
      <c r="J142" s="165"/>
      <c r="K142" s="39"/>
      <c r="L142" s="165"/>
      <c r="M142" s="178"/>
      <c r="N142" s="165"/>
      <c r="O142" s="21"/>
      <c r="P142" s="165"/>
      <c r="Q142" s="21"/>
      <c r="R142" s="165"/>
      <c r="S142" s="21"/>
      <c r="T142" s="165"/>
      <c r="U142" s="21"/>
      <c r="V142" s="165"/>
      <c r="W142" s="23"/>
      <c r="X142" s="21"/>
      <c r="Y142" s="168"/>
    </row>
    <row r="143" spans="1:25" ht="7" customHeight="1" x14ac:dyDescent="0.3">
      <c r="B143" s="171"/>
      <c r="C143" s="174"/>
      <c r="D143" s="52"/>
      <c r="E143" s="106"/>
      <c r="F143" s="52"/>
      <c r="G143" s="54"/>
      <c r="H143" s="52"/>
      <c r="J143" s="52"/>
      <c r="L143" s="52"/>
      <c r="M143" s="178"/>
      <c r="N143" s="52"/>
      <c r="P143" s="52"/>
      <c r="R143" s="52"/>
      <c r="T143" s="52"/>
      <c r="V143" s="52"/>
      <c r="W143" s="23"/>
    </row>
    <row r="144" spans="1:25" s="167" customFormat="1" ht="28.5" x14ac:dyDescent="0.3">
      <c r="A144" s="29"/>
      <c r="B144" s="171"/>
      <c r="C144" s="254" t="s">
        <v>312</v>
      </c>
      <c r="D144" s="161"/>
      <c r="E144" s="106"/>
      <c r="F144" s="161"/>
      <c r="G144" s="54"/>
      <c r="H144" s="161"/>
      <c r="I144" s="39"/>
      <c r="J144" s="161"/>
      <c r="K144" s="39"/>
      <c r="L144" s="161"/>
      <c r="M144" s="178"/>
      <c r="N144" s="161"/>
      <c r="O144" s="21"/>
      <c r="P144" s="161"/>
      <c r="Q144" s="21"/>
      <c r="R144" s="161"/>
      <c r="S144" s="21"/>
      <c r="T144" s="161"/>
      <c r="U144" s="21"/>
      <c r="V144" s="161"/>
      <c r="W144" s="23"/>
      <c r="X144" s="21"/>
      <c r="Y144" s="168"/>
    </row>
    <row r="145" spans="1:25" ht="7" customHeight="1" x14ac:dyDescent="0.3">
      <c r="B145" s="171"/>
      <c r="C145" s="254"/>
      <c r="E145" s="232"/>
      <c r="M145" s="39"/>
      <c r="N145" s="39"/>
      <c r="O145" s="39"/>
      <c r="P145" s="39"/>
      <c r="Q145" s="39"/>
      <c r="R145" s="39"/>
      <c r="S145" s="39"/>
      <c r="T145" s="39"/>
      <c r="U145" s="39"/>
      <c r="V145" s="39"/>
      <c r="W145" s="23"/>
    </row>
    <row r="146" spans="1:25" x14ac:dyDescent="0.3">
      <c r="B146" s="171"/>
      <c r="C146" s="254" t="s">
        <v>272</v>
      </c>
      <c r="D146" s="56" t="str">
        <f>IFERROR(D94-D144,"")</f>
        <v/>
      </c>
      <c r="E146" s="232"/>
      <c r="F146" s="56" t="str">
        <f>IFERROR(F94-F144,"")</f>
        <v/>
      </c>
      <c r="H146" s="56" t="str">
        <f>IFERROR(H94-H144,"")</f>
        <v/>
      </c>
      <c r="J146" s="56" t="str">
        <f>IFERROR(J94-J144,"")</f>
        <v/>
      </c>
      <c r="L146" s="56" t="str">
        <f>IFERROR(L94-L144,"")</f>
        <v/>
      </c>
      <c r="M146" s="39"/>
      <c r="N146" s="56" t="str">
        <f>IFERROR(N94-N144,"")</f>
        <v/>
      </c>
      <c r="O146" s="39"/>
      <c r="P146" s="56" t="str">
        <f>IFERROR(P94-P144,"")</f>
        <v/>
      </c>
      <c r="Q146" s="39"/>
      <c r="R146" s="56" t="str">
        <f>IFERROR(R94-R144,"")</f>
        <v/>
      </c>
      <c r="S146" s="39"/>
      <c r="T146" s="56" t="str">
        <f>IFERROR(T94-T144,"")</f>
        <v/>
      </c>
      <c r="U146" s="39"/>
      <c r="V146" s="56" t="str">
        <f>IFERROR(V94-V144,"")</f>
        <v/>
      </c>
      <c r="W146" s="23"/>
    </row>
    <row r="147" spans="1:25" x14ac:dyDescent="0.3">
      <c r="B147" s="171"/>
      <c r="C147" s="232"/>
      <c r="E147" s="232"/>
      <c r="M147" s="39"/>
      <c r="N147" s="39"/>
      <c r="O147" s="39"/>
      <c r="P147" s="39"/>
      <c r="Q147" s="39"/>
      <c r="R147" s="39"/>
      <c r="S147" s="39"/>
      <c r="T147" s="39"/>
      <c r="U147" s="39"/>
      <c r="V147" s="39"/>
      <c r="W147" s="23"/>
    </row>
    <row r="148" spans="1:25" x14ac:dyDescent="0.3">
      <c r="B148" s="171"/>
      <c r="C148" s="172"/>
      <c r="D148" s="54"/>
      <c r="E148" s="106"/>
      <c r="F148" s="54"/>
      <c r="G148" s="54"/>
      <c r="H148" s="54"/>
      <c r="J148" s="54"/>
      <c r="L148" s="54"/>
      <c r="M148" s="178"/>
      <c r="N148" s="54"/>
      <c r="P148" s="54"/>
      <c r="R148" s="54"/>
      <c r="T148" s="54"/>
      <c r="V148" s="54"/>
      <c r="W148" s="23"/>
    </row>
    <row r="149" spans="1:25" ht="15.5" x14ac:dyDescent="0.35">
      <c r="B149" s="76" t="s">
        <v>132</v>
      </c>
      <c r="C149" s="77"/>
      <c r="D149" s="138"/>
      <c r="E149" s="138"/>
      <c r="F149" s="138"/>
      <c r="G149" s="138"/>
      <c r="H149" s="138"/>
      <c r="I149" s="138"/>
      <c r="J149" s="138"/>
      <c r="K149" s="138"/>
      <c r="L149" s="138"/>
      <c r="M149" s="138"/>
      <c r="N149" s="138"/>
      <c r="O149" s="138"/>
      <c r="P149" s="138"/>
      <c r="Q149" s="138"/>
      <c r="R149" s="138"/>
      <c r="S149" s="138"/>
      <c r="T149" s="138"/>
      <c r="U149" s="138"/>
      <c r="V149" s="138"/>
      <c r="W149" s="186"/>
    </row>
    <row r="150" spans="1:25" x14ac:dyDescent="0.3">
      <c r="B150" s="171"/>
      <c r="C150" s="172"/>
      <c r="D150" s="54"/>
      <c r="E150" s="106"/>
      <c r="F150" s="54"/>
      <c r="G150" s="54"/>
      <c r="H150" s="54"/>
      <c r="I150" s="54"/>
      <c r="J150" s="54"/>
      <c r="K150" s="54"/>
      <c r="L150" s="54"/>
      <c r="M150" s="178"/>
      <c r="N150" s="54"/>
      <c r="P150" s="54"/>
      <c r="R150" s="54"/>
      <c r="T150" s="54"/>
      <c r="V150" s="54"/>
      <c r="W150" s="23"/>
    </row>
    <row r="151" spans="1:25" s="167" customFormat="1" ht="28" x14ac:dyDescent="0.3">
      <c r="A151" s="29"/>
      <c r="B151" s="171"/>
      <c r="C151" s="253" t="s">
        <v>313</v>
      </c>
      <c r="D151" s="161"/>
      <c r="E151" s="106"/>
      <c r="F151" s="161"/>
      <c r="G151" s="54"/>
      <c r="H151" s="161"/>
      <c r="I151" s="54"/>
      <c r="J151" s="161"/>
      <c r="K151" s="54"/>
      <c r="L151" s="161"/>
      <c r="M151" s="178"/>
      <c r="N151" s="161"/>
      <c r="O151" s="21"/>
      <c r="P151" s="161"/>
      <c r="Q151" s="21"/>
      <c r="R151" s="161"/>
      <c r="S151" s="21"/>
      <c r="T151" s="161"/>
      <c r="U151" s="21"/>
      <c r="V151" s="161"/>
      <c r="W151" s="23"/>
      <c r="X151" s="21"/>
      <c r="Y151" s="168"/>
    </row>
    <row r="152" spans="1:25" ht="7.5" customHeight="1" x14ac:dyDescent="0.3">
      <c r="B152" s="171"/>
      <c r="C152" s="253"/>
      <c r="D152" s="51"/>
      <c r="E152" s="106"/>
      <c r="F152" s="51"/>
      <c r="G152" s="54"/>
      <c r="H152" s="51"/>
      <c r="I152" s="54"/>
      <c r="J152" s="51"/>
      <c r="K152" s="54"/>
      <c r="L152" s="51"/>
      <c r="M152" s="178"/>
      <c r="N152" s="51"/>
      <c r="P152" s="51"/>
      <c r="R152" s="51"/>
      <c r="T152" s="51"/>
      <c r="V152" s="51"/>
      <c r="W152" s="23"/>
    </row>
    <row r="153" spans="1:25" s="167" customFormat="1" ht="28" x14ac:dyDescent="0.3">
      <c r="A153" s="29"/>
      <c r="B153" s="171"/>
      <c r="C153" s="253" t="s">
        <v>133</v>
      </c>
      <c r="D153" s="161"/>
      <c r="E153" s="106"/>
      <c r="F153" s="161"/>
      <c r="G153" s="54"/>
      <c r="H153" s="161"/>
      <c r="I153" s="54"/>
      <c r="J153" s="161"/>
      <c r="K153" s="54"/>
      <c r="L153" s="161"/>
      <c r="M153" s="178"/>
      <c r="N153" s="161"/>
      <c r="O153" s="21"/>
      <c r="P153" s="161"/>
      <c r="Q153" s="21"/>
      <c r="R153" s="161"/>
      <c r="S153" s="21"/>
      <c r="T153" s="161"/>
      <c r="U153" s="21"/>
      <c r="V153" s="161"/>
      <c r="W153" s="23"/>
      <c r="X153" s="21"/>
      <c r="Y153" s="168"/>
    </row>
    <row r="154" spans="1:25" x14ac:dyDescent="0.3">
      <c r="B154" s="171"/>
      <c r="C154" s="252"/>
      <c r="D154" s="54"/>
      <c r="E154" s="106"/>
      <c r="F154" s="54"/>
      <c r="G154" s="54"/>
      <c r="H154" s="54"/>
      <c r="I154" s="54"/>
      <c r="J154" s="54"/>
      <c r="K154" s="54"/>
      <c r="L154" s="54"/>
      <c r="M154" s="178"/>
      <c r="N154" s="54"/>
      <c r="P154" s="54"/>
      <c r="R154" s="54"/>
      <c r="T154" s="54"/>
      <c r="V154" s="54"/>
      <c r="W154" s="23"/>
    </row>
    <row r="155" spans="1:25" x14ac:dyDescent="0.3">
      <c r="B155" s="230" t="s">
        <v>134</v>
      </c>
      <c r="C155" s="233"/>
      <c r="D155" s="54"/>
      <c r="E155" s="106"/>
      <c r="F155" s="54"/>
      <c r="G155" s="54"/>
      <c r="H155" s="54"/>
      <c r="I155" s="54"/>
      <c r="J155" s="54"/>
      <c r="K155" s="54"/>
      <c r="L155" s="54"/>
      <c r="M155" s="178"/>
      <c r="N155" s="54"/>
      <c r="P155" s="54"/>
      <c r="R155" s="54"/>
      <c r="T155" s="54"/>
      <c r="V155" s="54"/>
      <c r="W155" s="23"/>
    </row>
    <row r="156" spans="1:25" ht="7.5" customHeight="1" x14ac:dyDescent="0.3">
      <c r="B156" s="171"/>
      <c r="C156" s="172"/>
      <c r="D156" s="54"/>
      <c r="E156" s="106"/>
      <c r="F156" s="54"/>
      <c r="G156" s="54"/>
      <c r="H156" s="54"/>
      <c r="I156" s="54"/>
      <c r="J156" s="54"/>
      <c r="K156" s="54"/>
      <c r="L156" s="54"/>
      <c r="M156" s="178"/>
      <c r="N156" s="54"/>
      <c r="P156" s="54"/>
      <c r="R156" s="54"/>
      <c r="T156" s="54"/>
      <c r="V156" s="54"/>
      <c r="W156" s="23"/>
    </row>
    <row r="157" spans="1:25" s="167" customFormat="1" x14ac:dyDescent="0.3">
      <c r="A157" s="29"/>
      <c r="B157" s="171"/>
      <c r="C157" s="174" t="s">
        <v>135</v>
      </c>
      <c r="D157" s="161"/>
      <c r="E157" s="105"/>
      <c r="F157" s="161"/>
      <c r="G157" s="52"/>
      <c r="H157" s="161"/>
      <c r="I157" s="52"/>
      <c r="J157" s="161"/>
      <c r="K157" s="52"/>
      <c r="L157" s="161"/>
      <c r="M157" s="178"/>
      <c r="N157" s="161"/>
      <c r="O157" s="21"/>
      <c r="P157" s="161"/>
      <c r="Q157" s="21"/>
      <c r="R157" s="161"/>
      <c r="S157" s="21"/>
      <c r="T157" s="161"/>
      <c r="U157" s="21"/>
      <c r="V157" s="161"/>
      <c r="W157" s="23"/>
      <c r="X157" s="21"/>
      <c r="Y157" s="168"/>
    </row>
    <row r="158" spans="1:25" ht="7.5" customHeight="1" x14ac:dyDescent="0.3">
      <c r="B158" s="171"/>
      <c r="C158" s="174"/>
      <c r="D158" s="46"/>
      <c r="E158" s="105"/>
      <c r="F158" s="46"/>
      <c r="G158" s="52"/>
      <c r="H158" s="46"/>
      <c r="I158" s="52"/>
      <c r="J158" s="46"/>
      <c r="K158" s="52"/>
      <c r="L158" s="46"/>
      <c r="M158" s="178"/>
      <c r="N158" s="46"/>
      <c r="P158" s="46"/>
      <c r="R158" s="46"/>
      <c r="T158" s="46"/>
      <c r="V158" s="46"/>
      <c r="W158" s="23"/>
      <c r="Y158" s="21"/>
    </row>
    <row r="159" spans="1:25" x14ac:dyDescent="0.3">
      <c r="B159" s="171"/>
      <c r="C159" s="174" t="s">
        <v>137</v>
      </c>
      <c r="D159" s="68" t="str">
        <f>IFERROR(INDEX('Calculations - hidden'!$C$5:$C$15,MATCH('2. Project Details'!D157,'Calculations - hidden'!$B$5:$B$15,0),1),"")</f>
        <v/>
      </c>
      <c r="E159" s="106"/>
      <c r="F159" s="68" t="str">
        <f>IFERROR(INDEX('Calculations - hidden'!$C$5:$C$15,MATCH('2. Project Details'!F157,'Calculations - hidden'!$B$5:$B$15,0),1),"")</f>
        <v/>
      </c>
      <c r="G159" s="54"/>
      <c r="H159" s="68" t="str">
        <f>IFERROR(INDEX('Calculations - hidden'!$C$5:$C$15,MATCH('2. Project Details'!H157,'Calculations - hidden'!$B$5:$B$15,0),1),"")</f>
        <v/>
      </c>
      <c r="I159" s="54"/>
      <c r="J159" s="68" t="str">
        <f>IFERROR(INDEX('Calculations - hidden'!$C$5:$C$15,MATCH('2. Project Details'!J157,'Calculations - hidden'!$B$5:$B$15,0),1),"")</f>
        <v/>
      </c>
      <c r="K159" s="54"/>
      <c r="L159" s="68" t="str">
        <f>IFERROR(INDEX('Calculations - hidden'!$C$5:$C$15,MATCH('2. Project Details'!L157,'Calculations - hidden'!$B$5:$B$15,0),1),"")</f>
        <v/>
      </c>
      <c r="M159" s="178"/>
      <c r="N159" s="68" t="str">
        <f>IFERROR(INDEX('Calculations - hidden'!$C$5:$C$15,MATCH('2. Project Details'!N157,'Calculations - hidden'!$B$5:$B$15,0),1),"")</f>
        <v/>
      </c>
      <c r="P159" s="68" t="str">
        <f>IFERROR(INDEX('Calculations - hidden'!$C$5:$C$15,MATCH('2. Project Details'!P157,'Calculations - hidden'!$B$5:$B$15,0),1),"")</f>
        <v/>
      </c>
      <c r="R159" s="68" t="str">
        <f>IFERROR(INDEX('Calculations - hidden'!$C$5:$C$15,MATCH('2. Project Details'!R157,'Calculations - hidden'!$B$5:$B$15,0),1),"")</f>
        <v/>
      </c>
      <c r="T159" s="68" t="str">
        <f>IFERROR(INDEX('Calculations - hidden'!$C$5:$C$15,MATCH('2. Project Details'!T157,'Calculations - hidden'!$B$5:$B$15,0),1),"")</f>
        <v/>
      </c>
      <c r="V159" s="68" t="str">
        <f>IFERROR(INDEX('Calculations - hidden'!$C$5:$C$15,MATCH('2. Project Details'!V157,'Calculations - hidden'!$B$5:$B$15,0),1),"")</f>
        <v/>
      </c>
      <c r="W159" s="23"/>
    </row>
    <row r="160" spans="1:25" ht="7.5" customHeight="1" x14ac:dyDescent="0.3">
      <c r="B160" s="171"/>
      <c r="C160" s="174"/>
      <c r="D160" s="45"/>
      <c r="E160" s="106"/>
      <c r="F160" s="45"/>
      <c r="G160" s="54"/>
      <c r="H160" s="45"/>
      <c r="I160" s="54"/>
      <c r="J160" s="45"/>
      <c r="K160" s="54"/>
      <c r="L160" s="45"/>
      <c r="M160" s="178"/>
      <c r="N160" s="45"/>
      <c r="P160" s="45"/>
      <c r="R160" s="45"/>
      <c r="T160" s="45"/>
      <c r="V160" s="45"/>
      <c r="W160" s="23"/>
    </row>
    <row r="161" spans="1:25" s="167" customFormat="1" x14ac:dyDescent="0.3">
      <c r="A161" s="29"/>
      <c r="B161" s="171"/>
      <c r="C161" s="174" t="s">
        <v>98</v>
      </c>
      <c r="D161" s="162"/>
      <c r="E161" s="105"/>
      <c r="F161" s="162"/>
      <c r="G161" s="52"/>
      <c r="H161" s="162"/>
      <c r="I161" s="52"/>
      <c r="J161" s="162"/>
      <c r="K161" s="52"/>
      <c r="L161" s="162"/>
      <c r="M161" s="178"/>
      <c r="N161" s="162"/>
      <c r="O161" s="21"/>
      <c r="P161" s="162"/>
      <c r="Q161" s="21"/>
      <c r="R161" s="162"/>
      <c r="S161" s="21"/>
      <c r="T161" s="162"/>
      <c r="U161" s="21"/>
      <c r="V161" s="162"/>
      <c r="W161" s="23"/>
      <c r="X161" s="21"/>
      <c r="Y161" s="169">
        <f>SUM(D161:V161)</f>
        <v>0</v>
      </c>
    </row>
    <row r="162" spans="1:25" ht="7.5" customHeight="1" x14ac:dyDescent="0.3">
      <c r="B162" s="171"/>
      <c r="C162" s="174"/>
      <c r="D162" s="46"/>
      <c r="E162" s="105"/>
      <c r="F162" s="46"/>
      <c r="G162" s="52"/>
      <c r="H162" s="46"/>
      <c r="I162" s="52"/>
      <c r="J162" s="46"/>
      <c r="K162" s="52"/>
      <c r="L162" s="46"/>
      <c r="M162" s="178"/>
      <c r="N162" s="46"/>
      <c r="P162" s="46"/>
      <c r="R162" s="46"/>
      <c r="T162" s="46"/>
      <c r="V162" s="46"/>
      <c r="W162" s="23"/>
    </row>
    <row r="163" spans="1:25" s="167" customFormat="1" x14ac:dyDescent="0.3">
      <c r="A163" s="29"/>
      <c r="B163" s="171"/>
      <c r="C163" s="231" t="s">
        <v>99</v>
      </c>
      <c r="D163" s="162"/>
      <c r="E163" s="105"/>
      <c r="F163" s="162"/>
      <c r="G163" s="52"/>
      <c r="H163" s="162"/>
      <c r="I163" s="52"/>
      <c r="J163" s="162"/>
      <c r="K163" s="52"/>
      <c r="L163" s="162"/>
      <c r="M163" s="178"/>
      <c r="N163" s="162"/>
      <c r="O163" s="21"/>
      <c r="P163" s="162"/>
      <c r="Q163" s="21"/>
      <c r="R163" s="162"/>
      <c r="S163" s="21"/>
      <c r="T163" s="162"/>
      <c r="U163" s="21"/>
      <c r="V163" s="162"/>
      <c r="W163" s="23"/>
      <c r="X163" s="21"/>
      <c r="Y163" s="169">
        <f>SUM(D163:V163)</f>
        <v>0</v>
      </c>
    </row>
    <row r="164" spans="1:25" ht="7.5" customHeight="1" x14ac:dyDescent="0.3">
      <c r="B164" s="171"/>
      <c r="C164" s="174"/>
      <c r="D164" s="46"/>
      <c r="E164" s="105"/>
      <c r="F164" s="46"/>
      <c r="G164" s="52"/>
      <c r="H164" s="46"/>
      <c r="I164" s="52"/>
      <c r="J164" s="46"/>
      <c r="K164" s="52"/>
      <c r="L164" s="46"/>
      <c r="M164" s="178"/>
      <c r="N164" s="46"/>
      <c r="P164" s="46"/>
      <c r="R164" s="46"/>
      <c r="T164" s="46"/>
      <c r="V164" s="46"/>
      <c r="W164" s="23"/>
    </row>
    <row r="165" spans="1:25" s="167" customFormat="1" x14ac:dyDescent="0.3">
      <c r="A165" s="29"/>
      <c r="B165" s="171"/>
      <c r="C165" s="174" t="s">
        <v>138</v>
      </c>
      <c r="D165" s="162"/>
      <c r="E165" s="105"/>
      <c r="F165" s="162"/>
      <c r="G165" s="52"/>
      <c r="H165" s="162"/>
      <c r="I165" s="52"/>
      <c r="J165" s="162"/>
      <c r="K165" s="52"/>
      <c r="L165" s="162"/>
      <c r="M165" s="178"/>
      <c r="N165" s="162"/>
      <c r="O165" s="21"/>
      <c r="P165" s="162"/>
      <c r="Q165" s="21"/>
      <c r="R165" s="162"/>
      <c r="S165" s="21"/>
      <c r="T165" s="162"/>
      <c r="U165" s="21"/>
      <c r="V165" s="162"/>
      <c r="W165" s="23"/>
      <c r="X165" s="21"/>
      <c r="Y165" s="169">
        <f>SUM(D165:V165)</f>
        <v>0</v>
      </c>
    </row>
    <row r="166" spans="1:25" ht="7.5" customHeight="1" x14ac:dyDescent="0.3">
      <c r="B166" s="171"/>
      <c r="C166" s="172"/>
      <c r="E166" s="232"/>
      <c r="N166" s="39"/>
      <c r="P166" s="39"/>
      <c r="R166" s="39"/>
      <c r="T166" s="39"/>
      <c r="V166" s="39"/>
      <c r="W166" s="23"/>
    </row>
    <row r="167" spans="1:25" ht="14.5" customHeight="1" x14ac:dyDescent="0.3">
      <c r="B167" s="171"/>
      <c r="C167" s="174" t="s">
        <v>279</v>
      </c>
      <c r="D167" s="74" t="str">
        <f>IFERROR(D165/D163,"")</f>
        <v/>
      </c>
      <c r="E167" s="260"/>
      <c r="F167" s="74" t="str">
        <f>IFERROR(F165/F163,"")</f>
        <v/>
      </c>
      <c r="G167" s="175"/>
      <c r="H167" s="74" t="str">
        <f>IFERROR(H165/H163,"")</f>
        <v/>
      </c>
      <c r="I167" s="175"/>
      <c r="J167" s="74" t="str">
        <f>IFERROR(J165/J163,"")</f>
        <v/>
      </c>
      <c r="K167" s="175"/>
      <c r="L167" s="74" t="str">
        <f>IFERROR(L165/L163,"")</f>
        <v/>
      </c>
      <c r="M167" s="179"/>
      <c r="N167" s="74" t="str">
        <f>IFERROR(N165/N163,"")</f>
        <v/>
      </c>
      <c r="O167" s="184"/>
      <c r="P167" s="74" t="str">
        <f>IFERROR(P165/P163,"")</f>
        <v/>
      </c>
      <c r="Q167" s="184"/>
      <c r="R167" s="74" t="str">
        <f>IFERROR(R165/R163,"")</f>
        <v/>
      </c>
      <c r="S167" s="184"/>
      <c r="T167" s="74" t="str">
        <f>IFERROR(T165/T163,"")</f>
        <v/>
      </c>
      <c r="U167" s="184"/>
      <c r="V167" s="74" t="str">
        <f>IFERROR(V165/V163,"")</f>
        <v/>
      </c>
      <c r="W167" s="23"/>
      <c r="Y167" s="135"/>
    </row>
    <row r="168" spans="1:25" ht="7.5" customHeight="1" x14ac:dyDescent="0.3">
      <c r="B168" s="171"/>
      <c r="C168" s="174"/>
      <c r="D168" s="46"/>
      <c r="E168" s="105"/>
      <c r="F168" s="46"/>
      <c r="G168" s="52"/>
      <c r="H168" s="46"/>
      <c r="I168" s="52"/>
      <c r="J168" s="46"/>
      <c r="K168" s="52"/>
      <c r="L168" s="46"/>
      <c r="M168" s="178"/>
      <c r="N168" s="46"/>
      <c r="P168" s="46"/>
      <c r="R168" s="46"/>
      <c r="T168" s="46"/>
      <c r="V168" s="46"/>
      <c r="W168" s="23"/>
      <c r="Y168" s="136"/>
    </row>
    <row r="169" spans="1:25" x14ac:dyDescent="0.3">
      <c r="B169" s="171"/>
      <c r="C169" s="174" t="s">
        <v>139</v>
      </c>
      <c r="D169" s="95">
        <f>_xlfn.IFNA(D163*INDEX('Calculations - hidden'!$I$6:$I$9,MATCH('2. Project Details'!D159,'Calculations - hidden'!$H$6:$H$9,0),1),0)</f>
        <v>0</v>
      </c>
      <c r="E169" s="232"/>
      <c r="F169" s="95">
        <f>_xlfn.IFNA(F163*INDEX('Calculations - hidden'!$I$6:$I$9,MATCH('2. Project Details'!F159,'Calculations - hidden'!$H$6:$H$9,0),1),0)</f>
        <v>0</v>
      </c>
      <c r="H169" s="95">
        <f>_xlfn.IFNA(H163*INDEX('Calculations - hidden'!$I$6:$I$9,MATCH('2. Project Details'!H159,'Calculations - hidden'!$H$6:$H$9,0),1),0)</f>
        <v>0</v>
      </c>
      <c r="J169" s="95">
        <f>_xlfn.IFNA(J163*INDEX('Calculations - hidden'!$I$6:$I$9,MATCH('2. Project Details'!J159,'Calculations - hidden'!$H$6:$H$9,0),1),0)</f>
        <v>0</v>
      </c>
      <c r="L169" s="95">
        <f>_xlfn.IFNA(L163*INDEX('Calculations - hidden'!$I$6:$I$9,MATCH('2. Project Details'!L159,'Calculations - hidden'!$H$6:$H$9,0),1),0)</f>
        <v>0</v>
      </c>
      <c r="N169" s="95">
        <f>_xlfn.IFNA(N163*INDEX('Calculations - hidden'!$I$6:$I$9,MATCH('2. Project Details'!N159,'Calculations - hidden'!$H$6:$H$9,0),1),0)</f>
        <v>0</v>
      </c>
      <c r="P169" s="95">
        <f>_xlfn.IFNA(P163*INDEX('Calculations - hidden'!$I$6:$I$9,MATCH('2. Project Details'!P159,'Calculations - hidden'!$H$6:$H$9,0),1),0)</f>
        <v>0</v>
      </c>
      <c r="R169" s="95">
        <f>_xlfn.IFNA(R163*INDEX('Calculations - hidden'!$I$6:$I$9,MATCH('2. Project Details'!R159,'Calculations - hidden'!$H$6:$H$9,0),1),0)</f>
        <v>0</v>
      </c>
      <c r="T169" s="95">
        <f>_xlfn.IFNA(T163*INDEX('Calculations - hidden'!$I$6:$I$9,MATCH('2. Project Details'!T159,'Calculations - hidden'!$H$6:$H$9,0),1),0)</f>
        <v>0</v>
      </c>
      <c r="V169" s="95">
        <f>_xlfn.IFNA(V163*INDEX('Calculations - hidden'!$I$6:$I$9,MATCH('2. Project Details'!V159,'Calculations - hidden'!$H$6:$H$9,0),1),0)</f>
        <v>0</v>
      </c>
      <c r="W169" s="23"/>
    </row>
    <row r="170" spans="1:25" ht="7.5" customHeight="1" x14ac:dyDescent="0.3">
      <c r="B170" s="171"/>
      <c r="C170" s="172"/>
      <c r="D170" s="103"/>
      <c r="E170" s="232"/>
      <c r="F170" s="103"/>
      <c r="H170" s="103"/>
      <c r="J170" s="103"/>
      <c r="L170" s="103"/>
      <c r="N170" s="103"/>
      <c r="P170" s="103"/>
      <c r="R170" s="103"/>
      <c r="T170" s="103"/>
      <c r="V170" s="103"/>
      <c r="W170" s="23"/>
    </row>
    <row r="171" spans="1:25" x14ac:dyDescent="0.3">
      <c r="B171" s="171"/>
      <c r="C171" s="231" t="s">
        <v>140</v>
      </c>
      <c r="D171" s="95">
        <f>_xlfn.IFNA(D163*INDEX('Calculations - hidden'!$F$6:$F$9,MATCH('2. Project Details'!D159,'Calculations - hidden'!$E$6:$E$9,0)),0)</f>
        <v>0</v>
      </c>
      <c r="E171" s="232"/>
      <c r="F171" s="95">
        <f>_xlfn.IFNA(F163*INDEX('Calculations - hidden'!$F$6:$F$9,MATCH('2. Project Details'!F159,'Calculations - hidden'!$E$6:$E$9,0)),0)</f>
        <v>0</v>
      </c>
      <c r="H171" s="95">
        <f>_xlfn.IFNA(H163*INDEX('Calculations - hidden'!$F$6:$F$9,MATCH('2. Project Details'!H159,'Calculations - hidden'!$E$6:$E$9,0)),0)</f>
        <v>0</v>
      </c>
      <c r="J171" s="95">
        <f>_xlfn.IFNA(J163*INDEX('Calculations - hidden'!$F$6:$F$9,MATCH('2. Project Details'!J159,'Calculations - hidden'!$E$6:$E$9,0)),0)</f>
        <v>0</v>
      </c>
      <c r="L171" s="95">
        <f>_xlfn.IFNA(L163*INDEX('Calculations - hidden'!$F$6:$F$9,MATCH('2. Project Details'!L159,'Calculations - hidden'!$E$6:$E$9,0)),0)</f>
        <v>0</v>
      </c>
      <c r="N171" s="95">
        <f>_xlfn.IFNA(N163*INDEX('Calculations - hidden'!$F$6:$F$9,MATCH('2. Project Details'!N159,'Calculations - hidden'!$E$6:$E$9,0)),0)</f>
        <v>0</v>
      </c>
      <c r="P171" s="95">
        <f>_xlfn.IFNA(P163*INDEX('Calculations - hidden'!$F$6:$F$9,MATCH('2. Project Details'!P159,'Calculations - hidden'!$E$6:$E$9,0)),0)</f>
        <v>0</v>
      </c>
      <c r="R171" s="95">
        <f>_xlfn.IFNA(R163*INDEX('Calculations - hidden'!$F$6:$F$9,MATCH('2. Project Details'!R159,'Calculations - hidden'!$E$6:$E$9,0)),0)</f>
        <v>0</v>
      </c>
      <c r="T171" s="95">
        <f>_xlfn.IFNA(T163*INDEX('Calculations - hidden'!$F$6:$F$9,MATCH('2. Project Details'!T159,'Calculations - hidden'!$E$6:$E$9,0)),0)</f>
        <v>0</v>
      </c>
      <c r="V171" s="95">
        <f>_xlfn.IFNA(V163*INDEX('Calculations - hidden'!$F$6:$F$9,MATCH('2. Project Details'!V159,'Calculations - hidden'!$E$6:$E$9,0)),0)</f>
        <v>0</v>
      </c>
      <c r="W171" s="23"/>
    </row>
    <row r="172" spans="1:25" x14ac:dyDescent="0.3">
      <c r="B172" s="171"/>
      <c r="C172" s="172"/>
      <c r="E172" s="232"/>
      <c r="N172" s="39"/>
      <c r="P172" s="39"/>
      <c r="R172" s="39"/>
      <c r="T172" s="39"/>
      <c r="V172" s="39"/>
      <c r="W172" s="23"/>
    </row>
    <row r="173" spans="1:25" x14ac:dyDescent="0.3">
      <c r="B173" s="230" t="s">
        <v>141</v>
      </c>
      <c r="C173" s="233"/>
      <c r="D173" s="54"/>
      <c r="E173" s="106"/>
      <c r="F173" s="54"/>
      <c r="G173" s="54"/>
      <c r="H173" s="54"/>
      <c r="I173" s="54"/>
      <c r="J173" s="54"/>
      <c r="K173" s="54"/>
      <c r="L173" s="54"/>
      <c r="M173" s="178"/>
      <c r="N173" s="54"/>
      <c r="P173" s="54"/>
      <c r="R173" s="54"/>
      <c r="T173" s="54"/>
      <c r="V173" s="54"/>
      <c r="W173" s="23"/>
    </row>
    <row r="174" spans="1:25" ht="7" customHeight="1" x14ac:dyDescent="0.3">
      <c r="B174" s="171"/>
      <c r="C174" s="172"/>
      <c r="D174" s="54"/>
      <c r="E174" s="106"/>
      <c r="F174" s="54"/>
      <c r="G174" s="54"/>
      <c r="H174" s="54"/>
      <c r="I174" s="54"/>
      <c r="J174" s="54"/>
      <c r="K174" s="54"/>
      <c r="L174" s="54"/>
      <c r="M174" s="178"/>
      <c r="N174" s="54"/>
      <c r="P174" s="54"/>
      <c r="R174" s="54"/>
      <c r="T174" s="54"/>
      <c r="V174" s="54"/>
      <c r="W174" s="23"/>
    </row>
    <row r="175" spans="1:25" s="167" customFormat="1" x14ac:dyDescent="0.3">
      <c r="A175" s="29"/>
      <c r="B175" s="171"/>
      <c r="C175" s="174" t="s">
        <v>103</v>
      </c>
      <c r="D175" s="161"/>
      <c r="E175" s="105"/>
      <c r="F175" s="161"/>
      <c r="G175" s="52"/>
      <c r="H175" s="161"/>
      <c r="I175" s="52"/>
      <c r="J175" s="161"/>
      <c r="K175" s="52"/>
      <c r="L175" s="161"/>
      <c r="M175" s="178"/>
      <c r="N175" s="161"/>
      <c r="O175" s="21"/>
      <c r="P175" s="161"/>
      <c r="Q175" s="21"/>
      <c r="R175" s="161"/>
      <c r="S175" s="21"/>
      <c r="T175" s="161"/>
      <c r="U175" s="21"/>
      <c r="V175" s="161"/>
      <c r="W175" s="23"/>
      <c r="X175" s="21"/>
      <c r="Y175" s="168"/>
    </row>
    <row r="176" spans="1:25" ht="7.5" customHeight="1" x14ac:dyDescent="0.3">
      <c r="B176" s="171"/>
      <c r="C176" s="174"/>
      <c r="D176" s="46"/>
      <c r="E176" s="222"/>
      <c r="F176" s="46"/>
      <c r="G176" s="46"/>
      <c r="H176" s="46"/>
      <c r="I176" s="46"/>
      <c r="J176" s="46"/>
      <c r="K176" s="46"/>
      <c r="L176" s="46"/>
      <c r="M176" s="46"/>
      <c r="N176" s="46"/>
      <c r="O176" s="46"/>
      <c r="P176" s="46"/>
      <c r="Q176" s="46"/>
      <c r="R176" s="46"/>
      <c r="S176" s="46"/>
      <c r="T176" s="46"/>
      <c r="U176" s="46"/>
      <c r="V176" s="46"/>
      <c r="W176" s="23"/>
      <c r="Y176" s="21"/>
    </row>
    <row r="177" spans="1:25" s="167" customFormat="1" x14ac:dyDescent="0.3">
      <c r="A177" s="29"/>
      <c r="B177" s="171"/>
      <c r="C177" s="174" t="s">
        <v>143</v>
      </c>
      <c r="D177" s="161"/>
      <c r="E177" s="105"/>
      <c r="F177" s="161"/>
      <c r="G177" s="52"/>
      <c r="H177" s="161"/>
      <c r="I177" s="52"/>
      <c r="J177" s="161"/>
      <c r="K177" s="52"/>
      <c r="L177" s="161"/>
      <c r="M177" s="178"/>
      <c r="N177" s="161"/>
      <c r="O177" s="21"/>
      <c r="P177" s="161"/>
      <c r="Q177" s="21"/>
      <c r="R177" s="161"/>
      <c r="S177" s="21"/>
      <c r="T177" s="161"/>
      <c r="U177" s="21"/>
      <c r="V177" s="161"/>
      <c r="W177" s="23"/>
      <c r="X177" s="21"/>
      <c r="Y177" s="168"/>
    </row>
    <row r="178" spans="1:25" ht="7.5" customHeight="1" x14ac:dyDescent="0.3">
      <c r="B178" s="171"/>
      <c r="C178" s="174"/>
      <c r="D178" s="46"/>
      <c r="E178" s="222"/>
      <c r="F178" s="46"/>
      <c r="G178" s="46"/>
      <c r="H178" s="46"/>
      <c r="I178" s="46"/>
      <c r="J178" s="46"/>
      <c r="K178" s="46"/>
      <c r="L178" s="46"/>
      <c r="M178" s="46"/>
      <c r="N178" s="46"/>
      <c r="O178" s="46"/>
      <c r="P178" s="46"/>
      <c r="Q178" s="46"/>
      <c r="R178" s="46"/>
      <c r="S178" s="46"/>
      <c r="T178" s="46"/>
      <c r="U178" s="46"/>
      <c r="V178" s="46"/>
      <c r="W178" s="23"/>
      <c r="Y178" s="21"/>
    </row>
    <row r="179" spans="1:25" x14ac:dyDescent="0.3">
      <c r="B179" s="171"/>
      <c r="C179" s="174" t="s">
        <v>137</v>
      </c>
      <c r="D179" s="68" t="str">
        <f>IFERROR(INDEX('Calculations - hidden'!$C$5:$C$15,MATCH('2. Project Details'!D177,'Calculations - hidden'!$B$5:$B$15,0),1),"")</f>
        <v/>
      </c>
      <c r="E179" s="105"/>
      <c r="F179" s="68" t="str">
        <f>IFERROR(INDEX('Calculations - hidden'!$C$5:$C$15,MATCH('2. Project Details'!F177,'Calculations - hidden'!$B$5:$B$15,0),1),"")</f>
        <v/>
      </c>
      <c r="G179" s="52"/>
      <c r="H179" s="68" t="str">
        <f>IFERROR(INDEX('Calculations - hidden'!$C$5:$C$15,MATCH('2. Project Details'!H177,'Calculations - hidden'!$B$5:$B$15,0),1),"")</f>
        <v/>
      </c>
      <c r="I179" s="52"/>
      <c r="J179" s="68" t="str">
        <f>IFERROR(INDEX('Calculations - hidden'!$C$5:$C$15,MATCH('2. Project Details'!J177,'Calculations - hidden'!$B$5:$B$15,0),1),"")</f>
        <v/>
      </c>
      <c r="K179" s="52"/>
      <c r="L179" s="68" t="str">
        <f>IFERROR(INDEX('Calculations - hidden'!$C$5:$C$15,MATCH('2. Project Details'!L177,'Calculations - hidden'!$B$5:$B$15,0),1),"")</f>
        <v/>
      </c>
      <c r="M179" s="178"/>
      <c r="N179" s="68" t="str">
        <f>IFERROR(INDEX('Calculations - hidden'!$C$5:$C$15,MATCH('2. Project Details'!N177,'Calculations - hidden'!$B$5:$B$15,0),1),"")</f>
        <v/>
      </c>
      <c r="P179" s="68" t="str">
        <f>IFERROR(INDEX('Calculations - hidden'!$C$5:$C$15,MATCH('2. Project Details'!P177,'Calculations - hidden'!$B$5:$B$15,0),1),"")</f>
        <v/>
      </c>
      <c r="R179" s="68" t="str">
        <f>IFERROR(INDEX('Calculations - hidden'!$C$5:$C$15,MATCH('2. Project Details'!R177,'Calculations - hidden'!$B$5:$B$15,0),1),"")</f>
        <v/>
      </c>
      <c r="T179" s="68" t="str">
        <f>IFERROR(INDEX('Calculations - hidden'!$C$5:$C$15,MATCH('2. Project Details'!T177,'Calculations - hidden'!$B$5:$B$15,0),1),"")</f>
        <v/>
      </c>
      <c r="V179" s="68" t="str">
        <f>IFERROR(INDEX('Calculations - hidden'!$C$5:$C$15,MATCH('2. Project Details'!V177,'Calculations - hidden'!$B$5:$B$15,0),1),"")</f>
        <v/>
      </c>
      <c r="W179" s="23"/>
    </row>
    <row r="180" spans="1:25" ht="7.5" customHeight="1" x14ac:dyDescent="0.3">
      <c r="B180" s="171"/>
      <c r="C180" s="174"/>
      <c r="D180" s="45"/>
      <c r="E180" s="106"/>
      <c r="F180" s="45"/>
      <c r="G180" s="54"/>
      <c r="H180" s="45"/>
      <c r="I180" s="54"/>
      <c r="J180" s="45"/>
      <c r="K180" s="54"/>
      <c r="L180" s="45"/>
      <c r="M180" s="178"/>
      <c r="N180" s="45"/>
      <c r="P180" s="45"/>
      <c r="R180" s="45"/>
      <c r="T180" s="45"/>
      <c r="V180" s="45"/>
      <c r="W180" s="23"/>
    </row>
    <row r="181" spans="1:25" s="167" customFormat="1" x14ac:dyDescent="0.3">
      <c r="A181" s="29"/>
      <c r="B181" s="171"/>
      <c r="C181" s="174" t="s">
        <v>98</v>
      </c>
      <c r="D181" s="162"/>
      <c r="E181" s="105"/>
      <c r="F181" s="162"/>
      <c r="G181" s="52"/>
      <c r="H181" s="162"/>
      <c r="I181" s="52"/>
      <c r="J181" s="162"/>
      <c r="K181" s="52"/>
      <c r="L181" s="162"/>
      <c r="M181" s="178"/>
      <c r="N181" s="162"/>
      <c r="O181" s="21"/>
      <c r="P181" s="162"/>
      <c r="Q181" s="21"/>
      <c r="R181" s="162"/>
      <c r="S181" s="21"/>
      <c r="T181" s="162"/>
      <c r="U181" s="21"/>
      <c r="V181" s="162"/>
      <c r="W181" s="23"/>
      <c r="X181" s="21"/>
      <c r="Y181" s="169">
        <f>SUM(D181:V181)</f>
        <v>0</v>
      </c>
    </row>
    <row r="182" spans="1:25" ht="7.5" customHeight="1" x14ac:dyDescent="0.3">
      <c r="B182" s="171"/>
      <c r="C182" s="174"/>
      <c r="D182" s="46"/>
      <c r="E182" s="105"/>
      <c r="F182" s="46"/>
      <c r="G182" s="52"/>
      <c r="H182" s="46"/>
      <c r="I182" s="52"/>
      <c r="J182" s="46"/>
      <c r="K182" s="52"/>
      <c r="L182" s="46"/>
      <c r="M182" s="178"/>
      <c r="N182" s="46"/>
      <c r="P182" s="46"/>
      <c r="R182" s="46"/>
      <c r="T182" s="46"/>
      <c r="V182" s="46"/>
      <c r="W182" s="23"/>
    </row>
    <row r="183" spans="1:25" s="167" customFormat="1" x14ac:dyDescent="0.3">
      <c r="A183" s="29"/>
      <c r="B183" s="171"/>
      <c r="C183" s="231" t="s">
        <v>99</v>
      </c>
      <c r="D183" s="162"/>
      <c r="E183" s="105"/>
      <c r="F183" s="162"/>
      <c r="G183" s="52"/>
      <c r="H183" s="162"/>
      <c r="I183" s="52"/>
      <c r="J183" s="162"/>
      <c r="K183" s="52"/>
      <c r="L183" s="162"/>
      <c r="M183" s="178"/>
      <c r="N183" s="162"/>
      <c r="O183" s="21"/>
      <c r="P183" s="162"/>
      <c r="Q183" s="21"/>
      <c r="R183" s="162"/>
      <c r="S183" s="21"/>
      <c r="T183" s="162"/>
      <c r="U183" s="21"/>
      <c r="V183" s="162"/>
      <c r="W183" s="23"/>
      <c r="X183" s="21"/>
      <c r="Y183" s="169">
        <f>SUM(D183:V183)</f>
        <v>0</v>
      </c>
    </row>
    <row r="184" spans="1:25" ht="7.5" customHeight="1" x14ac:dyDescent="0.3">
      <c r="B184" s="171"/>
      <c r="C184" s="174"/>
      <c r="D184" s="46"/>
      <c r="E184" s="105"/>
      <c r="F184" s="46"/>
      <c r="G184" s="52"/>
      <c r="H184" s="46"/>
      <c r="I184" s="52"/>
      <c r="J184" s="46"/>
      <c r="K184" s="52"/>
      <c r="L184" s="46"/>
      <c r="M184" s="178"/>
      <c r="N184" s="46"/>
      <c r="P184" s="46"/>
      <c r="R184" s="46"/>
      <c r="T184" s="46"/>
      <c r="V184" s="46"/>
      <c r="W184" s="23"/>
    </row>
    <row r="185" spans="1:25" s="167" customFormat="1" x14ac:dyDescent="0.3">
      <c r="A185" s="29"/>
      <c r="B185" s="171"/>
      <c r="C185" s="174" t="s">
        <v>138</v>
      </c>
      <c r="D185" s="162"/>
      <c r="E185" s="105"/>
      <c r="F185" s="162"/>
      <c r="G185" s="52"/>
      <c r="H185" s="162"/>
      <c r="I185" s="52"/>
      <c r="J185" s="162"/>
      <c r="K185" s="52"/>
      <c r="L185" s="162"/>
      <c r="M185" s="178"/>
      <c r="N185" s="162"/>
      <c r="O185" s="21"/>
      <c r="P185" s="162"/>
      <c r="Q185" s="21"/>
      <c r="R185" s="162"/>
      <c r="S185" s="21"/>
      <c r="T185" s="162"/>
      <c r="U185" s="21"/>
      <c r="V185" s="162"/>
      <c r="W185" s="23"/>
      <c r="X185" s="21"/>
      <c r="Y185" s="169">
        <f>SUM(D185:V185)</f>
        <v>0</v>
      </c>
    </row>
    <row r="186" spans="1:25" ht="7.5" customHeight="1" x14ac:dyDescent="0.3">
      <c r="B186" s="171"/>
      <c r="C186" s="172"/>
      <c r="E186" s="232"/>
      <c r="N186" s="39"/>
      <c r="P186" s="39"/>
      <c r="R186" s="39"/>
      <c r="T186" s="39"/>
      <c r="V186" s="39"/>
      <c r="W186" s="23"/>
    </row>
    <row r="187" spans="1:25" ht="16" customHeight="1" x14ac:dyDescent="0.3">
      <c r="B187" s="171"/>
      <c r="C187" s="174" t="s">
        <v>279</v>
      </c>
      <c r="D187" s="56" t="str">
        <f>IFERROR(D185/D183,"")</f>
        <v/>
      </c>
      <c r="E187" s="105"/>
      <c r="F187" s="56" t="str">
        <f>IFERROR(F185/F183,"")</f>
        <v/>
      </c>
      <c r="G187" s="52"/>
      <c r="H187" s="56" t="str">
        <f>IFERROR(H185/H183,"")</f>
        <v/>
      </c>
      <c r="I187" s="52"/>
      <c r="J187" s="56" t="str">
        <f>IFERROR(J185/J183,"")</f>
        <v/>
      </c>
      <c r="K187" s="52"/>
      <c r="L187" s="56" t="str">
        <f>IFERROR(L185/L183,"")</f>
        <v/>
      </c>
      <c r="M187" s="178"/>
      <c r="N187" s="56" t="str">
        <f>IFERROR(N185/N183,"")</f>
        <v/>
      </c>
      <c r="P187" s="56" t="str">
        <f>IFERROR(P185/P183,"")</f>
        <v/>
      </c>
      <c r="R187" s="56" t="str">
        <f>IFERROR(R185/R183,"")</f>
        <v/>
      </c>
      <c r="T187" s="56" t="str">
        <f>IFERROR(T185/T183,"")</f>
        <v/>
      </c>
      <c r="V187" s="56" t="str">
        <f>IFERROR(V185/V183,"")</f>
        <v/>
      </c>
      <c r="W187" s="23"/>
    </row>
    <row r="188" spans="1:25" ht="7.5" customHeight="1" x14ac:dyDescent="0.3">
      <c r="B188" s="171"/>
      <c r="C188" s="174"/>
      <c r="D188" s="46"/>
      <c r="E188" s="105"/>
      <c r="F188" s="46"/>
      <c r="G188" s="52"/>
      <c r="H188" s="46"/>
      <c r="I188" s="52"/>
      <c r="J188" s="46"/>
      <c r="K188" s="52"/>
      <c r="L188" s="46"/>
      <c r="M188" s="178"/>
      <c r="N188" s="46"/>
      <c r="P188" s="46"/>
      <c r="R188" s="46"/>
      <c r="T188" s="46"/>
      <c r="V188" s="46"/>
      <c r="W188" s="23"/>
      <c r="Y188" s="21"/>
    </row>
    <row r="189" spans="1:25" x14ac:dyDescent="0.3">
      <c r="B189" s="171"/>
      <c r="C189" s="174" t="s">
        <v>139</v>
      </c>
      <c r="D189" s="95">
        <f>_xlfn.IFNA(D183*INDEX('Calculations - hidden'!$I$6:$I$9,MATCH('2. Project Details'!D179,'Calculations - hidden'!$H$6:$H$9,0),1),0)</f>
        <v>0</v>
      </c>
      <c r="E189" s="261"/>
      <c r="F189" s="95">
        <f>_xlfn.IFNA(F183*INDEX('Calculations - hidden'!$I$6:$I$9,MATCH('2. Project Details'!F179,'Calculations - hidden'!$H$6:$H$9,0),1),0)</f>
        <v>0</v>
      </c>
      <c r="G189" s="176"/>
      <c r="H189" s="95">
        <f>_xlfn.IFNA(H183*INDEX('Calculations - hidden'!$I$6:$I$9,MATCH('2. Project Details'!H179,'Calculations - hidden'!$H$6:$H$9,0),1),0)</f>
        <v>0</v>
      </c>
      <c r="I189" s="176"/>
      <c r="J189" s="95">
        <f>_xlfn.IFNA(J183*INDEX('Calculations - hidden'!$I$6:$I$9,MATCH('2. Project Details'!J179,'Calculations - hidden'!$H$6:$H$9,0),1),0)</f>
        <v>0</v>
      </c>
      <c r="K189" s="176"/>
      <c r="L189" s="95">
        <f>_xlfn.IFNA(L183*INDEX('Calculations - hidden'!$I$6:$I$9,MATCH('2. Project Details'!L179,'Calculations - hidden'!$H$6:$H$9,0),1),0)</f>
        <v>0</v>
      </c>
      <c r="M189" s="180"/>
      <c r="N189" s="95">
        <f>_xlfn.IFNA(N183*INDEX('Calculations - hidden'!$I$6:$I$9,MATCH('2. Project Details'!N179,'Calculations - hidden'!$H$6:$H$9,0),1),0)</f>
        <v>0</v>
      </c>
      <c r="O189" s="181"/>
      <c r="P189" s="95">
        <f>_xlfn.IFNA(P183*INDEX('Calculations - hidden'!$I$6:$I$9,MATCH('2. Project Details'!P179,'Calculations - hidden'!$H$6:$H$9,0),1),0)</f>
        <v>0</v>
      </c>
      <c r="Q189" s="181"/>
      <c r="R189" s="95">
        <f>_xlfn.IFNA(R183*INDEX('Calculations - hidden'!$I$6:$I$9,MATCH('2. Project Details'!R179,'Calculations - hidden'!$H$6:$H$9,0),1),0)</f>
        <v>0</v>
      </c>
      <c r="S189" s="181"/>
      <c r="T189" s="95">
        <f>_xlfn.IFNA(T183*INDEX('Calculations - hidden'!$I$6:$I$9,MATCH('2. Project Details'!T179,'Calculations - hidden'!$H$6:$H$9,0),1),0)</f>
        <v>0</v>
      </c>
      <c r="U189" s="181"/>
      <c r="V189" s="95">
        <f>_xlfn.IFNA(V183*INDEX('Calculations - hidden'!$I$6:$I$9,MATCH('2. Project Details'!V179,'Calculations - hidden'!$H$6:$H$9,0),1),0)</f>
        <v>0</v>
      </c>
      <c r="W189" s="23"/>
      <c r="Y189" s="21"/>
    </row>
    <row r="190" spans="1:25" ht="7.5" customHeight="1" x14ac:dyDescent="0.3">
      <c r="B190" s="171"/>
      <c r="C190" s="174"/>
      <c r="D190" s="103"/>
      <c r="E190" s="261"/>
      <c r="F190" s="103"/>
      <c r="G190" s="176"/>
      <c r="H190" s="103"/>
      <c r="I190" s="176"/>
      <c r="J190" s="103"/>
      <c r="K190" s="176"/>
      <c r="L190" s="103"/>
      <c r="M190" s="180"/>
      <c r="N190" s="103"/>
      <c r="O190" s="181"/>
      <c r="P190" s="103"/>
      <c r="Q190" s="181"/>
      <c r="R190" s="103"/>
      <c r="S190" s="181"/>
      <c r="T190" s="103"/>
      <c r="U190" s="181"/>
      <c r="V190" s="103"/>
      <c r="W190" s="23"/>
      <c r="Y190" s="21"/>
    </row>
    <row r="191" spans="1:25" x14ac:dyDescent="0.3">
      <c r="B191" s="171"/>
      <c r="C191" s="231" t="s">
        <v>140</v>
      </c>
      <c r="D191" s="95">
        <f>_xlfn.IFNA(D183*INDEX('Calculations - hidden'!$F$6:$F$9,MATCH('2. Project Details'!D179,'Calculations - hidden'!$E$6:$E$9,0)),0)</f>
        <v>0</v>
      </c>
      <c r="E191" s="261"/>
      <c r="F191" s="95">
        <f>_xlfn.IFNA(F183*INDEX('Calculations - hidden'!$F$6:$F$9,MATCH('2. Project Details'!F179,'Calculations - hidden'!$E$6:$E$9,0)),0)</f>
        <v>0</v>
      </c>
      <c r="G191" s="176"/>
      <c r="H191" s="95">
        <f>_xlfn.IFNA(H183*INDEX('Calculations - hidden'!$F$6:$F$9,MATCH('2. Project Details'!H179,'Calculations - hidden'!$E$6:$E$9,0)),0)</f>
        <v>0</v>
      </c>
      <c r="I191" s="176"/>
      <c r="J191" s="95">
        <f>_xlfn.IFNA(J183*INDEX('Calculations - hidden'!$F$6:$F$9,MATCH('2. Project Details'!J179,'Calculations - hidden'!$E$6:$E$9,0)),0)</f>
        <v>0</v>
      </c>
      <c r="K191" s="176"/>
      <c r="L191" s="95">
        <f>_xlfn.IFNA(L183*INDEX('Calculations - hidden'!$F$6:$F$9,MATCH('2. Project Details'!L179,'Calculations - hidden'!$E$6:$E$9,0)),0)</f>
        <v>0</v>
      </c>
      <c r="M191" s="180"/>
      <c r="N191" s="95">
        <f>_xlfn.IFNA(N183*INDEX('Calculations - hidden'!$F$6:$F$9,MATCH('2. Project Details'!N179,'Calculations - hidden'!$E$6:$E$9,0)),0)</f>
        <v>0</v>
      </c>
      <c r="O191" s="181"/>
      <c r="P191" s="95">
        <f>_xlfn.IFNA(P183*INDEX('Calculations - hidden'!$F$6:$F$9,MATCH('2. Project Details'!P179,'Calculations - hidden'!$E$6:$E$9,0)),0)</f>
        <v>0</v>
      </c>
      <c r="Q191" s="181"/>
      <c r="R191" s="95">
        <f>_xlfn.IFNA(R183*INDEX('Calculations - hidden'!$F$6:$F$9,MATCH('2. Project Details'!R179,'Calculations - hidden'!$E$6:$E$9,0)),0)</f>
        <v>0</v>
      </c>
      <c r="S191" s="181"/>
      <c r="T191" s="95">
        <f>_xlfn.IFNA(T183*INDEX('Calculations - hidden'!$F$6:$F$9,MATCH('2. Project Details'!T179,'Calculations - hidden'!$E$6:$E$9,0)),0)</f>
        <v>0</v>
      </c>
      <c r="U191" s="181"/>
      <c r="V191" s="95">
        <f>_xlfn.IFNA(V183*INDEX('Calculations - hidden'!$F$6:$F$9,MATCH('2. Project Details'!V179,'Calculations - hidden'!$E$6:$E$9,0)),0)</f>
        <v>0</v>
      </c>
      <c r="W191" s="23"/>
      <c r="Y191" s="21"/>
    </row>
    <row r="192" spans="1:25" x14ac:dyDescent="0.3">
      <c r="B192" s="171"/>
      <c r="C192" s="172"/>
      <c r="D192" s="262"/>
      <c r="E192" s="262"/>
      <c r="F192" s="262"/>
      <c r="G192" s="262"/>
      <c r="H192" s="262"/>
      <c r="I192" s="262"/>
      <c r="J192" s="262"/>
      <c r="K192" s="262"/>
      <c r="L192" s="262"/>
      <c r="M192" s="265"/>
      <c r="N192" s="262"/>
      <c r="O192" s="265"/>
      <c r="P192" s="262"/>
      <c r="Q192" s="265"/>
      <c r="R192" s="262"/>
      <c r="S192" s="265"/>
      <c r="T192" s="262"/>
      <c r="U192" s="265"/>
      <c r="V192" s="262"/>
      <c r="W192" s="187"/>
    </row>
    <row r="193" spans="1:25" x14ac:dyDescent="0.3">
      <c r="B193" s="171"/>
      <c r="C193" s="172"/>
      <c r="D193" s="232"/>
      <c r="E193" s="232"/>
      <c r="F193" s="232"/>
      <c r="G193" s="232"/>
      <c r="H193" s="232"/>
      <c r="I193" s="232"/>
      <c r="J193" s="232"/>
      <c r="K193" s="232"/>
      <c r="L193" s="232"/>
      <c r="M193" s="29"/>
      <c r="N193" s="232"/>
      <c r="O193" s="29"/>
      <c r="P193" s="232"/>
      <c r="Q193" s="29"/>
      <c r="R193" s="232"/>
      <c r="S193" s="29"/>
      <c r="T193" s="232"/>
      <c r="U193" s="29"/>
      <c r="V193" s="232"/>
      <c r="W193" s="187"/>
    </row>
    <row r="194" spans="1:25" x14ac:dyDescent="0.3">
      <c r="B194" s="230" t="s">
        <v>145</v>
      </c>
      <c r="C194" s="233"/>
      <c r="D194" s="106"/>
      <c r="E194" s="106"/>
      <c r="F194" s="106"/>
      <c r="G194" s="106"/>
      <c r="H194" s="106"/>
      <c r="I194" s="106"/>
      <c r="J194" s="106"/>
      <c r="K194" s="106"/>
      <c r="L194" s="106"/>
      <c r="M194" s="182"/>
      <c r="N194" s="106"/>
      <c r="O194" s="29"/>
      <c r="P194" s="106"/>
      <c r="Q194" s="29"/>
      <c r="R194" s="106"/>
      <c r="S194" s="29"/>
      <c r="T194" s="106"/>
      <c r="U194" s="29"/>
      <c r="V194" s="106"/>
      <c r="W194" s="187"/>
    </row>
    <row r="195" spans="1:25" ht="7" customHeight="1" x14ac:dyDescent="0.3">
      <c r="B195" s="171"/>
      <c r="C195" s="172"/>
      <c r="D195" s="54"/>
      <c r="E195" s="106"/>
      <c r="F195" s="54"/>
      <c r="G195" s="54"/>
      <c r="H195" s="54"/>
      <c r="I195" s="54"/>
      <c r="J195" s="54"/>
      <c r="K195" s="54"/>
      <c r="L195" s="54"/>
      <c r="M195" s="178"/>
      <c r="N195" s="54"/>
      <c r="P195" s="54"/>
      <c r="R195" s="54"/>
      <c r="T195" s="54"/>
      <c r="V195" s="54"/>
      <c r="W195" s="23"/>
    </row>
    <row r="196" spans="1:25" s="167" customFormat="1" x14ac:dyDescent="0.3">
      <c r="A196" s="29"/>
      <c r="B196" s="171"/>
      <c r="C196" s="174" t="s">
        <v>103</v>
      </c>
      <c r="D196" s="161"/>
      <c r="E196" s="105"/>
      <c r="F196" s="161"/>
      <c r="G196" s="52"/>
      <c r="H196" s="161"/>
      <c r="I196" s="52"/>
      <c r="J196" s="161"/>
      <c r="K196" s="52"/>
      <c r="L196" s="161"/>
      <c r="M196" s="178"/>
      <c r="N196" s="161"/>
      <c r="O196" s="21"/>
      <c r="P196" s="161"/>
      <c r="Q196" s="21"/>
      <c r="R196" s="161"/>
      <c r="S196" s="21"/>
      <c r="T196" s="161"/>
      <c r="U196" s="21"/>
      <c r="V196" s="161"/>
      <c r="W196" s="23"/>
      <c r="X196" s="21"/>
      <c r="Y196" s="168"/>
    </row>
    <row r="197" spans="1:25" ht="7.5" customHeight="1" x14ac:dyDescent="0.3">
      <c r="B197" s="171"/>
      <c r="C197" s="174"/>
      <c r="D197" s="54"/>
      <c r="E197" s="105"/>
      <c r="F197" s="54"/>
      <c r="G197" s="52"/>
      <c r="H197" s="54"/>
      <c r="I197" s="52"/>
      <c r="J197" s="54"/>
      <c r="K197" s="52"/>
      <c r="L197" s="54"/>
      <c r="M197" s="178"/>
      <c r="N197" s="54"/>
      <c r="P197" s="54"/>
      <c r="R197" s="54"/>
      <c r="T197" s="54"/>
      <c r="V197" s="54"/>
      <c r="W197" s="23"/>
    </row>
    <row r="198" spans="1:25" s="167" customFormat="1" x14ac:dyDescent="0.3">
      <c r="A198" s="29"/>
      <c r="B198" s="171"/>
      <c r="C198" s="174" t="s">
        <v>143</v>
      </c>
      <c r="D198" s="161"/>
      <c r="E198" s="105"/>
      <c r="F198" s="161"/>
      <c r="G198" s="52"/>
      <c r="H198" s="161"/>
      <c r="I198" s="52"/>
      <c r="J198" s="161"/>
      <c r="K198" s="52"/>
      <c r="L198" s="161"/>
      <c r="M198" s="178"/>
      <c r="N198" s="161"/>
      <c r="O198" s="21"/>
      <c r="P198" s="161"/>
      <c r="Q198" s="21"/>
      <c r="R198" s="161"/>
      <c r="S198" s="21"/>
      <c r="T198" s="161"/>
      <c r="U198" s="21"/>
      <c r="V198" s="161"/>
      <c r="W198" s="23"/>
      <c r="X198" s="21"/>
      <c r="Y198" s="168"/>
    </row>
    <row r="199" spans="1:25" ht="7.5" customHeight="1" x14ac:dyDescent="0.3">
      <c r="B199" s="171"/>
      <c r="C199" s="174"/>
      <c r="D199" s="54"/>
      <c r="E199" s="105"/>
      <c r="F199" s="54"/>
      <c r="G199" s="52"/>
      <c r="H199" s="54"/>
      <c r="I199" s="52"/>
      <c r="J199" s="54"/>
      <c r="K199" s="52"/>
      <c r="L199" s="54"/>
      <c r="M199" s="178"/>
      <c r="N199" s="54"/>
      <c r="P199" s="54"/>
      <c r="R199" s="54"/>
      <c r="T199" s="54"/>
      <c r="V199" s="54"/>
      <c r="W199" s="23"/>
    </row>
    <row r="200" spans="1:25" x14ac:dyDescent="0.3">
      <c r="B200" s="171"/>
      <c r="C200" s="174" t="s">
        <v>137</v>
      </c>
      <c r="D200" s="68" t="str">
        <f>IFERROR(INDEX('Calculations - hidden'!$C$5:$C$15,MATCH('2. Project Details'!D198,'Calculations - hidden'!$B$5:$B$15,0),1),"")</f>
        <v/>
      </c>
      <c r="E200" s="105"/>
      <c r="F200" s="68" t="str">
        <f>IFERROR(INDEX('Calculations - hidden'!$C$5:$C$15,MATCH('2. Project Details'!F198,'Calculations - hidden'!$B$5:$B$15,0),1),"")</f>
        <v/>
      </c>
      <c r="G200" s="52"/>
      <c r="H200" s="68" t="str">
        <f>IFERROR(INDEX('Calculations - hidden'!$C$5:$C$15,MATCH('2. Project Details'!H198,'Calculations - hidden'!$B$5:$B$15,0),1),"")</f>
        <v/>
      </c>
      <c r="I200" s="52"/>
      <c r="J200" s="68" t="str">
        <f>IFERROR(INDEX('Calculations - hidden'!$C$5:$C$15,MATCH('2. Project Details'!J198,'Calculations - hidden'!$B$5:$B$15,0),1),"")</f>
        <v/>
      </c>
      <c r="K200" s="52"/>
      <c r="L200" s="68" t="str">
        <f>IFERROR(INDEX('Calculations - hidden'!$C$5:$C$15,MATCH('2. Project Details'!L198,'Calculations - hidden'!$B$5:$B$15,0),1),"")</f>
        <v/>
      </c>
      <c r="M200" s="178"/>
      <c r="N200" s="68" t="str">
        <f>IFERROR(INDEX('Calculations - hidden'!$C$5:$C$15,MATCH('2. Project Details'!N198,'Calculations - hidden'!$B$5:$B$15,0),1),"")</f>
        <v/>
      </c>
      <c r="P200" s="68" t="str">
        <f>IFERROR(INDEX('Calculations - hidden'!$C$5:$C$15,MATCH('2. Project Details'!P198,'Calculations - hidden'!$B$5:$B$15,0),1),"")</f>
        <v/>
      </c>
      <c r="R200" s="68" t="str">
        <f>IFERROR(INDEX('Calculations - hidden'!$C$5:$C$15,MATCH('2. Project Details'!R198,'Calculations - hidden'!$B$5:$B$15,0),1),"")</f>
        <v/>
      </c>
      <c r="T200" s="68" t="str">
        <f>IFERROR(INDEX('Calculations - hidden'!$C$5:$C$15,MATCH('2. Project Details'!T198,'Calculations - hidden'!$B$5:$B$15,0),1),"")</f>
        <v/>
      </c>
      <c r="V200" s="68" t="str">
        <f>IFERROR(INDEX('Calculations - hidden'!$C$5:$C$15,MATCH('2. Project Details'!V198,'Calculations - hidden'!$B$5:$B$15,0),1),"")</f>
        <v/>
      </c>
      <c r="W200" s="23"/>
    </row>
    <row r="201" spans="1:25" ht="7.5" customHeight="1" x14ac:dyDescent="0.3">
      <c r="B201" s="171"/>
      <c r="C201" s="174"/>
      <c r="D201" s="45"/>
      <c r="E201" s="106"/>
      <c r="F201" s="45"/>
      <c r="G201" s="54"/>
      <c r="H201" s="45"/>
      <c r="I201" s="54"/>
      <c r="J201" s="45"/>
      <c r="K201" s="54"/>
      <c r="L201" s="45"/>
      <c r="M201" s="178"/>
      <c r="N201" s="45"/>
      <c r="P201" s="45"/>
      <c r="R201" s="45"/>
      <c r="T201" s="45"/>
      <c r="V201" s="45"/>
      <c r="W201" s="23"/>
    </row>
    <row r="202" spans="1:25" s="167" customFormat="1" x14ac:dyDescent="0.3">
      <c r="A202" s="29"/>
      <c r="B202" s="171"/>
      <c r="C202" s="174" t="s">
        <v>98</v>
      </c>
      <c r="D202" s="162"/>
      <c r="E202" s="105"/>
      <c r="F202" s="162"/>
      <c r="G202" s="52"/>
      <c r="H202" s="162"/>
      <c r="I202" s="52"/>
      <c r="J202" s="162"/>
      <c r="K202" s="52"/>
      <c r="L202" s="162"/>
      <c r="M202" s="178"/>
      <c r="N202" s="162"/>
      <c r="O202" s="21"/>
      <c r="P202" s="162"/>
      <c r="Q202" s="21"/>
      <c r="R202" s="162"/>
      <c r="S202" s="21"/>
      <c r="T202" s="162"/>
      <c r="U202" s="21"/>
      <c r="V202" s="162"/>
      <c r="W202" s="23"/>
      <c r="X202" s="21"/>
      <c r="Y202" s="169">
        <f>SUM(D202:V202)</f>
        <v>0</v>
      </c>
    </row>
    <row r="203" spans="1:25" ht="7.5" customHeight="1" x14ac:dyDescent="0.3">
      <c r="B203" s="171"/>
      <c r="C203" s="174"/>
      <c r="D203" s="46"/>
      <c r="E203" s="105"/>
      <c r="F203" s="46"/>
      <c r="G203" s="52"/>
      <c r="H203" s="46"/>
      <c r="I203" s="52"/>
      <c r="J203" s="46"/>
      <c r="K203" s="52"/>
      <c r="L203" s="46"/>
      <c r="M203" s="178"/>
      <c r="N203" s="46"/>
      <c r="P203" s="46"/>
      <c r="R203" s="46"/>
      <c r="T203" s="46"/>
      <c r="V203" s="46"/>
      <c r="W203" s="23"/>
    </row>
    <row r="204" spans="1:25" s="167" customFormat="1" x14ac:dyDescent="0.3">
      <c r="A204" s="29"/>
      <c r="B204" s="171"/>
      <c r="C204" s="231" t="s">
        <v>99</v>
      </c>
      <c r="D204" s="162"/>
      <c r="E204" s="105"/>
      <c r="F204" s="162"/>
      <c r="G204" s="52"/>
      <c r="H204" s="162"/>
      <c r="I204" s="52"/>
      <c r="J204" s="162"/>
      <c r="K204" s="52"/>
      <c r="L204" s="162"/>
      <c r="M204" s="178"/>
      <c r="N204" s="162"/>
      <c r="O204" s="21"/>
      <c r="P204" s="162"/>
      <c r="Q204" s="21"/>
      <c r="R204" s="162"/>
      <c r="S204" s="21"/>
      <c r="T204" s="162"/>
      <c r="U204" s="21"/>
      <c r="V204" s="162"/>
      <c r="W204" s="23"/>
      <c r="X204" s="21"/>
      <c r="Y204" s="169">
        <f>SUM(D204:V204)</f>
        <v>0</v>
      </c>
    </row>
    <row r="205" spans="1:25" ht="7.5" customHeight="1" x14ac:dyDescent="0.3">
      <c r="B205" s="171"/>
      <c r="C205" s="174"/>
      <c r="D205" s="46"/>
      <c r="E205" s="105"/>
      <c r="F205" s="46"/>
      <c r="G205" s="52"/>
      <c r="H205" s="46"/>
      <c r="I205" s="52"/>
      <c r="J205" s="46"/>
      <c r="K205" s="52"/>
      <c r="L205" s="46"/>
      <c r="M205" s="178"/>
      <c r="N205" s="46"/>
      <c r="P205" s="46"/>
      <c r="R205" s="46"/>
      <c r="T205" s="46"/>
      <c r="V205" s="46"/>
      <c r="W205" s="23"/>
    </row>
    <row r="206" spans="1:25" s="167" customFormat="1" x14ac:dyDescent="0.3">
      <c r="A206" s="29"/>
      <c r="B206" s="171"/>
      <c r="C206" s="174" t="s">
        <v>138</v>
      </c>
      <c r="D206" s="162"/>
      <c r="E206" s="105"/>
      <c r="F206" s="162"/>
      <c r="G206" s="52"/>
      <c r="H206" s="162"/>
      <c r="I206" s="52"/>
      <c r="J206" s="162"/>
      <c r="K206" s="52"/>
      <c r="L206" s="162"/>
      <c r="M206" s="178"/>
      <c r="N206" s="162"/>
      <c r="O206" s="21"/>
      <c r="P206" s="162"/>
      <c r="Q206" s="21"/>
      <c r="R206" s="162"/>
      <c r="S206" s="21"/>
      <c r="T206" s="162"/>
      <c r="U206" s="21"/>
      <c r="V206" s="162"/>
      <c r="W206" s="23"/>
      <c r="X206" s="21"/>
      <c r="Y206" s="169">
        <f>SUM(D206:V206)</f>
        <v>0</v>
      </c>
    </row>
    <row r="207" spans="1:25" ht="7.5" customHeight="1" x14ac:dyDescent="0.3">
      <c r="B207" s="171"/>
      <c r="C207" s="172"/>
      <c r="E207" s="232"/>
      <c r="N207" s="39"/>
      <c r="P207" s="39"/>
      <c r="R207" s="39"/>
      <c r="T207" s="39"/>
      <c r="V207" s="39"/>
      <c r="W207" s="23"/>
    </row>
    <row r="208" spans="1:25" ht="14.5" customHeight="1" x14ac:dyDescent="0.3">
      <c r="B208" s="171"/>
      <c r="C208" s="174" t="s">
        <v>279</v>
      </c>
      <c r="D208" s="56" t="str">
        <f>IFERROR(D206/D204,"")</f>
        <v/>
      </c>
      <c r="E208" s="105"/>
      <c r="F208" s="56" t="str">
        <f>IFERROR(F206/F204,"")</f>
        <v/>
      </c>
      <c r="G208" s="52"/>
      <c r="H208" s="56" t="str">
        <f>IFERROR(H206/H204,"")</f>
        <v/>
      </c>
      <c r="I208" s="52"/>
      <c r="J208" s="56" t="str">
        <f>IFERROR(J206/J204,"")</f>
        <v/>
      </c>
      <c r="K208" s="52"/>
      <c r="L208" s="56" t="str">
        <f>IFERROR(L206/L204,"")</f>
        <v/>
      </c>
      <c r="M208" s="178"/>
      <c r="N208" s="56" t="str">
        <f>IFERROR(N206/N204,"")</f>
        <v/>
      </c>
      <c r="P208" s="56" t="str">
        <f>IFERROR(P206/P204,"")</f>
        <v/>
      </c>
      <c r="R208" s="56" t="str">
        <f>IFERROR(R206/R204,"")</f>
        <v/>
      </c>
      <c r="T208" s="56" t="str">
        <f>IFERROR(T206/T204,"")</f>
        <v/>
      </c>
      <c r="V208" s="56" t="str">
        <f>IFERROR(V206/V204,"")</f>
        <v/>
      </c>
      <c r="W208" s="23"/>
    </row>
    <row r="209" spans="2:25" ht="7.5" customHeight="1" x14ac:dyDescent="0.3">
      <c r="B209" s="171"/>
      <c r="C209" s="174"/>
      <c r="D209" s="46"/>
      <c r="E209" s="105"/>
      <c r="F209" s="46"/>
      <c r="G209" s="52"/>
      <c r="H209" s="46"/>
      <c r="I209" s="52"/>
      <c r="J209" s="46"/>
      <c r="K209" s="52"/>
      <c r="L209" s="46"/>
      <c r="M209" s="178"/>
      <c r="N209" s="46"/>
      <c r="P209" s="46"/>
      <c r="R209" s="46"/>
      <c r="T209" s="46"/>
      <c r="V209" s="46"/>
      <c r="W209" s="23"/>
      <c r="Y209" s="21"/>
    </row>
    <row r="210" spans="2:25" x14ac:dyDescent="0.3">
      <c r="B210" s="171"/>
      <c r="C210" s="174" t="s">
        <v>148</v>
      </c>
      <c r="D210" s="95">
        <f>_xlfn.IFNA(D204*INDEX('Calculations - hidden'!$I$6:$I$9,MATCH('2. Project Details'!D200,'Calculations - hidden'!$H$6:$H$9,0),1),0)</f>
        <v>0</v>
      </c>
      <c r="E210" s="260"/>
      <c r="F210" s="95">
        <f>_xlfn.IFNA(F204*INDEX('Calculations - hidden'!$I$6:$I$9,MATCH('2. Project Details'!F200,'Calculations - hidden'!$H$6:$H$9,0),1),0)</f>
        <v>0</v>
      </c>
      <c r="G210" s="175"/>
      <c r="H210" s="95">
        <f>_xlfn.IFNA(H204*INDEX('Calculations - hidden'!$I$6:$I$9,MATCH('2. Project Details'!H200,'Calculations - hidden'!$H$6:$H$9,0),1),0)</f>
        <v>0</v>
      </c>
      <c r="I210" s="175"/>
      <c r="J210" s="95">
        <f>_xlfn.IFNA(J204*INDEX('Calculations - hidden'!$I$6:$I$9,MATCH('2. Project Details'!J200,'Calculations - hidden'!$H$6:$H$9,0),1),0)</f>
        <v>0</v>
      </c>
      <c r="K210" s="175"/>
      <c r="L210" s="95">
        <f>_xlfn.IFNA(L204*INDEX('Calculations - hidden'!$I$6:$I$9,MATCH('2. Project Details'!L200,'Calculations - hidden'!$H$6:$H$9,0),1),0)</f>
        <v>0</v>
      </c>
      <c r="M210" s="179"/>
      <c r="N210" s="95">
        <f>_xlfn.IFNA(N204*INDEX('Calculations - hidden'!$I$6:$I$9,MATCH('2. Project Details'!N200,'Calculations - hidden'!$H$6:$H$9,0),1),0)</f>
        <v>0</v>
      </c>
      <c r="O210" s="184"/>
      <c r="P210" s="95">
        <f>_xlfn.IFNA(P204*INDEX('Calculations - hidden'!$I$6:$I$9,MATCH('2. Project Details'!P200,'Calculations - hidden'!$H$6:$H$9,0),1),0)</f>
        <v>0</v>
      </c>
      <c r="Q210" s="184"/>
      <c r="R210" s="95">
        <f>_xlfn.IFNA(R204*INDEX('Calculations - hidden'!$I$6:$I$9,MATCH('2. Project Details'!R200,'Calculations - hidden'!$H$6:$H$9,0),1),0)</f>
        <v>0</v>
      </c>
      <c r="S210" s="184"/>
      <c r="T210" s="95">
        <f>_xlfn.IFNA(T204*INDEX('Calculations - hidden'!$I$6:$I$9,MATCH('2. Project Details'!T200,'Calculations - hidden'!$H$6:$H$9,0),1),0)</f>
        <v>0</v>
      </c>
      <c r="U210" s="184"/>
      <c r="V210" s="95">
        <f>_xlfn.IFNA(V204*INDEX('Calculations - hidden'!$I$6:$I$9,MATCH('2. Project Details'!V200,'Calculations - hidden'!$H$6:$H$9,0),1),0)</f>
        <v>0</v>
      </c>
      <c r="W210" s="23"/>
      <c r="Y210" s="21"/>
    </row>
    <row r="211" spans="2:25" ht="7.5" customHeight="1" x14ac:dyDescent="0.3">
      <c r="B211" s="171"/>
      <c r="C211" s="174"/>
      <c r="D211" s="103"/>
      <c r="E211" s="260"/>
      <c r="F211" s="103"/>
      <c r="G211" s="175"/>
      <c r="H211" s="103"/>
      <c r="I211" s="175"/>
      <c r="J211" s="103"/>
      <c r="K211" s="175"/>
      <c r="L211" s="103"/>
      <c r="M211" s="179"/>
      <c r="N211" s="103"/>
      <c r="O211" s="184"/>
      <c r="P211" s="103"/>
      <c r="Q211" s="184"/>
      <c r="R211" s="103"/>
      <c r="S211" s="184"/>
      <c r="T211" s="103"/>
      <c r="U211" s="184"/>
      <c r="V211" s="103"/>
      <c r="W211" s="23"/>
      <c r="Y211" s="21"/>
    </row>
    <row r="212" spans="2:25" x14ac:dyDescent="0.3">
      <c r="B212" s="171"/>
      <c r="C212" s="231" t="s">
        <v>140</v>
      </c>
      <c r="D212" s="95">
        <f>_xlfn.IFNA(D204*INDEX('Calculations - hidden'!$F$6:$F$9,MATCH('2. Project Details'!D200,'Calculations - hidden'!$E$6:$E$9,0)),0)</f>
        <v>0</v>
      </c>
      <c r="E212" s="260"/>
      <c r="F212" s="95">
        <f>_xlfn.IFNA(F204*INDEX('Calculations - hidden'!$F$6:$F$9,MATCH('2. Project Details'!F200,'Calculations - hidden'!$E$6:$E$9,0)),0)</f>
        <v>0</v>
      </c>
      <c r="G212" s="175"/>
      <c r="H212" s="95">
        <f>_xlfn.IFNA(H204*INDEX('Calculations - hidden'!$F$6:$F$9,MATCH('2. Project Details'!H200,'Calculations - hidden'!$E$6:$E$9,0)),0)</f>
        <v>0</v>
      </c>
      <c r="I212" s="175"/>
      <c r="J212" s="95">
        <f>_xlfn.IFNA(J204*INDEX('Calculations - hidden'!$F$6:$F$9,MATCH('2. Project Details'!J200,'Calculations - hidden'!$E$6:$E$9,0)),0)</f>
        <v>0</v>
      </c>
      <c r="K212" s="175"/>
      <c r="L212" s="95">
        <f>_xlfn.IFNA(L204*INDEX('Calculations - hidden'!$F$6:$F$9,MATCH('2. Project Details'!L200,'Calculations - hidden'!$E$6:$E$9,0)),0)</f>
        <v>0</v>
      </c>
      <c r="M212" s="179"/>
      <c r="N212" s="95">
        <f>_xlfn.IFNA(N204*INDEX('Calculations - hidden'!$F$6:$F$9,MATCH('2. Project Details'!N200,'Calculations - hidden'!$E$6:$E$9,0)),0)</f>
        <v>0</v>
      </c>
      <c r="O212" s="184"/>
      <c r="P212" s="95">
        <f>_xlfn.IFNA(P204*INDEX('Calculations - hidden'!$F$6:$F$9,MATCH('2. Project Details'!P200,'Calculations - hidden'!$E$6:$E$9,0)),0)</f>
        <v>0</v>
      </c>
      <c r="Q212" s="184"/>
      <c r="R212" s="95">
        <f>_xlfn.IFNA(R204*INDEX('Calculations - hidden'!$F$6:$F$9,MATCH('2. Project Details'!R200,'Calculations - hidden'!$E$6:$E$9,0)),0)</f>
        <v>0</v>
      </c>
      <c r="S212" s="184"/>
      <c r="T212" s="95">
        <f>_xlfn.IFNA(T204*INDEX('Calculations - hidden'!$F$6:$F$9,MATCH('2. Project Details'!T200,'Calculations - hidden'!$E$6:$E$9,0)),0)</f>
        <v>0</v>
      </c>
      <c r="U212" s="184"/>
      <c r="V212" s="95">
        <f>_xlfn.IFNA(V204*INDEX('Calculations - hidden'!$F$6:$F$9,MATCH('2. Project Details'!V200,'Calculations - hidden'!$E$6:$E$9,0)),0)</f>
        <v>0</v>
      </c>
      <c r="W212" s="23"/>
      <c r="Y212" s="21"/>
    </row>
    <row r="213" spans="2:25" s="29" customFormat="1" x14ac:dyDescent="0.3">
      <c r="B213" s="171"/>
      <c r="C213" s="231"/>
      <c r="D213" s="267"/>
      <c r="E213" s="260"/>
      <c r="F213" s="267"/>
      <c r="G213" s="260"/>
      <c r="H213" s="267"/>
      <c r="I213" s="260"/>
      <c r="J213" s="267"/>
      <c r="K213" s="260"/>
      <c r="L213" s="267"/>
      <c r="M213" s="268"/>
      <c r="N213" s="267"/>
      <c r="O213" s="269"/>
      <c r="P213" s="267"/>
      <c r="Q213" s="269"/>
      <c r="R213" s="267"/>
      <c r="S213" s="269"/>
      <c r="T213" s="267"/>
      <c r="U213" s="269"/>
      <c r="V213" s="267"/>
      <c r="W213" s="187"/>
    </row>
    <row r="214" spans="2:25" ht="15.5" x14ac:dyDescent="0.35">
      <c r="B214" s="76" t="s">
        <v>146</v>
      </c>
      <c r="C214" s="77"/>
      <c r="D214" s="77"/>
      <c r="E214" s="77"/>
      <c r="F214" s="77"/>
      <c r="G214" s="77"/>
      <c r="H214" s="77"/>
      <c r="I214" s="77"/>
      <c r="J214" s="77"/>
      <c r="K214" s="77"/>
      <c r="L214" s="77"/>
      <c r="M214" s="77"/>
      <c r="N214" s="77"/>
      <c r="O214" s="77"/>
      <c r="P214" s="77"/>
      <c r="Q214" s="77"/>
      <c r="R214" s="77"/>
      <c r="S214" s="77"/>
      <c r="T214" s="77"/>
      <c r="U214" s="77"/>
      <c r="V214" s="77"/>
      <c r="W214" s="121"/>
    </row>
    <row r="215" spans="2:25" s="29" customFormat="1" x14ac:dyDescent="0.3">
      <c r="B215" s="171"/>
      <c r="C215" s="172"/>
      <c r="D215" s="232"/>
      <c r="E215" s="232"/>
      <c r="F215" s="232"/>
      <c r="G215" s="232"/>
      <c r="H215" s="232"/>
      <c r="I215" s="232"/>
      <c r="J215" s="232"/>
      <c r="K215" s="232"/>
      <c r="L215" s="232"/>
      <c r="N215" s="232"/>
      <c r="P215" s="232"/>
      <c r="R215" s="232"/>
      <c r="T215" s="232"/>
      <c r="V215" s="232"/>
      <c r="W215" s="187"/>
    </row>
    <row r="216" spans="2:25" x14ac:dyDescent="0.3">
      <c r="B216" s="171"/>
      <c r="C216" s="231" t="s">
        <v>110</v>
      </c>
      <c r="D216" s="56" t="str">
        <f>IF(D206+D185+D165&gt;0, D206+D185+D165,"")</f>
        <v/>
      </c>
      <c r="E216" s="105"/>
      <c r="F216" s="56" t="str">
        <f>IF(F206+F185+F165&gt;0, F206+F185+F165,"")</f>
        <v/>
      </c>
      <c r="G216" s="52"/>
      <c r="H216" s="56" t="str">
        <f>IF(H206+H185+H165&gt;0, H206+H185+H165,"")</f>
        <v/>
      </c>
      <c r="I216" s="52"/>
      <c r="J216" s="56" t="str">
        <f>IF(J206+J185+J165&gt;0, J206+J185+J165,"")</f>
        <v/>
      </c>
      <c r="K216" s="52"/>
      <c r="L216" s="56" t="str">
        <f>IF(L206+L185+L165&gt;0, L206+L185+L165,"")</f>
        <v/>
      </c>
      <c r="M216" s="178"/>
      <c r="N216" s="56" t="str">
        <f>IF(N206+N185+N165&gt;0, N206+N185+N165,"")</f>
        <v/>
      </c>
      <c r="P216" s="56" t="str">
        <f>IF(P206+P185+P165&gt;0, P206+P185+P165,"")</f>
        <v/>
      </c>
      <c r="R216" s="56" t="str">
        <f>IF(R206+R185+R165&gt;0, R206+R185+R165,"")</f>
        <v/>
      </c>
      <c r="T216" s="56" t="str">
        <f>IF(T206+T185+T165&gt;0, T206+T185+T165,"")</f>
        <v/>
      </c>
      <c r="V216" s="56" t="str">
        <f>IF(V206+V185+V165&gt;0, V206+V185+V165,"")</f>
        <v/>
      </c>
      <c r="W216" s="187"/>
    </row>
    <row r="217" spans="2:25" ht="7.5" customHeight="1" x14ac:dyDescent="0.3">
      <c r="B217" s="171"/>
      <c r="C217" s="174"/>
      <c r="D217" s="104"/>
      <c r="E217" s="105"/>
      <c r="F217" s="104"/>
      <c r="G217" s="52"/>
      <c r="H217" s="104"/>
      <c r="I217" s="52"/>
      <c r="J217" s="104"/>
      <c r="K217" s="52"/>
      <c r="L217" s="104"/>
      <c r="M217" s="178"/>
      <c r="N217" s="104"/>
      <c r="P217" s="104"/>
      <c r="R217" s="104"/>
      <c r="T217" s="104"/>
      <c r="V217" s="104"/>
      <c r="W217" s="187"/>
      <c r="Y217" s="21"/>
    </row>
    <row r="218" spans="2:25" ht="30.5" customHeight="1" x14ac:dyDescent="0.3">
      <c r="B218" s="171"/>
      <c r="C218" s="253" t="s">
        <v>314</v>
      </c>
      <c r="D218" s="57" t="str">
        <f>IFERROR(D216/D146, "")</f>
        <v/>
      </c>
      <c r="E218" s="105"/>
      <c r="F218" s="57" t="str">
        <f>IFERROR(F216/F146, "")</f>
        <v/>
      </c>
      <c r="G218" s="52"/>
      <c r="H218" s="57" t="str">
        <f>IFERROR(H216/H146, "")</f>
        <v/>
      </c>
      <c r="I218" s="52"/>
      <c r="J218" s="57" t="str">
        <f>IFERROR(J216/J146, "")</f>
        <v/>
      </c>
      <c r="K218" s="52"/>
      <c r="L218" s="57" t="str">
        <f>IFERROR(L216/L146, "")</f>
        <v/>
      </c>
      <c r="M218" s="178"/>
      <c r="N218" s="57" t="str">
        <f>IFERROR(N216/N146, "")</f>
        <v/>
      </c>
      <c r="P218" s="57" t="str">
        <f>IFERROR(P216/P146, "")</f>
        <v/>
      </c>
      <c r="R218" s="57" t="str">
        <f>IFERROR(R216/R146, "")</f>
        <v/>
      </c>
      <c r="T218" s="57" t="str">
        <f>IFERROR(T216/T146, "")</f>
        <v/>
      </c>
      <c r="V218" s="57" t="str">
        <f>IFERROR(V216/V146, "")</f>
        <v/>
      </c>
      <c r="W218" s="187"/>
    </row>
    <row r="219" spans="2:25" ht="7.5" customHeight="1" x14ac:dyDescent="0.3">
      <c r="B219" s="171"/>
      <c r="C219" s="253"/>
      <c r="D219" s="51"/>
      <c r="E219" s="174"/>
      <c r="F219" s="51"/>
      <c r="G219" s="51"/>
      <c r="H219" s="51"/>
      <c r="I219" s="51"/>
      <c r="J219" s="51"/>
      <c r="K219" s="51"/>
      <c r="L219" s="51"/>
      <c r="M219" s="51"/>
      <c r="N219" s="51"/>
      <c r="O219" s="51"/>
      <c r="P219" s="51"/>
      <c r="R219" s="51"/>
      <c r="T219" s="51"/>
      <c r="V219" s="51"/>
      <c r="W219" s="187"/>
    </row>
    <row r="220" spans="2:25" x14ac:dyDescent="0.3">
      <c r="B220" s="230"/>
      <c r="C220" s="255" t="s">
        <v>111</v>
      </c>
      <c r="D220" s="57" t="str">
        <f>IFERROR(D165/D216,"")</f>
        <v/>
      </c>
      <c r="E220" s="231"/>
      <c r="F220" s="57" t="str">
        <f>IFERROR(F165/F216,"")</f>
        <v/>
      </c>
      <c r="H220" s="57" t="str">
        <f>IFERROR(H165/H216,"")</f>
        <v/>
      </c>
      <c r="J220" s="57" t="str">
        <f>IFERROR(J165/J216,"")</f>
        <v/>
      </c>
      <c r="L220" s="57" t="str">
        <f>IFERROR(L165/L216,"")</f>
        <v/>
      </c>
      <c r="N220" s="57" t="str">
        <f>IFERROR(N165/N216,"")</f>
        <v/>
      </c>
      <c r="P220" s="57" t="str">
        <f>IFERROR(P165/P216,"")</f>
        <v/>
      </c>
      <c r="R220" s="57" t="str">
        <f>IFERROR(R165/R216,"")</f>
        <v/>
      </c>
      <c r="T220" s="57" t="str">
        <f>IFERROR(T165/T216,"")</f>
        <v/>
      </c>
      <c r="V220" s="57" t="str">
        <f>IFERROR(V165/V216,"")</f>
        <v/>
      </c>
      <c r="W220" s="187"/>
    </row>
    <row r="221" spans="2:25" x14ac:dyDescent="0.3">
      <c r="B221" s="230"/>
      <c r="C221" s="255" t="s">
        <v>112</v>
      </c>
      <c r="D221" s="57" t="str">
        <f>IFERROR(D185/D216,"")</f>
        <v/>
      </c>
      <c r="E221" s="231"/>
      <c r="F221" s="57" t="str">
        <f>IFERROR(F185/F216,"")</f>
        <v/>
      </c>
      <c r="H221" s="57" t="str">
        <f>IFERROR(H185/H216,"")</f>
        <v/>
      </c>
      <c r="J221" s="57" t="str">
        <f>IFERROR(J185/J216,"")</f>
        <v/>
      </c>
      <c r="L221" s="57" t="str">
        <f>IFERROR(L185/L216,"")</f>
        <v/>
      </c>
      <c r="N221" s="57" t="str">
        <f>IFERROR(N185/N216,"")</f>
        <v/>
      </c>
      <c r="P221" s="57" t="str">
        <f>IFERROR(P185/P216,"")</f>
        <v/>
      </c>
      <c r="R221" s="57" t="str">
        <f>IFERROR(R185/R216,"")</f>
        <v/>
      </c>
      <c r="T221" s="57" t="str">
        <f>IFERROR(T185/T216,"")</f>
        <v/>
      </c>
      <c r="V221" s="57" t="str">
        <f>IFERROR(V185/V216,"")</f>
        <v/>
      </c>
      <c r="W221" s="187"/>
    </row>
    <row r="222" spans="2:25" x14ac:dyDescent="0.3">
      <c r="B222" s="230"/>
      <c r="C222" s="255" t="s">
        <v>113</v>
      </c>
      <c r="D222" s="57" t="str">
        <f>IFERROR(D206/D216,"")</f>
        <v/>
      </c>
      <c r="E222" s="231"/>
      <c r="F222" s="57" t="str">
        <f>IFERROR(F206/F216,"")</f>
        <v/>
      </c>
      <c r="H222" s="57" t="str">
        <f>IFERROR(H206/H216,"")</f>
        <v/>
      </c>
      <c r="J222" s="57" t="str">
        <f>IFERROR(J206/J216,"")</f>
        <v/>
      </c>
      <c r="L222" s="57" t="str">
        <f>IFERROR(L206/L216,"")</f>
        <v/>
      </c>
      <c r="N222" s="57" t="str">
        <f>IFERROR(N206/N216,"")</f>
        <v/>
      </c>
      <c r="P222" s="57" t="str">
        <f>IFERROR(P206/P216,"")</f>
        <v/>
      </c>
      <c r="R222" s="57" t="str">
        <f>IFERROR(R206/R216,"")</f>
        <v/>
      </c>
      <c r="T222" s="57" t="str">
        <f>IFERROR(T206/T216,"")</f>
        <v/>
      </c>
      <c r="V222" s="57" t="str">
        <f>IFERROR(V206/V216,"")</f>
        <v/>
      </c>
      <c r="W222" s="187"/>
    </row>
    <row r="223" spans="2:25" ht="7.5" customHeight="1" x14ac:dyDescent="0.3">
      <c r="B223" s="171"/>
      <c r="C223" s="255"/>
      <c r="D223" s="105"/>
      <c r="E223" s="105"/>
      <c r="F223" s="105"/>
      <c r="G223" s="105"/>
      <c r="H223" s="105"/>
      <c r="I223" s="105"/>
      <c r="J223" s="105"/>
      <c r="K223" s="105"/>
      <c r="L223" s="105"/>
      <c r="M223" s="105"/>
      <c r="N223" s="105"/>
      <c r="P223" s="105"/>
      <c r="R223" s="105"/>
      <c r="T223" s="105"/>
      <c r="V223" s="105"/>
      <c r="W223" s="187"/>
    </row>
    <row r="224" spans="2:25" x14ac:dyDescent="0.3">
      <c r="B224" s="171"/>
      <c r="C224" s="255" t="s">
        <v>147</v>
      </c>
      <c r="D224" s="56" t="str">
        <f>IF(D202+D181+D161&gt;0,D202+D181+D161,"")</f>
        <v/>
      </c>
      <c r="E224" s="105"/>
      <c r="F224" s="56" t="str">
        <f>IF(F202+F181+F161&gt;0,F202+F181+F161,"")</f>
        <v/>
      </c>
      <c r="G224" s="105"/>
      <c r="H224" s="56" t="str">
        <f>IF(H202+H181+H161&gt;0,H202+H181+H161,"")</f>
        <v/>
      </c>
      <c r="I224" s="105"/>
      <c r="J224" s="56" t="str">
        <f>IF(J202+J181+J161&gt;0,J202+J181+J161,"")</f>
        <v/>
      </c>
      <c r="K224" s="105"/>
      <c r="L224" s="56" t="str">
        <f>IF(L202+L181+L161&gt;0,L202+L181+L161,"")</f>
        <v/>
      </c>
      <c r="M224" s="105"/>
      <c r="N224" s="56" t="str">
        <f>IF(N202+N181+N161&gt;0,N202+N181+N161,"")</f>
        <v/>
      </c>
      <c r="P224" s="56" t="str">
        <f>IF(P202+P181+P161&gt;0,P202+P181+P161,"")</f>
        <v/>
      </c>
      <c r="R224" s="56" t="str">
        <f>IF(R202+R181+R161&gt;0,R202+R181+R161,"")</f>
        <v/>
      </c>
      <c r="T224" s="56" t="str">
        <f>IF(T202+T181+T161&gt;0,T202+T181+T161,"")</f>
        <v/>
      </c>
      <c r="V224" s="56" t="str">
        <f>IF(V202+V181+V161&gt;0,V202+V181+V161,"")</f>
        <v/>
      </c>
      <c r="W224" s="187"/>
    </row>
    <row r="225" spans="1:25" ht="7.5" customHeight="1" x14ac:dyDescent="0.3">
      <c r="B225" s="171"/>
      <c r="C225" s="255"/>
      <c r="D225" s="105"/>
      <c r="E225" s="105"/>
      <c r="F225" s="105"/>
      <c r="G225" s="105"/>
      <c r="H225" s="105"/>
      <c r="I225" s="105"/>
      <c r="J225" s="105"/>
      <c r="K225" s="105"/>
      <c r="L225" s="105"/>
      <c r="M225" s="105"/>
      <c r="N225" s="105"/>
      <c r="P225" s="105"/>
      <c r="R225" s="105"/>
      <c r="T225" s="105"/>
      <c r="V225" s="105"/>
      <c r="W225" s="187"/>
    </row>
    <row r="226" spans="1:25" ht="31" customHeight="1" x14ac:dyDescent="0.3">
      <c r="B226" s="171"/>
      <c r="C226" s="253" t="s">
        <v>273</v>
      </c>
      <c r="D226" s="57" t="str">
        <f>IFERROR(D224/D130, "")</f>
        <v/>
      </c>
      <c r="E226" s="105"/>
      <c r="F226" s="57" t="str">
        <f>IFERROR(F224/F130, "")</f>
        <v/>
      </c>
      <c r="G226" s="105"/>
      <c r="H226" s="57" t="str">
        <f>IFERROR(H224/H130, "")</f>
        <v/>
      </c>
      <c r="I226" s="105"/>
      <c r="J226" s="57" t="str">
        <f>IFERROR(J224/J130, "")</f>
        <v/>
      </c>
      <c r="K226" s="105"/>
      <c r="L226" s="57" t="str">
        <f>IFERROR(L224/L130, "")</f>
        <v/>
      </c>
      <c r="M226" s="105"/>
      <c r="N226" s="57" t="str">
        <f>IFERROR(N224/N130, "")</f>
        <v/>
      </c>
      <c r="P226" s="57" t="str">
        <f>IFERROR(P224/P130, "")</f>
        <v/>
      </c>
      <c r="R226" s="57" t="str">
        <f>IFERROR(R224/R130, "")</f>
        <v/>
      </c>
      <c r="T226" s="57" t="str">
        <f>IFERROR(T224/T130, "")</f>
        <v/>
      </c>
      <c r="V226" s="57" t="str">
        <f>IFERROR(V224/V130, "")</f>
        <v/>
      </c>
      <c r="W226" s="187"/>
    </row>
    <row r="227" spans="1:25" ht="7.5" customHeight="1" x14ac:dyDescent="0.3">
      <c r="B227" s="171"/>
      <c r="C227" s="255"/>
      <c r="D227" s="105"/>
      <c r="E227" s="105"/>
      <c r="F227" s="105"/>
      <c r="G227" s="105"/>
      <c r="H227" s="105"/>
      <c r="I227" s="105"/>
      <c r="J227" s="105"/>
      <c r="K227" s="105"/>
      <c r="L227" s="105"/>
      <c r="M227" s="105"/>
      <c r="N227" s="105"/>
      <c r="P227" s="105"/>
      <c r="R227" s="105"/>
      <c r="T227" s="105"/>
      <c r="V227" s="105"/>
      <c r="W227" s="187"/>
    </row>
    <row r="228" spans="1:25" x14ac:dyDescent="0.3">
      <c r="B228" s="171"/>
      <c r="C228" s="255" t="s">
        <v>148</v>
      </c>
      <c r="D228" s="69">
        <f>IF(D169+D189+D210&gt;0, D169+D189+D210, 0)</f>
        <v>0</v>
      </c>
      <c r="E228" s="105"/>
      <c r="F228" s="69">
        <f>IF(F169+F189+F210&gt;0, F169+F189+F210, 0)</f>
        <v>0</v>
      </c>
      <c r="G228" s="105"/>
      <c r="H228" s="69">
        <f>IF(H169+H189+H210&gt;0, H169+H189+H210, 0)</f>
        <v>0</v>
      </c>
      <c r="I228" s="105"/>
      <c r="J228" s="69">
        <f>IF(J169+J189+J210&gt;0, J169+J189+J210, 0)</f>
        <v>0</v>
      </c>
      <c r="K228" s="105"/>
      <c r="L228" s="69">
        <f>IF(L169+L189+L210&gt;0, L169+L189+L210, 0)</f>
        <v>0</v>
      </c>
      <c r="M228" s="105"/>
      <c r="N228" s="69">
        <f>IF(N169+N189+N210&gt;0, N169+N189+N210, 0)</f>
        <v>0</v>
      </c>
      <c r="P228" s="69">
        <f>IF(P169+P189+P210&gt;0, P169+P189+P210, 0)</f>
        <v>0</v>
      </c>
      <c r="R228" s="69">
        <f>IF(R169+R189+R210&gt;0, R169+R189+R210, 0)</f>
        <v>0</v>
      </c>
      <c r="T228" s="69">
        <f>IF(T169+T189+T210&gt;0, T169+T189+T210, 0)</f>
        <v>0</v>
      </c>
      <c r="V228" s="69">
        <f>IF(V169+V189+V210&gt;0, V169+V189+V210, 0)</f>
        <v>0</v>
      </c>
      <c r="W228" s="187"/>
    </row>
    <row r="229" spans="1:25" ht="7.5" customHeight="1" x14ac:dyDescent="0.3">
      <c r="B229" s="171"/>
      <c r="C229" s="255"/>
      <c r="D229" s="105"/>
      <c r="E229" s="105"/>
      <c r="F229" s="105"/>
      <c r="G229" s="105"/>
      <c r="H229" s="105"/>
      <c r="I229" s="105"/>
      <c r="J229" s="105"/>
      <c r="K229" s="105"/>
      <c r="L229" s="105"/>
      <c r="M229" s="105"/>
      <c r="N229" s="105"/>
      <c r="P229" s="105"/>
      <c r="R229" s="105"/>
      <c r="T229" s="105"/>
      <c r="V229" s="105"/>
      <c r="W229" s="187"/>
    </row>
    <row r="230" spans="1:25" x14ac:dyDescent="0.3">
      <c r="B230" s="171"/>
      <c r="C230" s="231" t="s">
        <v>140</v>
      </c>
      <c r="D230" s="69">
        <f>IF(D171+D191+D212&gt;0, D171+D191+D212, 0)</f>
        <v>0</v>
      </c>
      <c r="E230" s="105"/>
      <c r="F230" s="69">
        <f>IF(F171+F191+F212&gt;0, F171+F191+F212, 0)</f>
        <v>0</v>
      </c>
      <c r="G230" s="52"/>
      <c r="H230" s="69">
        <f>IF(H171+H191+H212&gt;0, H171+H191+H212, 0)</f>
        <v>0</v>
      </c>
      <c r="I230" s="52"/>
      <c r="J230" s="69">
        <f>IF(J171+J191+J212&gt;0, J171+J191+J212, 0)</f>
        <v>0</v>
      </c>
      <c r="K230" s="52"/>
      <c r="L230" s="69">
        <f>IF(L171+L191+L212&gt;0, L171+L191+L212, 0)</f>
        <v>0</v>
      </c>
      <c r="M230" s="178"/>
      <c r="N230" s="69">
        <f>IF(N171+N191+N212&gt;0, N171+N191+N212, 0)</f>
        <v>0</v>
      </c>
      <c r="P230" s="69">
        <f>IF(P171+P191+P212&gt;0, P171+P191+P212, 0)</f>
        <v>0</v>
      </c>
      <c r="R230" s="69">
        <f>IF(R171+R191+R212&gt;0, R171+R191+R212, 0)</f>
        <v>0</v>
      </c>
      <c r="T230" s="69">
        <f>IF(T171+T191+T212&gt;0, T171+T191+T212, 0)</f>
        <v>0</v>
      </c>
      <c r="V230" s="69">
        <f>IF(V171+V191+V212&gt;0, V171+V191+V212, 0)</f>
        <v>0</v>
      </c>
      <c r="W230" s="187"/>
      <c r="Y230" s="135">
        <f>SUM(D230:V230)</f>
        <v>0</v>
      </c>
    </row>
    <row r="231" spans="1:25" ht="7.5" customHeight="1" x14ac:dyDescent="0.3">
      <c r="B231" s="171"/>
      <c r="C231" s="231"/>
      <c r="D231" s="52"/>
      <c r="E231" s="105"/>
      <c r="F231" s="52"/>
      <c r="G231" s="52"/>
      <c r="H231" s="52"/>
      <c r="I231" s="52"/>
      <c r="J231" s="52"/>
      <c r="K231" s="52"/>
      <c r="L231" s="52"/>
      <c r="M231" s="178"/>
      <c r="N231" s="52"/>
      <c r="P231" s="52"/>
      <c r="R231" s="52"/>
      <c r="T231" s="52"/>
      <c r="V231" s="52"/>
      <c r="W231" s="187"/>
    </row>
    <row r="232" spans="1:25" x14ac:dyDescent="0.3">
      <c r="B232" s="171"/>
      <c r="C232" s="231" t="s">
        <v>362</v>
      </c>
      <c r="D232" s="69">
        <f>D98-D230</f>
        <v>0</v>
      </c>
      <c r="E232" s="105"/>
      <c r="F232" s="69">
        <f>F98-F230</f>
        <v>0</v>
      </c>
      <c r="G232" s="52"/>
      <c r="H232" s="69">
        <f>H98-H230</f>
        <v>0</v>
      </c>
      <c r="I232" s="52"/>
      <c r="J232" s="69">
        <f>J98-J230</f>
        <v>0</v>
      </c>
      <c r="K232" s="52"/>
      <c r="L232" s="69">
        <f>L98-L230</f>
        <v>0</v>
      </c>
      <c r="M232" s="178"/>
      <c r="N232" s="69">
        <f>N98-N230</f>
        <v>0</v>
      </c>
      <c r="P232" s="69">
        <f>P98-P230</f>
        <v>0</v>
      </c>
      <c r="R232" s="69">
        <f>R98-R230</f>
        <v>0</v>
      </c>
      <c r="T232" s="69">
        <f>T98-T230</f>
        <v>0</v>
      </c>
      <c r="V232" s="69">
        <f>V98-V230</f>
        <v>0</v>
      </c>
      <c r="W232" s="187"/>
    </row>
    <row r="233" spans="1:25" ht="7.5" customHeight="1" x14ac:dyDescent="0.3">
      <c r="B233" s="171"/>
      <c r="C233" s="231"/>
      <c r="D233" s="52"/>
      <c r="E233" s="105"/>
      <c r="F233" s="52"/>
      <c r="G233" s="52"/>
      <c r="H233" s="52"/>
      <c r="I233" s="52"/>
      <c r="J233" s="52"/>
      <c r="K233" s="52"/>
      <c r="L233" s="52"/>
      <c r="M233" s="178"/>
      <c r="N233" s="52"/>
      <c r="P233" s="52"/>
      <c r="R233" s="52"/>
      <c r="T233" s="52"/>
      <c r="V233" s="52"/>
      <c r="W233" s="187"/>
    </row>
    <row r="234" spans="1:25" x14ac:dyDescent="0.3">
      <c r="B234" s="171"/>
      <c r="C234" s="231" t="s">
        <v>149</v>
      </c>
      <c r="D234" s="70" t="str">
        <f>IFERROR(((D228*1000)/D216), "")</f>
        <v/>
      </c>
      <c r="E234" s="105"/>
      <c r="F234" s="70" t="str">
        <f>IFERROR(((F228*1000)/F216), "")</f>
        <v/>
      </c>
      <c r="G234" s="52"/>
      <c r="H234" s="70" t="str">
        <f>IFERROR(((H228*1000)/H216), "")</f>
        <v/>
      </c>
      <c r="I234" s="52"/>
      <c r="J234" s="70" t="str">
        <f>IFERROR(((J228*1000)/J216), "")</f>
        <v/>
      </c>
      <c r="K234" s="52"/>
      <c r="L234" s="70" t="str">
        <f>IFERROR(((L228*1000)/L216), "")</f>
        <v/>
      </c>
      <c r="M234" s="178"/>
      <c r="N234" s="70" t="str">
        <f>IFERROR(((N228*1000)/N216), "")</f>
        <v/>
      </c>
      <c r="P234" s="70" t="str">
        <f>IFERROR(((P228*1000)/P216), "")</f>
        <v/>
      </c>
      <c r="R234" s="70" t="str">
        <f>IFERROR(((R228*1000)/R216), "")</f>
        <v/>
      </c>
      <c r="T234" s="70" t="str">
        <f>IFERROR(((T228*1000)/T216), "")</f>
        <v/>
      </c>
      <c r="V234" s="70" t="str">
        <f>IFERROR(((V228*1000)/V216), "")</f>
        <v/>
      </c>
      <c r="W234" s="187"/>
      <c r="Y234" s="135">
        <f>SUM(D234:V234)</f>
        <v>0</v>
      </c>
    </row>
    <row r="235" spans="1:25" ht="7.5" customHeight="1" x14ac:dyDescent="0.3">
      <c r="B235" s="171"/>
      <c r="C235" s="172"/>
      <c r="D235" s="54"/>
      <c r="E235" s="106"/>
      <c r="F235" s="54"/>
      <c r="G235" s="54"/>
      <c r="H235" s="54"/>
      <c r="I235" s="54"/>
      <c r="J235" s="54"/>
      <c r="K235" s="54"/>
      <c r="L235" s="54"/>
      <c r="M235" s="178"/>
      <c r="N235" s="54"/>
      <c r="P235" s="54"/>
      <c r="R235" s="54"/>
      <c r="T235" s="54"/>
      <c r="V235" s="54"/>
      <c r="W235" s="187"/>
    </row>
    <row r="236" spans="1:25" s="167" customFormat="1" ht="160.5" customHeight="1" x14ac:dyDescent="0.3">
      <c r="A236" s="29"/>
      <c r="B236" s="171"/>
      <c r="C236" s="174" t="s">
        <v>385</v>
      </c>
      <c r="D236" s="165"/>
      <c r="E236" s="105"/>
      <c r="F236" s="165"/>
      <c r="G236" s="52"/>
      <c r="H236" s="165"/>
      <c r="I236" s="52"/>
      <c r="J236" s="165"/>
      <c r="K236" s="52"/>
      <c r="L236" s="165"/>
      <c r="M236" s="178"/>
      <c r="N236" s="165"/>
      <c r="O236" s="21"/>
      <c r="P236" s="165"/>
      <c r="Q236" s="21"/>
      <c r="R236" s="165"/>
      <c r="S236" s="21"/>
      <c r="T236" s="165"/>
      <c r="U236" s="21"/>
      <c r="V236" s="165"/>
      <c r="W236" s="187"/>
      <c r="X236" s="21"/>
      <c r="Y236" s="168"/>
    </row>
    <row r="237" spans="1:25" x14ac:dyDescent="0.3">
      <c r="B237" s="171"/>
      <c r="C237" s="172"/>
      <c r="D237" s="232"/>
      <c r="E237" s="106"/>
      <c r="F237" s="232"/>
      <c r="G237" s="106"/>
      <c r="H237" s="232"/>
      <c r="I237" s="106"/>
      <c r="J237" s="232"/>
      <c r="K237" s="106"/>
      <c r="L237" s="232"/>
      <c r="M237" s="182"/>
      <c r="N237" s="232"/>
      <c r="O237" s="29"/>
      <c r="P237" s="232"/>
      <c r="Q237" s="29"/>
      <c r="R237" s="232"/>
      <c r="S237" s="29"/>
      <c r="T237" s="232"/>
      <c r="U237" s="29"/>
      <c r="V237" s="232"/>
      <c r="W237" s="187"/>
    </row>
    <row r="238" spans="1:25" ht="15.5" x14ac:dyDescent="0.35">
      <c r="B238" s="76" t="s">
        <v>150</v>
      </c>
      <c r="C238" s="77"/>
      <c r="D238" s="138"/>
      <c r="E238" s="138"/>
      <c r="F238" s="138"/>
      <c r="G238" s="138"/>
      <c r="H238" s="138"/>
      <c r="I238" s="138"/>
      <c r="J238" s="138"/>
      <c r="K238" s="138"/>
      <c r="L238" s="138"/>
      <c r="M238" s="138"/>
      <c r="N238" s="138"/>
      <c r="O238" s="138"/>
      <c r="P238" s="138"/>
      <c r="Q238" s="138"/>
      <c r="R238" s="138"/>
      <c r="S238" s="138"/>
      <c r="T238" s="138"/>
      <c r="U238" s="138"/>
      <c r="V238" s="138"/>
      <c r="W238" s="186"/>
    </row>
    <row r="239" spans="1:25" s="29" customFormat="1" x14ac:dyDescent="0.3">
      <c r="B239" s="171"/>
      <c r="C239" s="172"/>
      <c r="D239" s="105"/>
      <c r="E239" s="105"/>
      <c r="F239" s="105"/>
      <c r="G239" s="105"/>
      <c r="H239" s="105"/>
      <c r="I239" s="105"/>
      <c r="J239" s="105"/>
      <c r="K239" s="105"/>
      <c r="L239" s="105"/>
      <c r="M239" s="182"/>
      <c r="N239" s="105"/>
      <c r="P239" s="105"/>
      <c r="R239" s="105"/>
      <c r="T239" s="105"/>
      <c r="V239" s="105"/>
      <c r="W239" s="187"/>
      <c r="Y239" s="130"/>
    </row>
    <row r="240" spans="1:25" ht="17.5" customHeight="1" x14ac:dyDescent="0.3">
      <c r="B240" s="173" t="s">
        <v>151</v>
      </c>
      <c r="C240" s="256"/>
      <c r="D240" s="105"/>
      <c r="E240" s="105"/>
      <c r="F240" s="105"/>
      <c r="G240" s="105"/>
      <c r="H240" s="105"/>
      <c r="I240" s="105"/>
      <c r="J240" s="105"/>
      <c r="K240" s="105"/>
      <c r="L240" s="105"/>
      <c r="M240" s="105"/>
      <c r="N240" s="105"/>
      <c r="P240" s="105"/>
      <c r="R240" s="105"/>
      <c r="T240" s="105"/>
      <c r="V240" s="105"/>
      <c r="W240" s="187"/>
    </row>
    <row r="241" spans="1:25" s="167" customFormat="1" ht="14.5" x14ac:dyDescent="0.3">
      <c r="A241" s="29"/>
      <c r="B241" s="171"/>
      <c r="C241" s="257" t="s">
        <v>152</v>
      </c>
      <c r="D241" s="165"/>
      <c r="E241" s="105"/>
      <c r="F241" s="165"/>
      <c r="G241" s="105"/>
      <c r="H241" s="165"/>
      <c r="I241" s="105"/>
      <c r="J241" s="165"/>
      <c r="K241" s="105"/>
      <c r="L241" s="165"/>
      <c r="M241" s="105"/>
      <c r="N241" s="165"/>
      <c r="O241" s="105"/>
      <c r="P241" s="165"/>
      <c r="Q241" s="21"/>
      <c r="R241" s="165"/>
      <c r="S241" s="21"/>
      <c r="T241" s="165"/>
      <c r="U241" s="21"/>
      <c r="V241" s="165"/>
      <c r="W241" s="187"/>
      <c r="X241" s="21"/>
      <c r="Y241" s="168"/>
    </row>
    <row r="242" spans="1:25" s="167" customFormat="1" ht="14.5" x14ac:dyDescent="0.3">
      <c r="A242" s="29"/>
      <c r="B242" s="171"/>
      <c r="C242" s="257" t="s">
        <v>153</v>
      </c>
      <c r="D242" s="165"/>
      <c r="E242" s="105"/>
      <c r="F242" s="165"/>
      <c r="G242" s="105"/>
      <c r="H242" s="165"/>
      <c r="I242" s="105"/>
      <c r="J242" s="165"/>
      <c r="K242" s="105"/>
      <c r="L242" s="165"/>
      <c r="M242" s="105"/>
      <c r="N242" s="165"/>
      <c r="O242" s="105"/>
      <c r="P242" s="165"/>
      <c r="Q242" s="21"/>
      <c r="R242" s="165"/>
      <c r="S242" s="21"/>
      <c r="T242" s="165"/>
      <c r="U242" s="21"/>
      <c r="V242" s="165"/>
      <c r="W242" s="187"/>
      <c r="X242" s="21"/>
      <c r="Y242" s="168"/>
    </row>
    <row r="243" spans="1:25" s="167" customFormat="1" ht="14.5" x14ac:dyDescent="0.3">
      <c r="A243" s="29"/>
      <c r="B243" s="171"/>
      <c r="C243" s="257" t="s">
        <v>154</v>
      </c>
      <c r="D243" s="165"/>
      <c r="E243" s="105"/>
      <c r="F243" s="165"/>
      <c r="G243" s="105"/>
      <c r="H243" s="165"/>
      <c r="I243" s="105"/>
      <c r="J243" s="165"/>
      <c r="K243" s="105"/>
      <c r="L243" s="165"/>
      <c r="M243" s="105"/>
      <c r="N243" s="165"/>
      <c r="O243" s="105"/>
      <c r="P243" s="165"/>
      <c r="Q243" s="21"/>
      <c r="R243" s="165"/>
      <c r="S243" s="21"/>
      <c r="T243" s="165"/>
      <c r="U243" s="21"/>
      <c r="V243" s="165"/>
      <c r="W243" s="187"/>
      <c r="X243" s="21"/>
      <c r="Y243" s="168"/>
    </row>
    <row r="244" spans="1:25" s="167" customFormat="1" ht="14.5" x14ac:dyDescent="0.3">
      <c r="A244" s="29"/>
      <c r="B244" s="171"/>
      <c r="C244" s="257" t="s">
        <v>155</v>
      </c>
      <c r="D244" s="165"/>
      <c r="E244" s="105"/>
      <c r="F244" s="165"/>
      <c r="G244" s="105"/>
      <c r="H244" s="165"/>
      <c r="I244" s="105"/>
      <c r="J244" s="165"/>
      <c r="K244" s="105"/>
      <c r="L244" s="165"/>
      <c r="M244" s="105"/>
      <c r="N244" s="165"/>
      <c r="O244" s="105"/>
      <c r="P244" s="165"/>
      <c r="Q244" s="21"/>
      <c r="R244" s="165"/>
      <c r="S244" s="21"/>
      <c r="T244" s="165"/>
      <c r="U244" s="21"/>
      <c r="V244" s="165"/>
      <c r="W244" s="187"/>
      <c r="X244" s="21"/>
      <c r="Y244" s="168"/>
    </row>
    <row r="245" spans="1:25" s="167" customFormat="1" ht="14.5" x14ac:dyDescent="0.3">
      <c r="A245" s="29"/>
      <c r="B245" s="171"/>
      <c r="C245" s="257" t="s">
        <v>156</v>
      </c>
      <c r="D245" s="165"/>
      <c r="E245" s="105"/>
      <c r="F245" s="165"/>
      <c r="G245" s="105"/>
      <c r="H245" s="165"/>
      <c r="I245" s="105"/>
      <c r="J245" s="165"/>
      <c r="K245" s="105"/>
      <c r="L245" s="165"/>
      <c r="M245" s="105"/>
      <c r="N245" s="165"/>
      <c r="O245" s="105"/>
      <c r="P245" s="165"/>
      <c r="Q245" s="21"/>
      <c r="R245" s="165"/>
      <c r="S245" s="21"/>
      <c r="T245" s="165"/>
      <c r="U245" s="21"/>
      <c r="V245" s="165"/>
      <c r="W245" s="187"/>
      <c r="X245" s="21"/>
      <c r="Y245" s="168"/>
    </row>
    <row r="246" spans="1:25" s="29" customFormat="1" ht="8.5" customHeight="1" x14ac:dyDescent="0.3">
      <c r="B246" s="171"/>
      <c r="C246" s="174"/>
      <c r="D246" s="105"/>
      <c r="E246" s="105"/>
      <c r="F246" s="105"/>
      <c r="G246" s="105"/>
      <c r="H246" s="105"/>
      <c r="I246" s="105"/>
      <c r="J246" s="105"/>
      <c r="K246" s="105"/>
      <c r="L246" s="105"/>
      <c r="M246" s="105"/>
      <c r="N246" s="105"/>
      <c r="O246" s="105"/>
      <c r="P246" s="105"/>
      <c r="R246" s="105"/>
      <c r="T246" s="105"/>
      <c r="V246" s="105"/>
      <c r="W246" s="187"/>
      <c r="Y246" s="130"/>
    </row>
    <row r="247" spans="1:25" s="29" customFormat="1" ht="28" x14ac:dyDescent="0.3">
      <c r="B247" s="171"/>
      <c r="C247" s="174" t="s">
        <v>363</v>
      </c>
      <c r="D247" s="165"/>
      <c r="E247" s="105"/>
      <c r="F247" s="165"/>
      <c r="G247" s="105"/>
      <c r="H247" s="165"/>
      <c r="I247" s="105"/>
      <c r="J247" s="165"/>
      <c r="K247" s="105"/>
      <c r="L247" s="165"/>
      <c r="M247" s="105"/>
      <c r="N247" s="165"/>
      <c r="O247" s="105"/>
      <c r="P247" s="165"/>
      <c r="R247" s="165"/>
      <c r="T247" s="165"/>
      <c r="V247" s="165"/>
      <c r="W247" s="187"/>
      <c r="Y247" s="130"/>
    </row>
    <row r="248" spans="1:25" s="29" customFormat="1" ht="8.5" customHeight="1" x14ac:dyDescent="0.3">
      <c r="B248" s="171"/>
      <c r="C248" s="174"/>
      <c r="D248" s="105"/>
      <c r="E248" s="105"/>
      <c r="F248" s="105"/>
      <c r="G248" s="105"/>
      <c r="H248" s="105"/>
      <c r="I248" s="105"/>
      <c r="J248" s="105"/>
      <c r="K248" s="105"/>
      <c r="L248" s="105"/>
      <c r="M248" s="105"/>
      <c r="N248" s="105"/>
      <c r="O248" s="105"/>
      <c r="P248" s="105"/>
      <c r="R248" s="105"/>
      <c r="T248" s="105"/>
      <c r="V248" s="105"/>
      <c r="W248" s="187"/>
      <c r="Y248" s="130"/>
    </row>
    <row r="249" spans="1:25" s="29" customFormat="1" x14ac:dyDescent="0.3">
      <c r="B249" s="171"/>
      <c r="C249" s="174" t="s">
        <v>323</v>
      </c>
      <c r="D249" s="165"/>
      <c r="E249" s="105"/>
      <c r="F249" s="165"/>
      <c r="G249" s="105"/>
      <c r="H249" s="165"/>
      <c r="I249" s="105"/>
      <c r="J249" s="165"/>
      <c r="K249" s="105"/>
      <c r="L249" s="165"/>
      <c r="M249" s="105"/>
      <c r="N249" s="165"/>
      <c r="O249" s="105"/>
      <c r="P249" s="165"/>
      <c r="R249" s="165"/>
      <c r="T249" s="165"/>
      <c r="V249" s="165"/>
      <c r="W249" s="187"/>
      <c r="Y249" s="130"/>
    </row>
    <row r="250" spans="1:25" s="29" customFormat="1" ht="8" customHeight="1" x14ac:dyDescent="0.3">
      <c r="B250" s="171"/>
      <c r="C250" s="174"/>
      <c r="D250" s="105"/>
      <c r="E250" s="105"/>
      <c r="F250" s="105"/>
      <c r="G250" s="105"/>
      <c r="H250" s="105"/>
      <c r="I250" s="105"/>
      <c r="J250" s="105"/>
      <c r="K250" s="105"/>
      <c r="L250" s="105"/>
      <c r="M250" s="105"/>
      <c r="N250" s="105"/>
      <c r="O250" s="105"/>
      <c r="P250" s="105"/>
      <c r="R250" s="105"/>
      <c r="T250" s="105"/>
      <c r="V250" s="105"/>
      <c r="W250" s="187"/>
      <c r="Y250" s="130"/>
    </row>
    <row r="251" spans="1:25" s="167" customFormat="1" ht="28" x14ac:dyDescent="0.3">
      <c r="A251" s="29"/>
      <c r="B251" s="171"/>
      <c r="C251" s="253" t="s">
        <v>364</v>
      </c>
      <c r="D251" s="165"/>
      <c r="E251" s="105"/>
      <c r="F251" s="165"/>
      <c r="G251" s="105"/>
      <c r="H251" s="165"/>
      <c r="I251" s="105"/>
      <c r="J251" s="165"/>
      <c r="K251" s="105"/>
      <c r="L251" s="165"/>
      <c r="M251" s="105"/>
      <c r="N251" s="165"/>
      <c r="O251" s="105"/>
      <c r="P251" s="165"/>
      <c r="Q251" s="21"/>
      <c r="R251" s="165"/>
      <c r="S251" s="21"/>
      <c r="T251" s="165"/>
      <c r="U251" s="21"/>
      <c r="V251" s="165"/>
      <c r="W251" s="187"/>
      <c r="X251" s="21"/>
      <c r="Y251" s="168"/>
    </row>
    <row r="252" spans="1:25" ht="8.5" customHeight="1" x14ac:dyDescent="0.3">
      <c r="B252" s="171"/>
      <c r="C252" s="252"/>
      <c r="D252" s="54"/>
      <c r="E252" s="105"/>
      <c r="F252" s="54"/>
      <c r="G252" s="54"/>
      <c r="H252" s="54"/>
      <c r="I252" s="54"/>
      <c r="J252" s="54"/>
      <c r="K252" s="54"/>
      <c r="L252" s="54"/>
      <c r="M252" s="178"/>
      <c r="N252" s="54"/>
      <c r="P252" s="54"/>
      <c r="R252" s="54"/>
      <c r="T252" s="54"/>
      <c r="V252" s="54"/>
      <c r="W252" s="187"/>
    </row>
    <row r="253" spans="1:25" s="167" customFormat="1" ht="123.5" customHeight="1" x14ac:dyDescent="0.3">
      <c r="A253" s="29"/>
      <c r="B253" s="171"/>
      <c r="C253" s="254" t="s">
        <v>280</v>
      </c>
      <c r="D253" s="166"/>
      <c r="E253" s="106"/>
      <c r="F253" s="166"/>
      <c r="G253" s="54"/>
      <c r="H253" s="166"/>
      <c r="I253" s="54"/>
      <c r="J253" s="166"/>
      <c r="K253" s="54"/>
      <c r="L253" s="166"/>
      <c r="M253" s="178"/>
      <c r="N253" s="166"/>
      <c r="O253" s="21"/>
      <c r="P253" s="166"/>
      <c r="Q253" s="21"/>
      <c r="R253" s="166"/>
      <c r="S253" s="21"/>
      <c r="T253" s="166"/>
      <c r="U253" s="21"/>
      <c r="V253" s="166"/>
      <c r="W253" s="187"/>
      <c r="X253" s="21"/>
      <c r="Y253" s="168"/>
    </row>
    <row r="254" spans="1:25" s="29" customFormat="1" ht="8.5" customHeight="1" x14ac:dyDescent="0.3">
      <c r="B254" s="171"/>
      <c r="C254" s="174"/>
      <c r="D254" s="106"/>
      <c r="E254" s="106"/>
      <c r="F254" s="106"/>
      <c r="G254" s="106"/>
      <c r="H254" s="106"/>
      <c r="I254" s="106"/>
      <c r="J254" s="106"/>
      <c r="K254" s="106"/>
      <c r="L254" s="106"/>
      <c r="M254" s="182"/>
      <c r="N254" s="106"/>
      <c r="P254" s="106"/>
      <c r="R254" s="106"/>
      <c r="T254" s="106"/>
      <c r="V254" s="106"/>
      <c r="W254" s="187"/>
      <c r="Y254" s="130"/>
    </row>
    <row r="255" spans="1:25" s="167" customFormat="1" ht="233.5" customHeight="1" x14ac:dyDescent="0.3">
      <c r="A255" s="29"/>
      <c r="B255" s="171"/>
      <c r="C255" s="174" t="s">
        <v>385</v>
      </c>
      <c r="D255" s="166"/>
      <c r="E255" s="232"/>
      <c r="F255" s="166"/>
      <c r="G255" s="39"/>
      <c r="H255" s="166"/>
      <c r="I255" s="39"/>
      <c r="J255" s="166"/>
      <c r="K255" s="39"/>
      <c r="L255" s="166"/>
      <c r="M255" s="21"/>
      <c r="N255" s="166"/>
      <c r="O255" s="21"/>
      <c r="P255" s="166"/>
      <c r="Q255" s="21"/>
      <c r="R255" s="166"/>
      <c r="S255" s="21"/>
      <c r="T255" s="166"/>
      <c r="U255" s="21"/>
      <c r="V255" s="166"/>
      <c r="W255" s="187"/>
      <c r="X255" s="21"/>
      <c r="Y255" s="168"/>
    </row>
    <row r="256" spans="1:25" ht="14.5" thickBot="1" x14ac:dyDescent="0.35">
      <c r="B256" s="258"/>
      <c r="C256" s="259"/>
      <c r="D256" s="140"/>
      <c r="E256" s="263"/>
      <c r="F256" s="140"/>
      <c r="G256" s="140"/>
      <c r="H256" s="140"/>
      <c r="I256" s="140"/>
      <c r="J256" s="140"/>
      <c r="K256" s="140"/>
      <c r="L256" s="140"/>
      <c r="M256" s="141"/>
      <c r="N256" s="141"/>
      <c r="O256" s="141"/>
      <c r="P256" s="141"/>
      <c r="Q256" s="141"/>
      <c r="R256" s="141"/>
      <c r="S256" s="141"/>
      <c r="T256" s="141"/>
      <c r="U256" s="141"/>
      <c r="V256" s="141"/>
      <c r="W256" s="264"/>
    </row>
    <row r="257" spans="2:23" ht="14.5" thickBot="1" x14ac:dyDescent="0.35">
      <c r="B257" s="127" t="s">
        <v>61</v>
      </c>
      <c r="C257" s="128"/>
      <c r="D257" s="129"/>
      <c r="E257" s="129"/>
      <c r="F257" s="129"/>
      <c r="G257" s="129"/>
      <c r="H257" s="129"/>
      <c r="I257" s="129"/>
      <c r="J257" s="129"/>
      <c r="K257" s="129"/>
      <c r="L257" s="129"/>
      <c r="M257" s="81"/>
      <c r="N257" s="81"/>
      <c r="O257" s="81"/>
      <c r="P257" s="81"/>
      <c r="Q257" s="81"/>
      <c r="R257" s="81"/>
      <c r="S257" s="81"/>
      <c r="T257" s="81"/>
      <c r="U257" s="81"/>
      <c r="V257" s="81"/>
      <c r="W257" s="82"/>
    </row>
    <row r="258" spans="2:23" x14ac:dyDescent="0.3"/>
    <row r="259" spans="2:23" x14ac:dyDescent="0.3"/>
    <row r="260" spans="2:23" x14ac:dyDescent="0.3"/>
    <row r="261" spans="2:23" x14ac:dyDescent="0.3"/>
    <row r="262" spans="2:23" x14ac:dyDescent="0.3"/>
    <row r="263" spans="2:23" x14ac:dyDescent="0.3"/>
    <row r="264" spans="2:23" x14ac:dyDescent="0.3"/>
    <row r="265" spans="2:23" x14ac:dyDescent="0.3"/>
    <row r="266" spans="2:23" x14ac:dyDescent="0.3"/>
    <row r="267" spans="2:23" x14ac:dyDescent="0.3"/>
  </sheetData>
  <sheetProtection algorithmName="SHA-512" hashValue="yzNkGEMGeS8P4rOT7gAu0pHKEFt6MnS06/4qlgvwA045aBjIS57Qjopg/LY0M9G3nttYaIx65JXw1fUejEBn2w==" saltValue="Xsgi8BUIZkxvk2FpShVzfA==" spinCount="100000" sheet="1" selectLockedCells="1"/>
  <protectedRanges>
    <protectedRange sqref="E106 D254 D16:E16 E152 G152 I152 K152 M152 O152 D29 E27:E29 D27 D30:E33 C41 D100:D102 D104 D220:D222 D118 D120 D136 D138:D141 Q152 S152 U152 E254:E255 D238:D250 D144 D107:F108 D94 U81:U106 O81:O106 E51:E92 M81:M106 Q81:Q106 S81:S106 D6:E9 D14:D15 D10:D12 E10:E15 D18:E26 D122:D134 E109:E144 W109:W147 U109:U144 S109:S144 Q109:Q144 O109:O144 M109:M144 D223:E234 D167:E168 D169:D171 W215:W234 G254:G255 G6:G33 G35:G144 G167:G168 F254 F100:F102 F104 F118 F120 F136 F138:F141 F144 F94 F14:F16 F6:F12 F18:F27 F167:F171 I254:I255 I6:I16 I18:I33 I35:I144 I167:I168 H254 H100:H102 H104 H118 H120 H136 H138:H141 H144 H107:H108 H94 H14:H16 H6:H12 H18:H27 H167:H171 K254:K255 K81:K144 K6:K33 K35:K70 K167:K168 J254 J100:J102 J104 J118 J120 J136 J138:J141 J144 J107:J108 J94 J14:J16 J6:J12 J167:J171 M18:M33 M254:M255 M35:M70 M167:M168 L254 L100:L102 L104 L118 L120 L136 L138:L141 L144 L94 L167:L171 O254:O255 L6:P12 O18:O70 O167:O168 N254 N100:N102 N104 N118 N120 N136 N138:N141 N144 N94 N167:N171 D216:N218 Q254:Q255 Q6:Q70 Q167:Q168 P254 P100:P102 P104 P118 P120 P136 P138:P141 P144 P94 L14:P16 P167:P171 P216:P218 S14:S70 S254:S255 S167:S168 R254 R100:R102 R104 R118 R120 R136 R138:R141 R144 R94 R14:R16 R146 R167:R171 R216:R218 U14:U70 U254:U255 D194:V206 U167:U168 T254 T100:T102 T104 T118 T120 T136 T138:T141 T144 T94 T14:T16 T167:T171 T216:T218 W14:W106 W254:W255 D208:V213 V254 V100:V102 V104 V118 V120 V136 V138:V141 V144 L107:W108 V94 V14:V16 R6:W12 V167:V171 V216:V218 F122:F134 H122:H134 J122:J134 L122:L134 N122:N134 P122:P134 R122:R134 T122:T134 V122:V134 P146 N146 T146 V146 L146 J146 H146 F146 D146 D173:V185 D187:V191 D51:D53 D55 Q236:Q251 S236:S251 U236:U251 W236:W251 F238:F250 H238:H250 J238:J250 L238:L250 N238:N250 P238:P250 R238:R250 T238:T250 V238:V250 E236:E252 G236:G251 I236:I251 K236:K251 M236:M251 O236:O251 D35:E50 D57:D75 W152:W213 F35:F55 J35:J55 L35:L55 N35:N55 P35:P55 R35:R55 T35:T55 V35:V55 D77:D90 F77:F90 H35:H55 F57:F75 H57:H75 J18:J27 L18:L27 N18:N27 P18:P27 R18:R27 T18:T27 V18:V27 F29:F33 H29:H33 J29:J33 L29:L33 N29:N33 P29:P33 R29:R33 T29:T33 V29:V33 H77:H90 J77:J90 L77:L90 N77:N90 P77:P90 R77:R90 T77:T90 V77:V90 D153:V165 D148:W151 F220:V234 J57:J75 L57:L75 N57:N75 P57:P75 R57:R75 T57:T75 V57:V75" name="Range1"/>
  </protectedRanges>
  <conditionalFormatting sqref="D53:D70">
    <cfRule type="expression" dxfId="88" priority="60">
      <formula>OR($D$27="",$D$27="N/A",$D$27="Yes")</formula>
    </cfRule>
  </conditionalFormatting>
  <conditionalFormatting sqref="D73:D90">
    <cfRule type="expression" dxfId="87" priority="40">
      <formula>OR($D$29="",$D$29="No")</formula>
    </cfRule>
  </conditionalFormatting>
  <conditionalFormatting sqref="D174:D192">
    <cfRule type="expression" dxfId="86" priority="71">
      <formula>OR($D$151="",$D$151="No")</formula>
    </cfRule>
  </conditionalFormatting>
  <conditionalFormatting sqref="D196:D213">
    <cfRule type="expression" dxfId="85" priority="61">
      <formula>OR($D$153="",$D$153="No")</formula>
    </cfRule>
  </conditionalFormatting>
  <conditionalFormatting sqref="F53:F70">
    <cfRule type="expression" dxfId="84" priority="58">
      <formula>OR($F$27="",$F$27="N/A",$F$27="Yes")</formula>
    </cfRule>
  </conditionalFormatting>
  <conditionalFormatting sqref="F67">
    <cfRule type="expression" dxfId="83" priority="34">
      <formula>OR($D$27="",$D$27="N/A",$D$27="Yes")</formula>
    </cfRule>
  </conditionalFormatting>
  <conditionalFormatting sqref="F69">
    <cfRule type="expression" dxfId="82" priority="33">
      <formula>OR($D$27="",$D$27="N/A",$D$27="Yes")</formula>
    </cfRule>
  </conditionalFormatting>
  <conditionalFormatting sqref="F73:F89">
    <cfRule type="expression" dxfId="81" priority="36">
      <formula>OR(F$29="",F$29="No")</formula>
    </cfRule>
  </conditionalFormatting>
  <conditionalFormatting sqref="F90">
    <cfRule type="expression" dxfId="80" priority="41">
      <formula>OR($F$29="",$F$29="No")</formula>
    </cfRule>
  </conditionalFormatting>
  <conditionalFormatting sqref="F174:F192">
    <cfRule type="expression" dxfId="79" priority="81">
      <formula>OR($F$151="",$F$151="No")</formula>
    </cfRule>
  </conditionalFormatting>
  <conditionalFormatting sqref="F196:F213">
    <cfRule type="expression" dxfId="78" priority="62">
      <formula>OR($F$153="",$F$153="No")</formula>
    </cfRule>
  </conditionalFormatting>
  <conditionalFormatting sqref="H53:H70">
    <cfRule type="expression" dxfId="76" priority="57">
      <formula>OR($H$27="",$H$27="N/A",$H$27="Yes")</formula>
    </cfRule>
  </conditionalFormatting>
  <conditionalFormatting sqref="H67">
    <cfRule type="expression" dxfId="75" priority="31">
      <formula>OR($D$27="",$D$27="N/A",$D$27="Yes")</formula>
    </cfRule>
  </conditionalFormatting>
  <conditionalFormatting sqref="H69">
    <cfRule type="expression" dxfId="74" priority="30">
      <formula>OR($D$27="",$D$27="N/A",$D$27="Yes")</formula>
    </cfRule>
  </conditionalFormatting>
  <conditionalFormatting sqref="H73:H86 H90">
    <cfRule type="expression" dxfId="73" priority="42">
      <formula>OR($H$29="",$H$29="No")</formula>
    </cfRule>
  </conditionalFormatting>
  <conditionalFormatting sqref="H87:H89">
    <cfRule type="expression" dxfId="72" priority="29">
      <formula>OR(H$29="",H$29="No")</formula>
    </cfRule>
  </conditionalFormatting>
  <conditionalFormatting sqref="H174:H192">
    <cfRule type="expression" dxfId="71" priority="90">
      <formula>OR($H$151="",$H$151="No")</formula>
    </cfRule>
  </conditionalFormatting>
  <conditionalFormatting sqref="H196:H213">
    <cfRule type="expression" dxfId="70" priority="63">
      <formula>OR($H$153="",$H$153="No")</formula>
    </cfRule>
  </conditionalFormatting>
  <conditionalFormatting sqref="J53:J70">
    <cfRule type="expression" dxfId="68" priority="56">
      <formula>OR($J$27="",$J$27="N/A",$J$27="Yes")</formula>
    </cfRule>
  </conditionalFormatting>
  <conditionalFormatting sqref="J73:J86 J90">
    <cfRule type="expression" dxfId="67" priority="43">
      <formula>OR($J$29="",$J$29="No")</formula>
    </cfRule>
  </conditionalFormatting>
  <conditionalFormatting sqref="J87:J89">
    <cfRule type="expression" dxfId="66" priority="28">
      <formula>OR(J$29="",J$29="No")</formula>
    </cfRule>
  </conditionalFormatting>
  <conditionalFormatting sqref="J174:J192">
    <cfRule type="expression" dxfId="65" priority="98">
      <formula>OR($J$151="",$J$151="No")</formula>
    </cfRule>
  </conditionalFormatting>
  <conditionalFormatting sqref="J196:J213">
    <cfRule type="expression" dxfId="64" priority="64">
      <formula>OR($J$153="",$J$153="No")</formula>
    </cfRule>
  </conditionalFormatting>
  <conditionalFormatting sqref="L53:L66">
    <cfRule type="expression" dxfId="62" priority="55">
      <formula>OR($L$27="",$L$27="N/A",$L$27="Yes")</formula>
    </cfRule>
  </conditionalFormatting>
  <conditionalFormatting sqref="L67">
    <cfRule type="expression" dxfId="61" priority="17">
      <formula>OR($D$27="",$D$27="N/A",$D$27="Yes")</formula>
    </cfRule>
  </conditionalFormatting>
  <conditionalFormatting sqref="L67:L69">
    <cfRule type="expression" dxfId="60" priority="18">
      <formula>OR($H$27="",$H$27="N/A",$H$27="Yes")</formula>
    </cfRule>
  </conditionalFormatting>
  <conditionalFormatting sqref="L69">
    <cfRule type="expression" dxfId="59" priority="16">
      <formula>OR($D$27="",$D$27="N/A",$D$27="Yes")</formula>
    </cfRule>
  </conditionalFormatting>
  <conditionalFormatting sqref="L73:L90">
    <cfRule type="expression" dxfId="58" priority="44">
      <formula>OR($L$29="",$L$29="No")</formula>
    </cfRule>
  </conditionalFormatting>
  <conditionalFormatting sqref="L174:L192">
    <cfRule type="expression" dxfId="57" priority="105">
      <formula>OR($L$151="",$L$151="No")</formula>
    </cfRule>
  </conditionalFormatting>
  <conditionalFormatting sqref="L196:L213">
    <cfRule type="expression" dxfId="56" priority="65">
      <formula>OR($L$153="",$L$153="No")</formula>
    </cfRule>
  </conditionalFormatting>
  <conditionalFormatting sqref="N53:N66">
    <cfRule type="expression" dxfId="54" priority="54">
      <formula>OR($N$27="",$N$27="N/A",$N$27="Yes")</formula>
    </cfRule>
  </conditionalFormatting>
  <conditionalFormatting sqref="N67">
    <cfRule type="expression" dxfId="53" priority="14">
      <formula>OR($D$27="",$D$27="N/A",$D$27="Yes")</formula>
    </cfRule>
  </conditionalFormatting>
  <conditionalFormatting sqref="N67:N69">
    <cfRule type="expression" dxfId="52" priority="15">
      <formula>OR($H$27="",$H$27="N/A",$H$27="Yes")</formula>
    </cfRule>
  </conditionalFormatting>
  <conditionalFormatting sqref="N69">
    <cfRule type="expression" dxfId="51" priority="13">
      <formula>OR($D$27="",$D$27="N/A",$D$27="Yes")</formula>
    </cfRule>
  </conditionalFormatting>
  <conditionalFormatting sqref="N73:N90">
    <cfRule type="expression" dxfId="50" priority="45">
      <formula>OR($N$29="",$N$29="No")</formula>
    </cfRule>
  </conditionalFormatting>
  <conditionalFormatting sqref="N174:N192">
    <cfRule type="expression" dxfId="49" priority="111">
      <formula>OR($N$151="",$N$151="No")</formula>
    </cfRule>
  </conditionalFormatting>
  <conditionalFormatting sqref="N196:N213">
    <cfRule type="expression" dxfId="48" priority="66">
      <formula>OR($N$153="",$N$153="No")</formula>
    </cfRule>
  </conditionalFormatting>
  <conditionalFormatting sqref="P53:P66">
    <cfRule type="expression" dxfId="46" priority="53">
      <formula>OR($P$27="",$P$27="N/A",$P$27="Yes")</formula>
    </cfRule>
  </conditionalFormatting>
  <conditionalFormatting sqref="P67">
    <cfRule type="expression" dxfId="45" priority="11">
      <formula>OR($D$27="",$D$27="N/A",$D$27="Yes")</formula>
    </cfRule>
  </conditionalFormatting>
  <conditionalFormatting sqref="P67:P69">
    <cfRule type="expression" dxfId="44" priority="12">
      <formula>OR($H$27="",$H$27="N/A",$H$27="Yes")</formula>
    </cfRule>
  </conditionalFormatting>
  <conditionalFormatting sqref="P69">
    <cfRule type="expression" dxfId="43" priority="10">
      <formula>OR($D$27="",$D$27="N/A",$D$27="Yes")</formula>
    </cfRule>
  </conditionalFormatting>
  <conditionalFormatting sqref="P73:P90">
    <cfRule type="expression" dxfId="42" priority="46">
      <formula>OR($P$29="",$P$29="No")</formula>
    </cfRule>
  </conditionalFormatting>
  <conditionalFormatting sqref="P174:P192">
    <cfRule type="expression" dxfId="41" priority="116">
      <formula>OR($P$151="",$P$151="No")</formula>
    </cfRule>
  </conditionalFormatting>
  <conditionalFormatting sqref="P196:P213">
    <cfRule type="expression" dxfId="40" priority="67">
      <formula>OR($P$153="",$P$153="No")</formula>
    </cfRule>
  </conditionalFormatting>
  <conditionalFormatting sqref="R53:R66">
    <cfRule type="expression" dxfId="38" priority="52">
      <formula>OR($R$27="",$R$27="N/A",$R$27="Yes")</formula>
    </cfRule>
  </conditionalFormatting>
  <conditionalFormatting sqref="R67">
    <cfRule type="expression" dxfId="37" priority="8">
      <formula>OR($D$27="",$D$27="N/A",$D$27="Yes")</formula>
    </cfRule>
  </conditionalFormatting>
  <conditionalFormatting sqref="R67:R69">
    <cfRule type="expression" dxfId="36" priority="9">
      <formula>OR($H$27="",$H$27="N/A",$H$27="Yes")</formula>
    </cfRule>
  </conditionalFormatting>
  <conditionalFormatting sqref="R69">
    <cfRule type="expression" dxfId="35" priority="7">
      <formula>OR($D$27="",$D$27="N/A",$D$27="Yes")</formula>
    </cfRule>
  </conditionalFormatting>
  <conditionalFormatting sqref="R73:R90">
    <cfRule type="expression" dxfId="34" priority="47">
      <formula>OR($R$29="",$R$29="No")</formula>
    </cfRule>
  </conditionalFormatting>
  <conditionalFormatting sqref="R174:R192">
    <cfRule type="expression" dxfId="33" priority="122">
      <formula>OR($R$151="",$R$151="No")</formula>
    </cfRule>
  </conditionalFormatting>
  <conditionalFormatting sqref="R196:R213">
    <cfRule type="expression" dxfId="32" priority="68">
      <formula>OR($R$153="",$R$153="No")</formula>
    </cfRule>
  </conditionalFormatting>
  <conditionalFormatting sqref="T53:T66">
    <cfRule type="expression" dxfId="29" priority="51">
      <formula>OR($T$27="",$T$27="N/A",$T$27="Yes")</formula>
    </cfRule>
  </conditionalFormatting>
  <conditionalFormatting sqref="T67">
    <cfRule type="expression" dxfId="28" priority="5">
      <formula>OR($D$27="",$D$27="N/A",$D$27="Yes")</formula>
    </cfRule>
  </conditionalFormatting>
  <conditionalFormatting sqref="T67:T69">
    <cfRule type="expression" dxfId="27" priority="6">
      <formula>OR($H$27="",$H$27="N/A",$H$27="Yes")</formula>
    </cfRule>
  </conditionalFormatting>
  <conditionalFormatting sqref="T69">
    <cfRule type="expression" dxfId="26" priority="4">
      <formula>OR($D$27="",$D$27="N/A",$D$27="Yes")</formula>
    </cfRule>
  </conditionalFormatting>
  <conditionalFormatting sqref="T73:T90">
    <cfRule type="expression" dxfId="25" priority="48">
      <formula>OR($T$29="",$T$29="No")</formula>
    </cfRule>
  </conditionalFormatting>
  <conditionalFormatting sqref="T174:T192">
    <cfRule type="expression" dxfId="24" priority="121">
      <formula>OR($T$151="",$T$151="No")</formula>
    </cfRule>
  </conditionalFormatting>
  <conditionalFormatting sqref="T196:T213">
    <cfRule type="expression" dxfId="23" priority="69">
      <formula>OR($T$153="",$T$153="No")</formula>
    </cfRule>
  </conditionalFormatting>
  <conditionalFormatting sqref="V53:V66">
    <cfRule type="expression" dxfId="21" priority="50">
      <formula>OR($V$27="",$V$27="N/A",$V$27="Yes")</formula>
    </cfRule>
  </conditionalFormatting>
  <conditionalFormatting sqref="V67">
    <cfRule type="expression" dxfId="20" priority="2">
      <formula>OR($D$27="",$D$27="N/A",$D$27="Yes")</formula>
    </cfRule>
  </conditionalFormatting>
  <conditionalFormatting sqref="V67:V69">
    <cfRule type="expression" dxfId="19" priority="3">
      <formula>OR($H$27="",$H$27="N/A",$H$27="Yes")</formula>
    </cfRule>
  </conditionalFormatting>
  <conditionalFormatting sqref="V69">
    <cfRule type="expression" dxfId="18" priority="1">
      <formula>OR($D$27="",$D$27="N/A",$D$27="Yes")</formula>
    </cfRule>
  </conditionalFormatting>
  <conditionalFormatting sqref="V73:V90">
    <cfRule type="expression" dxfId="17" priority="49">
      <formula>OR($V$29="",$V$29="No")</formula>
    </cfRule>
  </conditionalFormatting>
  <conditionalFormatting sqref="V174:V192">
    <cfRule type="expression" dxfId="16" priority="120">
      <formula>OR($V$151="",$V$151="No")</formula>
    </cfRule>
  </conditionalFormatting>
  <conditionalFormatting sqref="V196:V213">
    <cfRule type="expression" dxfId="15" priority="70">
      <formula>OR($V$153="",$V$153="No")</formula>
    </cfRule>
  </conditionalFormatting>
  <dataValidations count="4">
    <dataValidation type="list" allowBlank="1" showInputMessage="1" showErrorMessage="1" sqref="T254 D254:L254 N254 P254 R254 V254 I239 K239 G239 E239" xr:uid="{AA71CEC5-9269-4CD0-B669-16C39CEB9F05}">
      <formula1>"Confirmed, Can not be confirmed"</formula1>
    </dataValidation>
    <dataValidation type="list" allowBlank="1" showInputMessage="1" showErrorMessage="1" sqref="E18" xr:uid="{E01C0A59-AB08-4110-AE9D-8E4A3BF9C4CE}">
      <formula1>"Yes, No"</formula1>
    </dataValidation>
    <dataValidation type="list" allowBlank="1" showInputMessage="1" showErrorMessage="1" sqref="E33 E35:E36" xr:uid="{FF29BFD4-7977-407E-9D8E-619FF1F586CB}">
      <formula1>"Gas boilers, Oil boilers, Other"</formula1>
    </dataValidation>
    <dataValidation type="list" allowBlank="1" showInputMessage="1" showErrorMessage="1" sqref="E106" xr:uid="{31041FB5-5E3A-47B2-B1E9-C86D941BA1B8}">
      <formula1>"Ground source heat pump, Water source heat pump, Air source heat pump, Connection to an existing district heating scheme"</formula1>
    </dataValidation>
  </dataValidations>
  <pageMargins left="0.7" right="0.7" top="0.75" bottom="0.75" header="0.3" footer="0.3"/>
  <pageSetup paperSize="9" orientation="portrait" r:id="rId1"/>
  <headerFooter>
    <oddFooter>&amp;L_x000D_&amp;1#&amp;"Calibri"&amp;10&amp;KFF0000 Confidential</oddFooter>
  </headerFooter>
  <extLst>
    <ext xmlns:x14="http://schemas.microsoft.com/office/spreadsheetml/2009/9/main" uri="{78C0D931-6437-407d-A8EE-F0AAD7539E65}">
      <x14:conditionalFormattings>
        <x14:conditionalFormatting xmlns:xm="http://schemas.microsoft.com/office/excel/2006/main">
          <x14:cfRule type="expression" priority="126" id="{87628C76-4992-4889-A588-51D2866AFB3D}">
            <xm:f>'1. Applicant Details'!$E$15=1</xm:f>
            <x14:dxf>
              <font>
                <color theme="0"/>
              </font>
              <fill>
                <gradientFill degree="90">
                  <stop position="0">
                    <color theme="0"/>
                  </stop>
                  <stop position="1">
                    <color theme="0"/>
                  </stop>
                </gradientFill>
              </fill>
              <border>
                <left/>
                <right/>
                <top/>
                <bottom/>
              </border>
            </x14:dxf>
          </x14:cfRule>
          <xm:sqref>F1:V1048576</xm:sqref>
        </x14:conditionalFormatting>
        <x14:conditionalFormatting xmlns:xm="http://schemas.microsoft.com/office/excel/2006/main">
          <x14:cfRule type="expression" priority="127" id="{E232BA06-B2F0-4975-86DA-9F746333699A}">
            <xm:f>'1. Applicant Details'!$E$15=2</xm:f>
            <x14:dxf>
              <font>
                <color theme="0"/>
              </font>
              <fill>
                <gradientFill degree="90">
                  <stop position="0">
                    <color theme="0"/>
                  </stop>
                  <stop position="1">
                    <color theme="0"/>
                  </stop>
                </gradientFill>
              </fill>
              <border>
                <left/>
                <right/>
                <top/>
                <bottom/>
              </border>
            </x14:dxf>
          </x14:cfRule>
          <xm:sqref>H1:V1048576</xm:sqref>
        </x14:conditionalFormatting>
        <x14:conditionalFormatting xmlns:xm="http://schemas.microsoft.com/office/excel/2006/main">
          <x14:cfRule type="expression" priority="128" id="{B8F4CDA6-2151-48CD-9592-2D691A5A457F}">
            <xm:f>'1. Applicant Details'!$E$15=3</xm:f>
            <x14:dxf>
              <font>
                <color theme="0"/>
              </font>
              <fill>
                <gradientFill degree="90">
                  <stop position="0">
                    <color theme="0"/>
                  </stop>
                  <stop position="1">
                    <color theme="0"/>
                  </stop>
                </gradientFill>
              </fill>
              <border>
                <left/>
                <right/>
                <top/>
                <bottom/>
              </border>
            </x14:dxf>
          </x14:cfRule>
          <xm:sqref>J1:V1048576</xm:sqref>
        </x14:conditionalFormatting>
        <x14:conditionalFormatting xmlns:xm="http://schemas.microsoft.com/office/excel/2006/main">
          <x14:cfRule type="expression" priority="129" id="{E4BCC787-4E2E-4473-83E3-5B391DD59AA9}">
            <xm:f>'1. Applicant Details'!$E$15=4</xm:f>
            <x14:dxf>
              <font>
                <color theme="0"/>
              </font>
              <fill>
                <gradientFill degree="90">
                  <stop position="0">
                    <color theme="0"/>
                  </stop>
                  <stop position="1">
                    <color theme="0"/>
                  </stop>
                </gradientFill>
              </fill>
              <border>
                <left/>
                <right/>
                <top/>
                <bottom/>
              </border>
            </x14:dxf>
          </x14:cfRule>
          <xm:sqref>L1:V1048576</xm:sqref>
        </x14:conditionalFormatting>
        <x14:conditionalFormatting xmlns:xm="http://schemas.microsoft.com/office/excel/2006/main">
          <x14:cfRule type="expression" priority="130" id="{2B226BBC-8E11-412B-9B47-9423D57FFBCC}">
            <xm:f>'1. Applicant Details'!$E$15=5</xm:f>
            <x14:dxf>
              <font>
                <color theme="0"/>
              </font>
              <fill>
                <gradientFill degree="90">
                  <stop position="0">
                    <color theme="0"/>
                  </stop>
                  <stop position="1">
                    <color theme="0"/>
                  </stop>
                </gradientFill>
              </fill>
              <border>
                <left/>
                <right/>
                <top/>
                <bottom/>
              </border>
            </x14:dxf>
          </x14:cfRule>
          <xm:sqref>N1:V1048576</xm:sqref>
        </x14:conditionalFormatting>
        <x14:conditionalFormatting xmlns:xm="http://schemas.microsoft.com/office/excel/2006/main">
          <x14:cfRule type="expression" priority="131" id="{9C4AE950-6242-45DB-9003-3A0B02E741D7}">
            <xm:f>'1. Applicant Details'!$E$15=6</xm:f>
            <x14:dxf>
              <font>
                <color theme="0"/>
              </font>
              <fill>
                <gradientFill degree="90">
                  <stop position="0">
                    <color theme="0"/>
                  </stop>
                  <stop position="1">
                    <color theme="0"/>
                  </stop>
                </gradientFill>
              </fill>
              <border>
                <left/>
                <right/>
                <top/>
                <bottom/>
              </border>
            </x14:dxf>
          </x14:cfRule>
          <xm:sqref>P1:V1048576</xm:sqref>
        </x14:conditionalFormatting>
        <x14:conditionalFormatting xmlns:xm="http://schemas.microsoft.com/office/excel/2006/main">
          <x14:cfRule type="expression" priority="132" id="{A2201D47-64B6-4EF4-AFCB-066E1D3465FA}">
            <xm:f>'1. Applicant Details'!$E$15=7</xm:f>
            <x14:dxf>
              <font>
                <color theme="0"/>
              </font>
              <fill>
                <gradientFill degree="90">
                  <stop position="0">
                    <color theme="0"/>
                  </stop>
                  <stop position="1">
                    <color theme="0"/>
                  </stop>
                </gradientFill>
              </fill>
              <border>
                <left/>
                <right/>
                <top/>
                <bottom/>
              </border>
            </x14:dxf>
          </x14:cfRule>
          <xm:sqref>R1:V1048576</xm:sqref>
        </x14:conditionalFormatting>
        <x14:conditionalFormatting xmlns:xm="http://schemas.microsoft.com/office/excel/2006/main">
          <x14:cfRule type="expression" priority="133" id="{9E62E52D-A3D5-4A49-93C2-8602901FACCA}">
            <xm:f>'1. Applicant Details'!$E$15=8</xm:f>
            <x14:dxf>
              <font>
                <color theme="0"/>
              </font>
              <fill>
                <gradientFill degree="90">
                  <stop position="0">
                    <color theme="0"/>
                  </stop>
                  <stop position="1">
                    <color theme="0"/>
                  </stop>
                </gradientFill>
              </fill>
              <border>
                <left/>
                <right/>
                <top/>
                <bottom/>
              </border>
            </x14:dxf>
          </x14:cfRule>
          <xm:sqref>S1:V1048576</xm:sqref>
        </x14:conditionalFormatting>
        <x14:conditionalFormatting xmlns:xm="http://schemas.microsoft.com/office/excel/2006/main">
          <x14:cfRule type="expression" priority="137" id="{5180DB04-D163-4936-9B94-441F0F4B8BF1}">
            <xm:f>'1. Applicant Details'!$E$15=9</xm:f>
            <x14:dxf>
              <font>
                <color theme="0"/>
              </font>
              <fill>
                <gradientFill degree="90">
                  <stop position="0">
                    <color theme="0"/>
                  </stop>
                  <stop position="1">
                    <color theme="0"/>
                  </stop>
                </gradientFill>
              </fill>
              <border>
                <left/>
                <right/>
                <top/>
                <bottom/>
              </border>
            </x14:dxf>
          </x14:cfRule>
          <xm:sqref>U1:V1048576</xm:sqref>
        </x14:conditionalFormatting>
      </x14:conditionalFormattings>
    </ext>
    <ext xmlns:x14="http://schemas.microsoft.com/office/spreadsheetml/2009/9/main" uri="{CCE6A557-97BC-4b89-ADB6-D9C93CAAB3DF}">
      <x14:dataValidations xmlns:xm="http://schemas.microsoft.com/office/excel/2006/main" count="11">
        <x14:dataValidation type="list" allowBlank="1" showInputMessage="1" showErrorMessage="1" xr:uid="{EC0ADD70-F560-4EE4-8AE4-C83BDAE33671}">
          <x14:formula1>
            <xm:f>'Lookups - hidden'!$J$1:$J$10</xm:f>
          </x14:formula1>
          <xm:sqref>D12 N12 L12 H12 J12 F12 T12 R12 P12 V12</xm:sqref>
        </x14:dataValidation>
        <x14:dataValidation type="list" allowBlank="1" showInputMessage="1" showErrorMessage="1" xr:uid="{CF3F6155-B9CF-427E-B888-62A686E03D80}">
          <x14:formula1>
            <xm:f>'Lookups - hidden'!$D$1:$D$3</xm:f>
          </x14:formula1>
          <xm:sqref>D16 F16 H16 J16 L16 L18 J18 H18 F18 D18 N16 N18 P16 P18 R16 R18 T16 T18 V16 V18</xm:sqref>
        </x14:dataValidation>
        <x14:dataValidation type="list" allowBlank="1" showInputMessage="1" showErrorMessage="1" xr:uid="{6B8A1A37-B29B-4C34-9CA4-D8E222CE966C}">
          <x14:formula1>
            <xm:f>'Lookups - hidden'!$B$1:$B$3</xm:f>
          </x14:formula1>
          <xm:sqref>D18 P151 F18 H18 J18 L18 D151 D153 P153 P29 V136 V29 F151 F153 H151 H153 J151 J153 D29 R118 V138 F29 H29 J29 D118 D120 D122 D124 D134 D136 D138 L151 N151 R120 R151 L153 L29 N153 N29 R122 R124 R153 R29 T118 T120 T122 T124 T134 T136 T138 F118 F120 F122 F124 F134 F136 F138 H118 H120 H122 H124 H134 H136 H138 J118 J120 J122 J124 J134 J136 J138 L118 L120 L122 L124 L134 L136 L138 N118 N120 N122 N124 N134 N136 N138 P118 P120 P122 P124 P134 P136 P138 R134 R136 R138 N18 P18 R18 T18 V18 T151 T153 T29 V118 V120 V122 V124 V134 V151 V153</xm:sqref>
        </x14:dataValidation>
        <x14:dataValidation type="list" allowBlank="1" showInputMessage="1" showErrorMessage="1" xr:uid="{1F83F605-BC75-4D23-A6A4-B3316DBAC8B5}">
          <x14:formula1>
            <xm:f>'Lookups - hidden'!$P$1:$P$4</xm:f>
          </x14:formula1>
          <xm:sqref>F196 H196 F73 J196 L196 N196 D196 T196 F53 T53 R196 P196 D53 D73 J53 F175 D175 T175 H73 H175 J73 L175 L53 L73 N53 N73 P53 P73 R53 R73 T73 J175 V175 P175 R175 N175 V196 V53 V73 H53</xm:sqref>
        </x14:dataValidation>
        <x14:dataValidation type="list" allowBlank="1" showInputMessage="1" showErrorMessage="1" xr:uid="{B0DD6961-552B-48B6-91CE-D51E98A98CD3}">
          <x14:formula1>
            <xm:f>'Lookups - hidden'!$L$1:$L$6</xm:f>
          </x14:formula1>
          <xm:sqref>F55 D55 L55 T55 T33 F33 F75 J55 L33 D33 D36 H33 J33 D75 T36 T75 F36 V75 H36 H75 J36 J75 L36 L75 N55 N33 N36 N75 P55 P33 P36 P75 R55 R33 R36 R75 V55 V33 V36 H55</xm:sqref>
        </x14:dataValidation>
        <x14:dataValidation type="list" allowBlank="1" showInputMessage="1" showErrorMessage="1" xr:uid="{5D7F6D15-A617-4A88-8B15-4DB85396C043}">
          <x14:formula1>
            <xm:f>'Lookups - hidden'!$N$1:$N$6</xm:f>
          </x14:formula1>
          <xm:sqref>L35 J35 H35 F35 T35 D35 D57 D77 T57 T77 F57 V77 F77 H77 J57 J77 L57 L77 N35 N57 N77 P35 P57 P77 R35 R57 R77 V35 V57 H57</xm:sqref>
        </x14:dataValidation>
        <x14:dataValidation type="list" allowBlank="1" showInputMessage="1" showErrorMessage="1" xr:uid="{6972959D-B115-4577-996B-479F35246DF6}">
          <x14:formula1>
            <xm:f>'Lookups - hidden'!$B$1:$B$4</xm:f>
          </x14:formula1>
          <xm:sqref>D27 R27 F27 H27 T27 J27 L27 N27 P27 V27</xm:sqref>
        </x14:dataValidation>
        <x14:dataValidation type="list" allowBlank="1" showInputMessage="1" showErrorMessage="1" xr:uid="{FA8514B3-1CFA-41A6-A6F0-864F408A025E}">
          <x14:formula1>
            <xm:f>'Lookups - hidden'!$F$1:$F$12</xm:f>
          </x14:formula1>
          <xm:sqref>D157:D158 F157:F158 H157:H158 L157:L158 J157:J158 T157:T158 J177 N177 H177 F177 V198 L177 D198 L198 H198 T198 F198 J198 N157:N158 P177 N198 P157:P158 V177 P198 R157:R158 R177 R198 V157:V158 T177 D177</xm:sqref>
        </x14:dataValidation>
        <x14:dataValidation type="list" allowBlank="1" showInputMessage="1" showErrorMessage="1" xr:uid="{F58B7B4A-3932-43E6-99D3-1A376C2656EB}">
          <x14:formula1>
            <xm:f>'Lookups - hidden'!$R$1:$R$7</xm:f>
          </x14:formula1>
          <xm:sqref>D249 T249 F249 H249 J249 L249 N249 P249 R249 V249</xm:sqref>
        </x14:dataValidation>
        <x14:dataValidation type="list" allowBlank="1" showInputMessage="1" showErrorMessage="1" xr:uid="{D2E23987-2DF4-4DDA-A943-19CBA34EAF04}">
          <x14:formula1>
            <xm:f>'Lookups - hidden'!$V$1:$V$9</xm:f>
          </x14:formula1>
          <xm:sqref>D251 T251 F251 H251 J251 L251 N251 P251 R251 V251</xm:sqref>
        </x14:dataValidation>
        <x14:dataValidation type="list" allowBlank="1" showInputMessage="1" showErrorMessage="1" xr:uid="{CB95A614-BF73-409C-9C75-26FAA7EF97B7}">
          <x14:formula1>
            <xm:f>'Lookups - hidden'!$T$1:$T$8</xm:f>
          </x14:formula1>
          <xm:sqref>D247 F247 H247 J247 L247 N247 P247 R247 T247 V247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52659-8C35-4350-9C7C-46C79CDF40D8}">
  <sheetPr codeName="Sheet4">
    <tabColor theme="4"/>
  </sheetPr>
  <dimension ref="A1:AF92"/>
  <sheetViews>
    <sheetView showGridLines="0" topLeftCell="D24" zoomScale="70" zoomScaleNormal="70" workbookViewId="0">
      <selection activeCell="D59" sqref="D59:G59"/>
    </sheetView>
  </sheetViews>
  <sheetFormatPr defaultColWidth="0" defaultRowHeight="14" x14ac:dyDescent="0.3"/>
  <cols>
    <col min="1" max="1" width="1.453125" style="21" customWidth="1"/>
    <col min="2" max="2" width="2.7265625" style="21" customWidth="1"/>
    <col min="3" max="3" width="69.90625" style="21" customWidth="1"/>
    <col min="4" max="4" width="20.6328125" style="21" customWidth="1"/>
    <col min="5" max="5" width="3.36328125" style="21" customWidth="1"/>
    <col min="6" max="6" width="15.7265625" style="21" customWidth="1"/>
    <col min="7" max="7" width="20.6328125" style="21" customWidth="1"/>
    <col min="8" max="8" width="4" style="21" customWidth="1"/>
    <col min="9" max="9" width="20.6328125" style="21" customWidth="1"/>
    <col min="10" max="10" width="4" style="21" customWidth="1"/>
    <col min="11" max="11" width="20.6328125" style="21" customWidth="1"/>
    <col min="12" max="12" width="3.81640625" style="21" customWidth="1"/>
    <col min="13" max="13" width="20.6328125" style="21" customWidth="1"/>
    <col min="14" max="14" width="3" style="21" customWidth="1"/>
    <col min="15" max="15" width="20.6328125" style="21" customWidth="1"/>
    <col min="16" max="16" width="3" style="21" customWidth="1"/>
    <col min="17" max="17" width="20.6328125" style="21" customWidth="1"/>
    <col min="18" max="18" width="3" style="21" customWidth="1"/>
    <col min="19" max="19" width="20.6328125" style="21" customWidth="1"/>
    <col min="20" max="20" width="3" style="21" customWidth="1"/>
    <col min="21" max="21" width="20.6328125" style="21" customWidth="1"/>
    <col min="22" max="22" width="3" style="21" customWidth="1"/>
    <col min="23" max="23" width="20.6328125" style="21" customWidth="1"/>
    <col min="24" max="24" width="3.26953125" style="21" customWidth="1"/>
    <col min="25" max="25" width="20.6328125" style="21" customWidth="1"/>
    <col min="26" max="26" width="3" style="21" customWidth="1"/>
    <col min="27" max="27" width="20.6328125" style="21" customWidth="1"/>
    <col min="28" max="28" width="3.453125" style="21" customWidth="1"/>
    <col min="29" max="29" width="20.6328125" style="21" customWidth="1"/>
    <col min="30" max="30" width="8.7265625" style="21" customWidth="1"/>
    <col min="31" max="31" width="3.08984375" style="21" customWidth="1"/>
    <col min="32" max="32" width="47.26953125" style="21" hidden="1" customWidth="1"/>
    <col min="33" max="33" width="8.7265625" style="21" hidden="1" customWidth="1"/>
    <col min="34" max="16384" width="8.7265625" style="21" hidden="1"/>
  </cols>
  <sheetData>
    <row r="1" spans="1:32" ht="14.5" thickBot="1" x14ac:dyDescent="0.35">
      <c r="AF1" s="130"/>
    </row>
    <row r="2" spans="1:32" s="22" customFormat="1" ht="25.5" thickBot="1" x14ac:dyDescent="0.55000000000000004">
      <c r="B2" s="217"/>
      <c r="C2" s="154" t="s">
        <v>157</v>
      </c>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209"/>
      <c r="AF2" s="143"/>
    </row>
    <row r="3" spans="1:32" x14ac:dyDescent="0.3">
      <c r="B3" s="80"/>
      <c r="AD3" s="23"/>
      <c r="AF3" s="130"/>
    </row>
    <row r="4" spans="1:32" ht="15.5" x14ac:dyDescent="0.35">
      <c r="B4" s="76" t="s">
        <v>158</v>
      </c>
      <c r="C4" s="77"/>
      <c r="D4" s="73"/>
      <c r="E4" s="73"/>
      <c r="F4" s="73"/>
      <c r="G4" s="73"/>
      <c r="H4" s="73"/>
      <c r="I4" s="73" t="s">
        <v>268</v>
      </c>
      <c r="J4" s="73"/>
      <c r="K4" s="138" t="s">
        <v>68</v>
      </c>
      <c r="L4" s="138"/>
      <c r="M4" s="138" t="s">
        <v>69</v>
      </c>
      <c r="N4" s="138"/>
      <c r="O4" s="138" t="s">
        <v>70</v>
      </c>
      <c r="P4" s="138"/>
      <c r="Q4" s="138" t="s">
        <v>71</v>
      </c>
      <c r="R4" s="138"/>
      <c r="S4" s="138" t="s">
        <v>72</v>
      </c>
      <c r="T4" s="138"/>
      <c r="U4" s="138" t="s">
        <v>73</v>
      </c>
      <c r="V4" s="138"/>
      <c r="W4" s="138" t="s">
        <v>74</v>
      </c>
      <c r="X4" s="138"/>
      <c r="Y4" s="138" t="s">
        <v>75</v>
      </c>
      <c r="Z4" s="138"/>
      <c r="AA4" s="138" t="s">
        <v>76</v>
      </c>
      <c r="AB4" s="138"/>
      <c r="AC4" s="138" t="s">
        <v>77</v>
      </c>
      <c r="AD4" s="121"/>
      <c r="AF4" s="144"/>
    </row>
    <row r="5" spans="1:32" ht="15.5" x14ac:dyDescent="0.35">
      <c r="B5" s="145"/>
      <c r="C5" s="77"/>
      <c r="D5" s="195"/>
      <c r="E5" s="195"/>
      <c r="F5" s="195"/>
      <c r="G5" s="195"/>
      <c r="H5" s="195"/>
      <c r="I5" s="277" t="s">
        <v>318</v>
      </c>
      <c r="J5" s="195"/>
      <c r="K5" s="156">
        <f>'2. Project Details'!D$6</f>
        <v>0</v>
      </c>
      <c r="L5" s="197"/>
      <c r="M5" s="156">
        <f>'2. Project Details'!F$6</f>
        <v>0</v>
      </c>
      <c r="N5" s="197"/>
      <c r="O5" s="156">
        <f>'2. Project Details'!H$6</f>
        <v>0</v>
      </c>
      <c r="P5" s="197"/>
      <c r="Q5" s="156">
        <f>'2. Project Details'!J$6</f>
        <v>0</v>
      </c>
      <c r="R5" s="208"/>
      <c r="S5" s="156">
        <f>'2. Project Details'!L$6</f>
        <v>0</v>
      </c>
      <c r="T5" s="208"/>
      <c r="U5" s="156">
        <f>'2. Project Details'!N$6</f>
        <v>0</v>
      </c>
      <c r="V5" s="208"/>
      <c r="W5" s="156">
        <f>'2. Project Details'!P$6</f>
        <v>0</v>
      </c>
      <c r="X5" s="208"/>
      <c r="Y5" s="156">
        <f>'2. Project Details'!R$6</f>
        <v>0</v>
      </c>
      <c r="Z5" s="208"/>
      <c r="AA5" s="156">
        <f>'2. Project Details'!T$6</f>
        <v>0</v>
      </c>
      <c r="AB5" s="208"/>
      <c r="AC5" s="156">
        <f>'2. Project Details'!V$6</f>
        <v>0</v>
      </c>
      <c r="AD5" s="79"/>
      <c r="AF5" s="130" t="s">
        <v>159</v>
      </c>
    </row>
    <row r="6" spans="1:32" x14ac:dyDescent="0.3">
      <c r="B6" s="80"/>
      <c r="R6" s="22"/>
      <c r="T6" s="22"/>
      <c r="V6" s="22"/>
      <c r="X6" s="22"/>
      <c r="Z6" s="22"/>
      <c r="AB6" s="22"/>
      <c r="AD6" s="23"/>
      <c r="AF6" s="130"/>
    </row>
    <row r="7" spans="1:32" x14ac:dyDescent="0.3">
      <c r="B7" s="80"/>
      <c r="K7" s="28"/>
      <c r="L7" s="29"/>
      <c r="M7" s="28"/>
      <c r="N7" s="28"/>
      <c r="O7" s="28"/>
      <c r="Q7" s="28"/>
      <c r="S7" s="28"/>
      <c r="U7" s="28"/>
      <c r="W7" s="28"/>
      <c r="Y7" s="28"/>
      <c r="AA7" s="28"/>
      <c r="AC7" s="28"/>
      <c r="AD7" s="23"/>
      <c r="AF7" s="130"/>
    </row>
    <row r="8" spans="1:32" s="190" customFormat="1" x14ac:dyDescent="0.3">
      <c r="A8" s="22"/>
      <c r="B8" s="218"/>
      <c r="C8" s="22" t="s">
        <v>160</v>
      </c>
      <c r="D8" s="22"/>
      <c r="E8" s="21"/>
      <c r="F8" s="21"/>
      <c r="G8" s="21"/>
      <c r="H8" s="21"/>
      <c r="I8" s="223">
        <f>SUM(K8:AC8)</f>
        <v>0</v>
      </c>
      <c r="J8" s="21"/>
      <c r="K8" s="189"/>
      <c r="L8" s="96"/>
      <c r="M8" s="189"/>
      <c r="N8" s="204"/>
      <c r="O8" s="189"/>
      <c r="P8" s="96"/>
      <c r="Q8" s="189"/>
      <c r="R8" s="96"/>
      <c r="S8" s="189"/>
      <c r="T8" s="96"/>
      <c r="U8" s="189"/>
      <c r="V8" s="96"/>
      <c r="W8" s="189"/>
      <c r="X8" s="96"/>
      <c r="Y8" s="189"/>
      <c r="Z8" s="96"/>
      <c r="AA8" s="189"/>
      <c r="AB8" s="96"/>
      <c r="AC8" s="189"/>
      <c r="AD8" s="210"/>
      <c r="AE8" s="22"/>
      <c r="AF8" s="191">
        <f>SUM(K8,M8,O8,Q8,S8,U8,W8,Y8,AA8,AC8)</f>
        <v>0</v>
      </c>
    </row>
    <row r="9" spans="1:32" x14ac:dyDescent="0.3">
      <c r="B9" s="80"/>
      <c r="C9" s="219" t="s">
        <v>161</v>
      </c>
      <c r="I9" s="97" t="str">
        <f>IFERROR(I8/I25,"")</f>
        <v/>
      </c>
      <c r="K9" s="97" t="str">
        <f>IFERROR(K8/K25,"")</f>
        <v/>
      </c>
      <c r="L9" s="48"/>
      <c r="M9" s="97" t="str">
        <f>IFERROR(M8/M25,"")</f>
        <v/>
      </c>
      <c r="N9" s="199"/>
      <c r="O9" s="97" t="str">
        <f>IFERROR(O8/O25,"")</f>
        <v/>
      </c>
      <c r="P9" s="48"/>
      <c r="Q9" s="97" t="str">
        <f>IFERROR(Q8/Q25,"")</f>
        <v/>
      </c>
      <c r="R9" s="48"/>
      <c r="S9" s="97" t="str">
        <f>IFERROR(S8/S25,"")</f>
        <v/>
      </c>
      <c r="T9" s="48"/>
      <c r="U9" s="97" t="str">
        <f>IFERROR(U8/U25,"")</f>
        <v/>
      </c>
      <c r="V9" s="48"/>
      <c r="W9" s="97" t="str">
        <f>IFERROR(W8/W25,"")</f>
        <v/>
      </c>
      <c r="X9" s="48"/>
      <c r="Y9" s="97" t="str">
        <f>IFERROR(Y8/Y25,"")</f>
        <v/>
      </c>
      <c r="Z9" s="48"/>
      <c r="AA9" s="97" t="str">
        <f>IFERROR(AA8/AA25,"")</f>
        <v/>
      </c>
      <c r="AB9" s="48"/>
      <c r="AC9" s="97" t="str">
        <f>IFERROR(AC8/AC25,"")</f>
        <v/>
      </c>
      <c r="AD9" s="23"/>
      <c r="AF9" s="31" t="e">
        <f>($AF8/$AF$25)</f>
        <v>#DIV/0!</v>
      </c>
    </row>
    <row r="10" spans="1:32" x14ac:dyDescent="0.3">
      <c r="B10" s="80"/>
      <c r="I10" s="48"/>
      <c r="K10" s="48"/>
      <c r="L10" s="48"/>
      <c r="M10" s="48"/>
      <c r="N10" s="199"/>
      <c r="O10" s="48"/>
      <c r="P10" s="48"/>
      <c r="Q10" s="48"/>
      <c r="R10" s="48"/>
      <c r="S10" s="48"/>
      <c r="T10" s="48"/>
      <c r="U10" s="48"/>
      <c r="V10" s="48"/>
      <c r="W10" s="48"/>
      <c r="X10" s="48"/>
      <c r="Y10" s="48"/>
      <c r="Z10" s="48"/>
      <c r="AA10" s="48"/>
      <c r="AB10" s="48"/>
      <c r="AC10" s="48"/>
      <c r="AD10" s="23"/>
    </row>
    <row r="11" spans="1:32" s="190" customFormat="1" x14ac:dyDescent="0.3">
      <c r="A11" s="22"/>
      <c r="B11" s="218"/>
      <c r="C11" s="22" t="s">
        <v>162</v>
      </c>
      <c r="D11" s="22"/>
      <c r="E11" s="21"/>
      <c r="F11" s="21"/>
      <c r="G11" s="21"/>
      <c r="H11" s="21"/>
      <c r="I11" s="223">
        <f>SUM(K11:AC11)</f>
        <v>0</v>
      </c>
      <c r="J11" s="21"/>
      <c r="K11" s="189"/>
      <c r="L11" s="96"/>
      <c r="M11" s="189"/>
      <c r="N11" s="204"/>
      <c r="O11" s="189"/>
      <c r="P11" s="201"/>
      <c r="Q11" s="189"/>
      <c r="R11" s="201"/>
      <c r="S11" s="189"/>
      <c r="T11" s="201"/>
      <c r="U11" s="189"/>
      <c r="V11" s="201"/>
      <c r="W11" s="189"/>
      <c r="X11" s="201"/>
      <c r="Y11" s="189"/>
      <c r="Z11" s="201"/>
      <c r="AA11" s="189"/>
      <c r="AB11" s="201"/>
      <c r="AC11" s="189"/>
      <c r="AD11" s="23"/>
      <c r="AE11" s="22"/>
      <c r="AF11" s="191">
        <f>SUM(K11,M11,O11,Q11,S11,U11,W11,Y11,AA11,AC11)</f>
        <v>0</v>
      </c>
    </row>
    <row r="12" spans="1:32" s="22" customFormat="1" x14ac:dyDescent="0.3">
      <c r="B12" s="218"/>
      <c r="C12" s="219" t="s">
        <v>163</v>
      </c>
      <c r="E12" s="21"/>
      <c r="F12" s="21"/>
      <c r="G12" s="21"/>
      <c r="H12" s="21"/>
      <c r="I12" s="107" t="str">
        <f>IFERROR(I11/'2. Project Details'!B224,"")</f>
        <v/>
      </c>
      <c r="J12" s="21"/>
      <c r="K12" s="107" t="str">
        <f>IFERROR(K11/'2. Project Details'!D224,"")</f>
        <v/>
      </c>
      <c r="L12" s="198"/>
      <c r="M12" s="107" t="str">
        <f>IFERROR(M11/'2. Project Details'!F224,"")</f>
        <v/>
      </c>
      <c r="N12" s="204"/>
      <c r="O12" s="107" t="str">
        <f>IFERROR(O11/'2. Project Details'!H224,"")</f>
        <v/>
      </c>
      <c r="P12" s="206"/>
      <c r="Q12" s="107" t="str">
        <f>IFERROR(Q11/'2. Project Details'!J224,"")</f>
        <v/>
      </c>
      <c r="R12" s="206"/>
      <c r="S12" s="107" t="str">
        <f>IFERROR(S11/'2. Project Details'!L224,"")</f>
        <v/>
      </c>
      <c r="T12" s="206"/>
      <c r="U12" s="107" t="str">
        <f>IFERROR(U11/'2. Project Details'!N224,"")</f>
        <v/>
      </c>
      <c r="V12" s="206"/>
      <c r="W12" s="107" t="str">
        <f>IFERROR(W11/'2. Project Details'!P224,"")</f>
        <v/>
      </c>
      <c r="X12" s="206"/>
      <c r="Y12" s="107" t="str">
        <f>IFERROR(Y11/'2. Project Details'!R224,"")</f>
        <v/>
      </c>
      <c r="Z12" s="206"/>
      <c r="AA12" s="107" t="str">
        <f>IFERROR(AA11/'2. Project Details'!T224,"")</f>
        <v/>
      </c>
      <c r="AB12" s="206"/>
      <c r="AC12" s="107" t="str">
        <f>IFERROR(AC11/'2. Project Details'!V224,"")</f>
        <v/>
      </c>
      <c r="AD12" s="211"/>
      <c r="AF12" s="32">
        <f>SUM(K12,M12,O12,Q12,S12,U12,W12,Y12,AA12,AC12)</f>
        <v>0</v>
      </c>
    </row>
    <row r="13" spans="1:32" s="22" customFormat="1" x14ac:dyDescent="0.3">
      <c r="B13" s="218"/>
      <c r="C13" s="219" t="s">
        <v>161</v>
      </c>
      <c r="E13" s="21"/>
      <c r="F13" s="21"/>
      <c r="G13" s="21"/>
      <c r="H13" s="21"/>
      <c r="I13" s="97" t="str">
        <f>IFERROR(I11/I25,"")</f>
        <v/>
      </c>
      <c r="J13" s="21"/>
      <c r="K13" s="97" t="str">
        <f>IFERROR(K11/K25,"")</f>
        <v/>
      </c>
      <c r="L13" s="198"/>
      <c r="M13" s="97" t="str">
        <f>IFERROR(M11/M25,"")</f>
        <v/>
      </c>
      <c r="N13" s="204"/>
      <c r="O13" s="97" t="str">
        <f>IFERROR(O11/O25,"")</f>
        <v/>
      </c>
      <c r="P13" s="206"/>
      <c r="Q13" s="97" t="str">
        <f>IFERROR(Q11/Q25,"")</f>
        <v/>
      </c>
      <c r="R13" s="206"/>
      <c r="S13" s="97" t="str">
        <f>IFERROR(S11/S25,"")</f>
        <v/>
      </c>
      <c r="T13" s="206"/>
      <c r="U13" s="97" t="str">
        <f>IFERROR(U11/U25,"")</f>
        <v/>
      </c>
      <c r="V13" s="206"/>
      <c r="W13" s="97" t="str">
        <f>IFERROR(W11/W25,"")</f>
        <v/>
      </c>
      <c r="X13" s="206"/>
      <c r="Y13" s="97" t="str">
        <f>IFERROR(Y11/Y25,"")</f>
        <v/>
      </c>
      <c r="Z13" s="206"/>
      <c r="AA13" s="97" t="str">
        <f>IFERROR(AA11/AA25,"")</f>
        <v/>
      </c>
      <c r="AB13" s="206"/>
      <c r="AC13" s="97" t="str">
        <f>IFERROR(AC11/AC25,"")</f>
        <v/>
      </c>
      <c r="AD13" s="211"/>
      <c r="AF13" s="31" t="e">
        <f>($AF11/$AF$25)</f>
        <v>#DIV/0!</v>
      </c>
    </row>
    <row r="14" spans="1:32" s="22" customFormat="1" x14ac:dyDescent="0.3">
      <c r="B14" s="218"/>
      <c r="E14" s="21"/>
      <c r="F14" s="21"/>
      <c r="G14" s="21"/>
      <c r="H14" s="21"/>
      <c r="I14" s="96"/>
      <c r="J14" s="21"/>
      <c r="K14" s="96"/>
      <c r="L14" s="96"/>
      <c r="M14" s="96"/>
      <c r="N14" s="198"/>
      <c r="O14" s="96"/>
      <c r="P14" s="96"/>
      <c r="Q14" s="96"/>
      <c r="R14" s="96"/>
      <c r="S14" s="96"/>
      <c r="T14" s="96"/>
      <c r="U14" s="96"/>
      <c r="V14" s="96"/>
      <c r="W14" s="96"/>
      <c r="X14" s="96"/>
      <c r="Y14" s="96"/>
      <c r="Z14" s="96"/>
      <c r="AA14" s="96"/>
      <c r="AB14" s="96"/>
      <c r="AC14" s="96"/>
      <c r="AD14" s="210"/>
    </row>
    <row r="15" spans="1:32" s="190" customFormat="1" x14ac:dyDescent="0.3">
      <c r="A15" s="22"/>
      <c r="B15" s="218"/>
      <c r="C15" s="22" t="s">
        <v>164</v>
      </c>
      <c r="D15" s="22"/>
      <c r="E15" s="21"/>
      <c r="F15" s="21"/>
      <c r="G15" s="21"/>
      <c r="H15" s="21"/>
      <c r="I15" s="223">
        <f>SUM(K15:AC15)</f>
        <v>0</v>
      </c>
      <c r="J15" s="21"/>
      <c r="K15" s="189"/>
      <c r="L15" s="96"/>
      <c r="M15" s="189"/>
      <c r="N15" s="204"/>
      <c r="O15" s="189"/>
      <c r="P15" s="96"/>
      <c r="Q15" s="189"/>
      <c r="R15" s="96"/>
      <c r="S15" s="189"/>
      <c r="T15" s="96"/>
      <c r="U15" s="189"/>
      <c r="V15" s="96"/>
      <c r="W15" s="189"/>
      <c r="X15" s="96"/>
      <c r="Y15" s="189"/>
      <c r="Z15" s="96"/>
      <c r="AA15" s="189"/>
      <c r="AB15" s="96"/>
      <c r="AC15" s="189"/>
      <c r="AD15" s="210"/>
      <c r="AE15" s="22"/>
      <c r="AF15" s="191">
        <f>SUM(K15,M15,O15,,Q15,S15,U15,W15,Y15,AA15,AC15)</f>
        <v>0</v>
      </c>
    </row>
    <row r="16" spans="1:32" s="22" customFormat="1" x14ac:dyDescent="0.3">
      <c r="B16" s="218"/>
      <c r="C16" s="219" t="s">
        <v>161</v>
      </c>
      <c r="E16" s="21"/>
      <c r="F16" s="21"/>
      <c r="G16" s="21"/>
      <c r="H16" s="21"/>
      <c r="I16" s="97" t="str">
        <f>IFERROR(I15/I25,"")</f>
        <v/>
      </c>
      <c r="J16" s="21"/>
      <c r="K16" s="97" t="str">
        <f>IFERROR(K15/K25,"")</f>
        <v/>
      </c>
      <c r="L16" s="96"/>
      <c r="M16" s="97" t="str">
        <f>IFERROR(M15/M25,"")</f>
        <v/>
      </c>
      <c r="N16" s="204"/>
      <c r="O16" s="97" t="str">
        <f>IFERROR(O15/O25,"")</f>
        <v/>
      </c>
      <c r="P16" s="96"/>
      <c r="Q16" s="97" t="str">
        <f>IFERROR(Q15/Q25,"")</f>
        <v/>
      </c>
      <c r="R16" s="96"/>
      <c r="S16" s="97" t="str">
        <f>IFERROR(S15/S25,"")</f>
        <v/>
      </c>
      <c r="T16" s="96"/>
      <c r="U16" s="97" t="str">
        <f>IFERROR(U15/U25,"")</f>
        <v/>
      </c>
      <c r="V16" s="96"/>
      <c r="W16" s="97" t="str">
        <f>IFERROR(W15/W25,"")</f>
        <v/>
      </c>
      <c r="X16" s="96"/>
      <c r="Y16" s="97" t="str">
        <f>IFERROR(Y15/Y25,"")</f>
        <v/>
      </c>
      <c r="Z16" s="96"/>
      <c r="AA16" s="97" t="str">
        <f>IFERROR(AA15/AA25,"")</f>
        <v/>
      </c>
      <c r="AB16" s="96"/>
      <c r="AC16" s="97" t="str">
        <f>IFERROR(AC15/AC25,"")</f>
        <v/>
      </c>
      <c r="AD16" s="210"/>
      <c r="AF16" s="31" t="e">
        <f>($AF15/$AF$25)</f>
        <v>#DIV/0!</v>
      </c>
    </row>
    <row r="17" spans="1:32" s="22" customFormat="1" x14ac:dyDescent="0.3">
      <c r="B17" s="218"/>
      <c r="E17" s="21"/>
      <c r="F17" s="21"/>
      <c r="G17" s="21"/>
      <c r="H17" s="21"/>
      <c r="I17" s="96"/>
      <c r="J17" s="21"/>
      <c r="K17" s="96"/>
      <c r="L17" s="96"/>
      <c r="M17" s="96"/>
      <c r="N17" s="198"/>
      <c r="O17" s="96"/>
      <c r="P17" s="96"/>
      <c r="Q17" s="96"/>
      <c r="R17" s="96"/>
      <c r="S17" s="96"/>
      <c r="T17" s="96"/>
      <c r="U17" s="96"/>
      <c r="V17" s="96"/>
      <c r="W17" s="96"/>
      <c r="X17" s="96"/>
      <c r="Y17" s="96"/>
      <c r="Z17" s="96"/>
      <c r="AA17" s="96"/>
      <c r="AB17" s="96"/>
      <c r="AC17" s="96"/>
      <c r="AD17" s="210"/>
    </row>
    <row r="18" spans="1:32" s="190" customFormat="1" x14ac:dyDescent="0.3">
      <c r="A18" s="22"/>
      <c r="B18" s="218"/>
      <c r="C18" s="22" t="s">
        <v>165</v>
      </c>
      <c r="D18" s="22"/>
      <c r="E18" s="21"/>
      <c r="F18" s="21"/>
      <c r="G18" s="21"/>
      <c r="H18" s="21"/>
      <c r="I18" s="223">
        <f>SUM(K18:AC18)</f>
        <v>0</v>
      </c>
      <c r="J18" s="21"/>
      <c r="K18" s="189"/>
      <c r="L18" s="96"/>
      <c r="M18" s="189"/>
      <c r="N18" s="204"/>
      <c r="O18" s="189"/>
      <c r="P18" s="96"/>
      <c r="Q18" s="189"/>
      <c r="R18" s="96"/>
      <c r="S18" s="189"/>
      <c r="T18" s="96"/>
      <c r="U18" s="189"/>
      <c r="V18" s="96"/>
      <c r="W18" s="189"/>
      <c r="X18" s="96"/>
      <c r="Y18" s="189"/>
      <c r="Z18" s="96"/>
      <c r="AA18" s="189"/>
      <c r="AB18" s="96"/>
      <c r="AC18" s="189"/>
      <c r="AD18" s="210"/>
      <c r="AE18" s="22"/>
      <c r="AF18" s="191">
        <f>SUM(K18,M18,O18,,Q18,S18,U18,W18,Y18,AA18,AC18)</f>
        <v>0</v>
      </c>
    </row>
    <row r="19" spans="1:32" s="22" customFormat="1" x14ac:dyDescent="0.3">
      <c r="B19" s="218"/>
      <c r="C19" s="219" t="s">
        <v>161</v>
      </c>
      <c r="E19" s="21"/>
      <c r="F19" s="21"/>
      <c r="G19" s="21"/>
      <c r="H19" s="21"/>
      <c r="I19" s="97" t="str">
        <f>IFERROR(I18/I25,"")</f>
        <v/>
      </c>
      <c r="J19" s="21"/>
      <c r="K19" s="97" t="str">
        <f>IFERROR(K18/K25,"")</f>
        <v/>
      </c>
      <c r="L19" s="96"/>
      <c r="M19" s="97" t="str">
        <f>IFERROR(M18/M25,"")</f>
        <v/>
      </c>
      <c r="N19" s="204"/>
      <c r="O19" s="97" t="str">
        <f>IFERROR(O18/O25,"")</f>
        <v/>
      </c>
      <c r="P19" s="96"/>
      <c r="Q19" s="97" t="str">
        <f>IFERROR(Q18/Q25,"")</f>
        <v/>
      </c>
      <c r="R19" s="96"/>
      <c r="S19" s="97" t="str">
        <f>IFERROR(S18/S25,"")</f>
        <v/>
      </c>
      <c r="T19" s="96"/>
      <c r="U19" s="97" t="str">
        <f>IFERROR(U18/U25,"")</f>
        <v/>
      </c>
      <c r="V19" s="96"/>
      <c r="W19" s="97" t="str">
        <f>IFERROR(W18/W25,"")</f>
        <v/>
      </c>
      <c r="X19" s="96"/>
      <c r="Y19" s="97" t="str">
        <f>IFERROR(Y18/Y25,"")</f>
        <v/>
      </c>
      <c r="Z19" s="96"/>
      <c r="AA19" s="97" t="str">
        <f>IFERROR(AA18/AA25,"")</f>
        <v/>
      </c>
      <c r="AB19" s="96"/>
      <c r="AC19" s="97" t="str">
        <f>IFERROR(AC18/AC25,"")</f>
        <v/>
      </c>
      <c r="AD19" s="210"/>
      <c r="AF19" s="31" t="e">
        <f>($AF18/$AF$25)</f>
        <v>#DIV/0!</v>
      </c>
    </row>
    <row r="20" spans="1:32" s="22" customFormat="1" x14ac:dyDescent="0.3">
      <c r="B20" s="218"/>
      <c r="E20" s="21"/>
      <c r="F20" s="21"/>
      <c r="G20" s="21"/>
      <c r="H20" s="21"/>
      <c r="I20" s="96"/>
      <c r="J20" s="21"/>
      <c r="K20" s="96"/>
      <c r="L20" s="96"/>
      <c r="M20" s="96"/>
      <c r="N20" s="198"/>
      <c r="O20" s="96"/>
      <c r="P20" s="96"/>
      <c r="Q20" s="96"/>
      <c r="R20" s="96"/>
      <c r="S20" s="96"/>
      <c r="T20" s="96"/>
      <c r="U20" s="96"/>
      <c r="V20" s="96"/>
      <c r="W20" s="96"/>
      <c r="X20" s="96"/>
      <c r="Y20" s="96"/>
      <c r="Z20" s="96"/>
      <c r="AA20" s="96"/>
      <c r="AB20" s="96"/>
      <c r="AC20" s="96"/>
      <c r="AD20" s="210"/>
    </row>
    <row r="21" spans="1:32" s="167" customFormat="1" x14ac:dyDescent="0.3">
      <c r="A21" s="21"/>
      <c r="B21" s="80"/>
      <c r="C21" s="22" t="s">
        <v>166</v>
      </c>
      <c r="D21" s="21"/>
      <c r="E21" s="21"/>
      <c r="F21" s="21"/>
      <c r="G21" s="21"/>
      <c r="H21" s="21"/>
      <c r="I21" s="223">
        <f>SUM(K21:AC21)</f>
        <v>0</v>
      </c>
      <c r="J21" s="21"/>
      <c r="K21" s="189"/>
      <c r="L21" s="48"/>
      <c r="M21" s="189"/>
      <c r="N21" s="98"/>
      <c r="O21" s="189"/>
      <c r="P21" s="48"/>
      <c r="Q21" s="189"/>
      <c r="R21" s="48"/>
      <c r="S21" s="189"/>
      <c r="T21" s="48"/>
      <c r="U21" s="189"/>
      <c r="V21" s="48"/>
      <c r="W21" s="189"/>
      <c r="X21" s="48"/>
      <c r="Y21" s="189"/>
      <c r="Z21" s="48"/>
      <c r="AA21" s="189"/>
      <c r="AB21" s="48"/>
      <c r="AC21" s="189"/>
      <c r="AD21" s="23"/>
      <c r="AE21" s="21"/>
      <c r="AF21" s="191">
        <f>SUM(K21,M21,O21,,Q21,S21,U21,W21,Y21,AA21,AC21)</f>
        <v>0</v>
      </c>
    </row>
    <row r="22" spans="1:32" x14ac:dyDescent="0.3">
      <c r="B22" s="80"/>
      <c r="C22" s="219" t="s">
        <v>161</v>
      </c>
      <c r="I22" s="97" t="str">
        <f>IFERROR(I21/I25,"")</f>
        <v/>
      </c>
      <c r="K22" s="97" t="str">
        <f>IFERROR(K21/K25,"")</f>
        <v/>
      </c>
      <c r="L22" s="48"/>
      <c r="M22" s="97" t="str">
        <f>IFERROR(M21/M25,"")</f>
        <v/>
      </c>
      <c r="N22" s="98"/>
      <c r="O22" s="97" t="str">
        <f>IFERROR(O21/O25,"")</f>
        <v/>
      </c>
      <c r="P22" s="48"/>
      <c r="Q22" s="97" t="str">
        <f>IFERROR(Q21/Q25,"")</f>
        <v/>
      </c>
      <c r="R22" s="48"/>
      <c r="S22" s="97" t="str">
        <f>IFERROR(S21/S25,"")</f>
        <v/>
      </c>
      <c r="T22" s="48"/>
      <c r="U22" s="97" t="str">
        <f>IFERROR(U21/U25,"")</f>
        <v/>
      </c>
      <c r="V22" s="48"/>
      <c r="W22" s="97" t="str">
        <f>IFERROR(W21/W25,"")</f>
        <v/>
      </c>
      <c r="X22" s="48"/>
      <c r="Y22" s="97" t="str">
        <f>IFERROR(Y21/Y25,"")</f>
        <v/>
      </c>
      <c r="Z22" s="48"/>
      <c r="AA22" s="97" t="str">
        <f>IFERROR(AA21/AA25,"")</f>
        <v/>
      </c>
      <c r="AB22" s="48"/>
      <c r="AC22" s="97" t="str">
        <f>IFERROR(AC21/AC25,"")</f>
        <v/>
      </c>
      <c r="AD22" s="23"/>
      <c r="AF22" s="31" t="e">
        <f>($AF21/$AF$25)</f>
        <v>#DIV/0!</v>
      </c>
    </row>
    <row r="23" spans="1:32" x14ac:dyDescent="0.3">
      <c r="B23" s="80"/>
      <c r="C23" s="22"/>
      <c r="I23" s="98"/>
      <c r="K23" s="98"/>
      <c r="L23" s="199"/>
      <c r="M23" s="98"/>
      <c r="N23" s="98"/>
      <c r="O23" s="98"/>
      <c r="P23" s="48"/>
      <c r="Q23" s="98"/>
      <c r="R23" s="48"/>
      <c r="S23" s="98"/>
      <c r="T23" s="48"/>
      <c r="U23" s="98"/>
      <c r="V23" s="48"/>
      <c r="W23" s="98"/>
      <c r="X23" s="48"/>
      <c r="Y23" s="98"/>
      <c r="Z23" s="48"/>
      <c r="AA23" s="98"/>
      <c r="AB23" s="48"/>
      <c r="AC23" s="98"/>
      <c r="AD23" s="23"/>
      <c r="AF23" s="28"/>
    </row>
    <row r="24" spans="1:32" x14ac:dyDescent="0.3">
      <c r="B24" s="80"/>
      <c r="I24" s="48"/>
      <c r="K24" s="48"/>
      <c r="L24" s="48"/>
      <c r="M24" s="48"/>
      <c r="N24" s="199"/>
      <c r="O24" s="48"/>
      <c r="P24" s="48"/>
      <c r="Q24" s="48"/>
      <c r="R24" s="48"/>
      <c r="S24" s="48"/>
      <c r="T24" s="48"/>
      <c r="U24" s="48"/>
      <c r="V24" s="48"/>
      <c r="W24" s="48"/>
      <c r="X24" s="48"/>
      <c r="Y24" s="48"/>
      <c r="Z24" s="48"/>
      <c r="AA24" s="48"/>
      <c r="AB24" s="48"/>
      <c r="AC24" s="48"/>
      <c r="AD24" s="23"/>
    </row>
    <row r="25" spans="1:32" s="22" customFormat="1" x14ac:dyDescent="0.3">
      <c r="B25" s="218"/>
      <c r="C25" s="22" t="s">
        <v>167</v>
      </c>
      <c r="E25" s="21"/>
      <c r="F25" s="21"/>
      <c r="G25" s="21"/>
      <c r="H25" s="21"/>
      <c r="I25" s="223">
        <f>SUM(K25:AC25)</f>
        <v>0</v>
      </c>
      <c r="J25" s="21"/>
      <c r="K25" s="99">
        <f>SUM(K8,K11,K15,K18,K21)</f>
        <v>0</v>
      </c>
      <c r="L25" s="96"/>
      <c r="M25" s="99">
        <f>SUM(M8,M11,M15,M18,M21)</f>
        <v>0</v>
      </c>
      <c r="N25" s="204"/>
      <c r="O25" s="99">
        <f>SUM(O8,O11,O15,O18,O21)</f>
        <v>0</v>
      </c>
      <c r="P25" s="96"/>
      <c r="Q25" s="99">
        <f>SUM(Q8,Q11,Q15,Q18,Q21)</f>
        <v>0</v>
      </c>
      <c r="R25" s="96"/>
      <c r="S25" s="99">
        <f>SUM(S8,S11,S15,S18,S21)</f>
        <v>0</v>
      </c>
      <c r="T25" s="96"/>
      <c r="U25" s="99">
        <f>SUM(U8,U11,U15,U18,U21)</f>
        <v>0</v>
      </c>
      <c r="V25" s="96"/>
      <c r="W25" s="99">
        <f>SUM(W8,W11,W15,W18,W21)</f>
        <v>0</v>
      </c>
      <c r="X25" s="96"/>
      <c r="Y25" s="99">
        <f>SUM(Y8,Y11,Y15,Y18,Y21)</f>
        <v>0</v>
      </c>
      <c r="Z25" s="96"/>
      <c r="AA25" s="99">
        <f>SUM(AA8,AA11,AA15,AA18,AA21)</f>
        <v>0</v>
      </c>
      <c r="AB25" s="96"/>
      <c r="AC25" s="99">
        <f>SUM(AC8,AC11,AC15,AC18,AC21)</f>
        <v>0</v>
      </c>
      <c r="AD25" s="210"/>
      <c r="AF25" s="32">
        <f>SUM(K25,M25,O25,,Q25,S25,U25,W25,Y25,AA25,AC25)</f>
        <v>0</v>
      </c>
    </row>
    <row r="26" spans="1:32" s="22" customFormat="1" ht="14.5" x14ac:dyDescent="0.35">
      <c r="B26" s="218"/>
      <c r="C26" s="75" t="s">
        <v>168</v>
      </c>
      <c r="E26" s="21"/>
      <c r="F26" s="21"/>
      <c r="G26" s="21"/>
      <c r="H26" s="21"/>
      <c r="I26" s="100"/>
      <c r="J26" s="21"/>
      <c r="K26" s="100"/>
      <c r="L26" s="198"/>
      <c r="M26" s="100"/>
      <c r="N26" s="204"/>
      <c r="O26" s="100"/>
      <c r="P26" s="96"/>
      <c r="Q26" s="100"/>
      <c r="R26" s="96"/>
      <c r="S26" s="100"/>
      <c r="T26" s="96"/>
      <c r="U26" s="100"/>
      <c r="V26" s="96"/>
      <c r="W26" s="100"/>
      <c r="X26" s="96"/>
      <c r="Y26" s="100"/>
      <c r="Z26" s="96"/>
      <c r="AA26" s="100"/>
      <c r="AB26" s="96"/>
      <c r="AC26" s="100"/>
      <c r="AD26" s="210"/>
      <c r="AF26" s="34"/>
    </row>
    <row r="27" spans="1:32" x14ac:dyDescent="0.3">
      <c r="B27" s="80"/>
      <c r="I27" s="48"/>
      <c r="K27" s="48"/>
      <c r="L27" s="48"/>
      <c r="M27" s="48"/>
      <c r="N27" s="199"/>
      <c r="O27" s="48"/>
      <c r="P27" s="48"/>
      <c r="Q27" s="48"/>
      <c r="R27" s="48"/>
      <c r="S27" s="48"/>
      <c r="T27" s="48"/>
      <c r="U27" s="48"/>
      <c r="V27" s="48"/>
      <c r="W27" s="48"/>
      <c r="X27" s="48"/>
      <c r="Y27" s="48"/>
      <c r="Z27" s="48"/>
      <c r="AA27" s="48"/>
      <c r="AB27" s="48"/>
      <c r="AC27" s="48"/>
      <c r="AD27" s="23"/>
    </row>
    <row r="28" spans="1:32" x14ac:dyDescent="0.3">
      <c r="B28" s="80"/>
      <c r="C28" s="22" t="s">
        <v>169</v>
      </c>
      <c r="I28" s="99">
        <f>I25*0.9</f>
        <v>0</v>
      </c>
      <c r="K28" s="99">
        <f>K25*0.9</f>
        <v>0</v>
      </c>
      <c r="L28" s="200"/>
      <c r="M28" s="99">
        <f>M25*0.9</f>
        <v>0</v>
      </c>
      <c r="N28" s="200"/>
      <c r="O28" s="99">
        <f>O25*0.9</f>
        <v>0</v>
      </c>
      <c r="P28" s="201"/>
      <c r="Q28" s="99">
        <f>Q25*0.9</f>
        <v>0</v>
      </c>
      <c r="R28" s="201"/>
      <c r="S28" s="99">
        <f>S25*0.9</f>
        <v>0</v>
      </c>
      <c r="T28" s="201"/>
      <c r="U28" s="99">
        <f>U25*0.9</f>
        <v>0</v>
      </c>
      <c r="V28" s="201"/>
      <c r="W28" s="99">
        <f>W25*0.9</f>
        <v>0</v>
      </c>
      <c r="X28" s="201"/>
      <c r="Y28" s="99">
        <f>Y25*0.9</f>
        <v>0</v>
      </c>
      <c r="Z28" s="201"/>
      <c r="AA28" s="99">
        <f>AA25*0.9</f>
        <v>0</v>
      </c>
      <c r="AB28" s="201"/>
      <c r="AC28" s="99">
        <f>AC25*0.9</f>
        <v>0</v>
      </c>
      <c r="AD28" s="23"/>
      <c r="AF28" s="32">
        <f>SUM(K28,M28,O28,,Q28,S28,U28,W28,Y28,AA28,AC28)</f>
        <v>0</v>
      </c>
    </row>
    <row r="29" spans="1:32" x14ac:dyDescent="0.3">
      <c r="B29" s="80"/>
      <c r="C29" s="22"/>
      <c r="I29" s="98"/>
      <c r="K29" s="98"/>
      <c r="L29" s="199"/>
      <c r="M29" s="98"/>
      <c r="N29" s="98"/>
      <c r="O29" s="98"/>
      <c r="P29" s="201"/>
      <c r="Q29" s="98"/>
      <c r="R29" s="201"/>
      <c r="S29" s="98"/>
      <c r="T29" s="201"/>
      <c r="U29" s="98"/>
      <c r="V29" s="201"/>
      <c r="W29" s="98"/>
      <c r="X29" s="201"/>
      <c r="Y29" s="98"/>
      <c r="Z29" s="201"/>
      <c r="AA29" s="98"/>
      <c r="AB29" s="201"/>
      <c r="AC29" s="98"/>
      <c r="AD29" s="212"/>
      <c r="AF29" s="28"/>
    </row>
    <row r="30" spans="1:32" s="167" customFormat="1" x14ac:dyDescent="0.3">
      <c r="A30" s="21"/>
      <c r="B30" s="80"/>
      <c r="C30" s="22" t="s">
        <v>170</v>
      </c>
      <c r="D30" s="21"/>
      <c r="E30" s="21"/>
      <c r="F30" s="21"/>
      <c r="G30" s="21"/>
      <c r="H30" s="21"/>
      <c r="I30" s="223">
        <f>SUM(K30:AC30)</f>
        <v>0</v>
      </c>
      <c r="J30" s="21"/>
      <c r="K30" s="189"/>
      <c r="L30" s="48"/>
      <c r="M30" s="189"/>
      <c r="N30" s="98"/>
      <c r="O30" s="189"/>
      <c r="P30" s="201"/>
      <c r="Q30" s="189"/>
      <c r="R30" s="201"/>
      <c r="S30" s="189"/>
      <c r="T30" s="201"/>
      <c r="U30" s="189"/>
      <c r="V30" s="201"/>
      <c r="W30" s="189"/>
      <c r="X30" s="201"/>
      <c r="Y30" s="189"/>
      <c r="Z30" s="201"/>
      <c r="AA30" s="189"/>
      <c r="AB30" s="201"/>
      <c r="AC30" s="189"/>
      <c r="AD30" s="212"/>
      <c r="AE30" s="21"/>
      <c r="AF30" s="191">
        <f>SUM(K30,M30,O30,,Q30,S30,U30,W30,Y30,AA30,AC30)</f>
        <v>0</v>
      </c>
    </row>
    <row r="31" spans="1:32" ht="14.5" x14ac:dyDescent="0.35">
      <c r="B31" s="80"/>
      <c r="C31" s="75" t="s">
        <v>310</v>
      </c>
      <c r="I31" s="97" t="str">
        <f>IFERROR(I30/I25,"")</f>
        <v/>
      </c>
      <c r="K31" s="97" t="str">
        <f>IFERROR(K30/K25,"")</f>
        <v/>
      </c>
      <c r="L31" s="48"/>
      <c r="M31" s="97" t="str">
        <f>IFERROR(M30/M25,"")</f>
        <v/>
      </c>
      <c r="N31" s="48"/>
      <c r="O31" s="97" t="str">
        <f>IFERROR(O30/O25,"")</f>
        <v/>
      </c>
      <c r="P31" s="201"/>
      <c r="Q31" s="97" t="str">
        <f>IFERROR(Q30/Q25,"")</f>
        <v/>
      </c>
      <c r="R31" s="201"/>
      <c r="S31" s="97" t="str">
        <f>IFERROR(S30/S25,"")</f>
        <v/>
      </c>
      <c r="T31" s="201"/>
      <c r="U31" s="97" t="str">
        <f>IFERROR(U30/U25,"")</f>
        <v/>
      </c>
      <c r="V31" s="201"/>
      <c r="W31" s="97" t="str">
        <f>IFERROR(W30/W25,"")</f>
        <v/>
      </c>
      <c r="X31" s="201"/>
      <c r="Y31" s="97" t="str">
        <f>IFERROR(Y30/Y25,"")</f>
        <v/>
      </c>
      <c r="Z31" s="201"/>
      <c r="AA31" s="97" t="str">
        <f>IFERROR(AA30/AA25,"")</f>
        <v/>
      </c>
      <c r="AB31" s="201"/>
      <c r="AC31" s="97" t="str">
        <f>IFERROR(AC30/AC25,"")</f>
        <v/>
      </c>
      <c r="AD31" s="212"/>
      <c r="AF31" s="31" t="e">
        <f>AVERAGE(E31:O31)</f>
        <v>#DIV/0!</v>
      </c>
    </row>
    <row r="32" spans="1:32" x14ac:dyDescent="0.3">
      <c r="B32" s="80"/>
      <c r="C32" s="22"/>
      <c r="I32" s="98"/>
      <c r="K32" s="98"/>
      <c r="L32" s="199"/>
      <c r="M32" s="98"/>
      <c r="N32" s="98"/>
      <c r="O32" s="98"/>
      <c r="P32" s="201"/>
      <c r="Q32" s="98"/>
      <c r="R32" s="201"/>
      <c r="S32" s="98"/>
      <c r="T32" s="201"/>
      <c r="U32" s="98"/>
      <c r="V32" s="201"/>
      <c r="W32" s="98"/>
      <c r="X32" s="201"/>
      <c r="Y32" s="98"/>
      <c r="Z32" s="201"/>
      <c r="AA32" s="98"/>
      <c r="AB32" s="201"/>
      <c r="AC32" s="98"/>
      <c r="AD32" s="212"/>
      <c r="AF32" s="28"/>
    </row>
    <row r="33" spans="1:32" x14ac:dyDescent="0.3">
      <c r="B33" s="80"/>
      <c r="C33" s="22" t="s">
        <v>171</v>
      </c>
      <c r="I33" s="99">
        <f>I25-I30</f>
        <v>0</v>
      </c>
      <c r="K33" s="99">
        <f>K25-K30</f>
        <v>0</v>
      </c>
      <c r="L33" s="201"/>
      <c r="M33" s="99">
        <f t="shared" ref="M33:O33" si="0">M25-M30</f>
        <v>0</v>
      </c>
      <c r="N33" s="201"/>
      <c r="O33" s="99">
        <f t="shared" si="0"/>
        <v>0</v>
      </c>
      <c r="P33" s="201"/>
      <c r="Q33" s="99">
        <f t="shared" ref="Q33" si="1">Q25-Q30</f>
        <v>0</v>
      </c>
      <c r="R33" s="201"/>
      <c r="S33" s="99">
        <f t="shared" ref="S33" si="2">S25-S30</f>
        <v>0</v>
      </c>
      <c r="T33" s="201"/>
      <c r="U33" s="99">
        <f t="shared" ref="U33" si="3">U25-U30</f>
        <v>0</v>
      </c>
      <c r="V33" s="201"/>
      <c r="W33" s="99">
        <f t="shared" ref="W33" si="4">W25-W30</f>
        <v>0</v>
      </c>
      <c r="X33" s="201"/>
      <c r="Y33" s="99">
        <f t="shared" ref="Y33" si="5">Y25-Y30</f>
        <v>0</v>
      </c>
      <c r="Z33" s="201"/>
      <c r="AA33" s="99">
        <f t="shared" ref="AA33" si="6">AA25-AA30</f>
        <v>0</v>
      </c>
      <c r="AB33" s="201"/>
      <c r="AC33" s="99">
        <f t="shared" ref="AC33" si="7">AC25-AC30</f>
        <v>0</v>
      </c>
      <c r="AD33" s="212"/>
      <c r="AF33" s="32">
        <f>SUM(K33,M33,O33,Q33,S33,U33,W33,Y33,AA33,AC33)</f>
        <v>0</v>
      </c>
    </row>
    <row r="34" spans="1:32" x14ac:dyDescent="0.3">
      <c r="B34" s="80"/>
      <c r="N34" s="29"/>
      <c r="AD34" s="23"/>
    </row>
    <row r="35" spans="1:32" s="190" customFormat="1" x14ac:dyDescent="0.3">
      <c r="A35" s="22"/>
      <c r="B35" s="218"/>
      <c r="C35" s="22" t="s">
        <v>172</v>
      </c>
      <c r="D35" s="22"/>
      <c r="E35" s="21"/>
      <c r="F35" s="21"/>
      <c r="G35" s="21"/>
      <c r="H35" s="21"/>
      <c r="I35" s="223">
        <f>SUM(K35:AC35)</f>
        <v>0</v>
      </c>
      <c r="J35" s="21"/>
      <c r="K35" s="192"/>
      <c r="L35" s="22"/>
      <c r="M35" s="192"/>
      <c r="N35" s="205"/>
      <c r="O35" s="192"/>
      <c r="P35" s="22"/>
      <c r="Q35" s="192"/>
      <c r="R35" s="22"/>
      <c r="S35" s="192"/>
      <c r="T35" s="22"/>
      <c r="U35" s="192"/>
      <c r="V35" s="22"/>
      <c r="W35" s="192"/>
      <c r="X35" s="22"/>
      <c r="Y35" s="192"/>
      <c r="Z35" s="22"/>
      <c r="AA35" s="192"/>
      <c r="AB35" s="22"/>
      <c r="AC35" s="192"/>
      <c r="AD35" s="210"/>
      <c r="AE35" s="22"/>
      <c r="AF35" s="191">
        <f>SUM(K35,M35,O35,Q35,S35,U35,W35,Y35,AA35,AC35)</f>
        <v>0</v>
      </c>
    </row>
    <row r="36" spans="1:32" s="22" customFormat="1" x14ac:dyDescent="0.3">
      <c r="B36" s="218"/>
      <c r="E36" s="21"/>
      <c r="F36" s="21"/>
      <c r="G36" s="21"/>
      <c r="H36" s="21"/>
      <c r="I36" s="21"/>
      <c r="J36" s="21"/>
      <c r="K36" s="21"/>
      <c r="M36" s="21"/>
      <c r="N36" s="205"/>
      <c r="O36" s="21"/>
      <c r="Q36" s="21"/>
      <c r="S36" s="21"/>
      <c r="U36" s="21"/>
      <c r="W36" s="21"/>
      <c r="Y36" s="21"/>
      <c r="AA36" s="21"/>
      <c r="AC36" s="21"/>
      <c r="AD36" s="210"/>
    </row>
    <row r="37" spans="1:32" x14ac:dyDescent="0.3">
      <c r="B37" s="80"/>
      <c r="C37" s="22" t="s">
        <v>173</v>
      </c>
      <c r="N37" s="29"/>
      <c r="P37" s="207"/>
      <c r="R37" s="207"/>
      <c r="T37" s="207"/>
      <c r="V37" s="207"/>
      <c r="X37" s="207"/>
      <c r="Z37" s="207"/>
      <c r="AB37" s="207"/>
      <c r="AD37" s="213"/>
    </row>
    <row r="38" spans="1:32" s="167" customFormat="1" x14ac:dyDescent="0.3">
      <c r="A38" s="21"/>
      <c r="B38" s="80"/>
      <c r="C38" s="21"/>
      <c r="D38" s="287"/>
      <c r="E38" s="287"/>
      <c r="F38" s="287"/>
      <c r="G38" s="287"/>
      <c r="H38" s="21"/>
      <c r="I38" s="223">
        <f>SUM(K38:AC38)</f>
        <v>0</v>
      </c>
      <c r="J38" s="21"/>
      <c r="K38" s="193">
        <v>0</v>
      </c>
      <c r="L38" s="21"/>
      <c r="M38" s="193">
        <v>0</v>
      </c>
      <c r="N38" s="28"/>
      <c r="O38" s="193">
        <v>0</v>
      </c>
      <c r="P38" s="207"/>
      <c r="Q38" s="193">
        <v>0</v>
      </c>
      <c r="R38" s="207"/>
      <c r="S38" s="193">
        <v>0</v>
      </c>
      <c r="T38" s="207"/>
      <c r="U38" s="193">
        <v>0</v>
      </c>
      <c r="V38" s="207"/>
      <c r="W38" s="193">
        <v>0</v>
      </c>
      <c r="X38" s="207"/>
      <c r="Y38" s="193">
        <v>0</v>
      </c>
      <c r="Z38" s="207"/>
      <c r="AA38" s="193">
        <v>0</v>
      </c>
      <c r="AB38" s="207"/>
      <c r="AC38" s="193">
        <v>0</v>
      </c>
      <c r="AD38" s="213"/>
      <c r="AE38" s="21"/>
    </row>
    <row r="39" spans="1:32" s="167" customFormat="1" x14ac:dyDescent="0.3">
      <c r="A39" s="21"/>
      <c r="B39" s="80"/>
      <c r="C39" s="21"/>
      <c r="D39" s="287"/>
      <c r="E39" s="287"/>
      <c r="F39" s="287"/>
      <c r="G39" s="287"/>
      <c r="H39" s="21"/>
      <c r="I39" s="223">
        <f>SUM(K39:AC39)</f>
        <v>0</v>
      </c>
      <c r="J39" s="21"/>
      <c r="K39" s="193">
        <v>0</v>
      </c>
      <c r="L39" s="21"/>
      <c r="M39" s="193">
        <v>0</v>
      </c>
      <c r="N39" s="28"/>
      <c r="O39" s="193">
        <v>0</v>
      </c>
      <c r="P39" s="207"/>
      <c r="Q39" s="193">
        <v>0</v>
      </c>
      <c r="R39" s="207"/>
      <c r="S39" s="193">
        <v>0</v>
      </c>
      <c r="T39" s="207"/>
      <c r="U39" s="193">
        <v>0</v>
      </c>
      <c r="V39" s="207"/>
      <c r="W39" s="193">
        <v>0</v>
      </c>
      <c r="X39" s="207"/>
      <c r="Y39" s="193">
        <v>0</v>
      </c>
      <c r="Z39" s="207"/>
      <c r="AA39" s="193">
        <v>0</v>
      </c>
      <c r="AB39" s="207"/>
      <c r="AC39" s="193">
        <v>0</v>
      </c>
      <c r="AD39" s="213"/>
      <c r="AE39" s="21"/>
    </row>
    <row r="40" spans="1:32" s="167" customFormat="1" x14ac:dyDescent="0.3">
      <c r="A40" s="21"/>
      <c r="B40" s="80"/>
      <c r="C40" s="21"/>
      <c r="D40" s="287"/>
      <c r="E40" s="287"/>
      <c r="F40" s="287"/>
      <c r="G40" s="287"/>
      <c r="H40" s="21"/>
      <c r="I40" s="223">
        <f>SUM(K40:AC40)</f>
        <v>0</v>
      </c>
      <c r="J40" s="21"/>
      <c r="K40" s="193">
        <v>0</v>
      </c>
      <c r="L40" s="21"/>
      <c r="M40" s="193">
        <v>0</v>
      </c>
      <c r="N40" s="28"/>
      <c r="O40" s="193">
        <v>0</v>
      </c>
      <c r="P40" s="21"/>
      <c r="Q40" s="193">
        <v>0</v>
      </c>
      <c r="R40" s="21"/>
      <c r="S40" s="193">
        <v>0</v>
      </c>
      <c r="T40" s="21"/>
      <c r="U40" s="193">
        <v>0</v>
      </c>
      <c r="V40" s="21"/>
      <c r="W40" s="193">
        <v>0</v>
      </c>
      <c r="X40" s="21"/>
      <c r="Y40" s="193">
        <v>0</v>
      </c>
      <c r="Z40" s="21"/>
      <c r="AA40" s="193">
        <v>0</v>
      </c>
      <c r="AB40" s="21"/>
      <c r="AC40" s="193">
        <v>0</v>
      </c>
      <c r="AD40" s="23"/>
      <c r="AE40" s="21"/>
    </row>
    <row r="41" spans="1:32" x14ac:dyDescent="0.3">
      <c r="B41" s="80"/>
      <c r="AD41" s="23"/>
    </row>
    <row r="42" spans="1:32" ht="15.5" x14ac:dyDescent="0.35">
      <c r="B42" s="76" t="s">
        <v>174</v>
      </c>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121"/>
    </row>
    <row r="43" spans="1:32" s="29" customFormat="1" ht="15.5" x14ac:dyDescent="0.35">
      <c r="B43" s="146"/>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214"/>
    </row>
    <row r="44" spans="1:32" s="29" customFormat="1" ht="18.5" customHeight="1" x14ac:dyDescent="0.35">
      <c r="B44" s="146"/>
      <c r="C44" s="283" t="s">
        <v>379</v>
      </c>
      <c r="D44" s="283"/>
      <c r="E44" s="283"/>
      <c r="F44" s="283"/>
      <c r="G44" s="283"/>
      <c r="H44" s="147"/>
      <c r="I44" s="147"/>
      <c r="J44" s="147"/>
      <c r="K44" s="147"/>
      <c r="L44" s="147"/>
      <c r="M44" s="147"/>
      <c r="N44" s="147"/>
      <c r="O44" s="147"/>
      <c r="P44" s="147"/>
      <c r="Q44" s="147"/>
      <c r="R44" s="147"/>
      <c r="S44" s="147"/>
      <c r="T44" s="147"/>
      <c r="U44" s="147"/>
      <c r="V44" s="147"/>
      <c r="W44" s="147"/>
      <c r="X44" s="147"/>
      <c r="Y44" s="147"/>
      <c r="Z44" s="147"/>
      <c r="AA44" s="147"/>
      <c r="AB44" s="147"/>
      <c r="AC44" s="147"/>
      <c r="AD44" s="214"/>
    </row>
    <row r="45" spans="1:32" s="29" customFormat="1" ht="24.5" customHeight="1" x14ac:dyDescent="0.35">
      <c r="B45" s="146"/>
      <c r="C45" s="283"/>
      <c r="D45" s="283"/>
      <c r="E45" s="283"/>
      <c r="F45" s="283"/>
      <c r="G45" s="283"/>
      <c r="H45" s="147"/>
      <c r="I45" s="147"/>
      <c r="J45" s="147"/>
      <c r="K45" s="147"/>
      <c r="L45" s="147"/>
      <c r="M45" s="147"/>
      <c r="N45" s="147"/>
      <c r="O45" s="147"/>
      <c r="P45" s="147"/>
      <c r="Q45" s="147"/>
      <c r="R45" s="147"/>
      <c r="S45" s="147"/>
      <c r="T45" s="147"/>
      <c r="U45" s="147"/>
      <c r="V45" s="147"/>
      <c r="W45" s="147"/>
      <c r="X45" s="147"/>
      <c r="Y45" s="147"/>
      <c r="Z45" s="147"/>
      <c r="AA45" s="147"/>
      <c r="AB45" s="147"/>
      <c r="AC45" s="147"/>
      <c r="AD45" s="214"/>
    </row>
    <row r="46" spans="1:32" s="29" customFormat="1" ht="24.5" customHeight="1" x14ac:dyDescent="0.35">
      <c r="B46" s="146"/>
      <c r="C46" s="283"/>
      <c r="D46" s="283"/>
      <c r="E46" s="283"/>
      <c r="F46" s="283"/>
      <c r="G46" s="283"/>
      <c r="H46" s="147"/>
      <c r="I46" s="147"/>
      <c r="J46" s="147"/>
      <c r="K46" s="147"/>
      <c r="L46" s="147"/>
      <c r="M46" s="147"/>
      <c r="N46" s="147"/>
      <c r="O46" s="147"/>
      <c r="P46" s="147"/>
      <c r="Q46" s="147"/>
      <c r="R46" s="147"/>
      <c r="S46" s="147"/>
      <c r="T46" s="147"/>
      <c r="U46" s="147"/>
      <c r="V46" s="147"/>
      <c r="W46" s="147"/>
      <c r="X46" s="147"/>
      <c r="Y46" s="147"/>
      <c r="Z46" s="147"/>
      <c r="AA46" s="147"/>
      <c r="AB46" s="147"/>
      <c r="AC46" s="147"/>
      <c r="AD46" s="214"/>
    </row>
    <row r="47" spans="1:32" s="29" customFormat="1" ht="15.5" x14ac:dyDescent="0.35">
      <c r="B47" s="146"/>
      <c r="C47" s="271"/>
      <c r="D47" s="271"/>
      <c r="E47" s="271"/>
      <c r="F47" s="271"/>
      <c r="G47" s="271"/>
      <c r="H47" s="147"/>
      <c r="I47" s="147"/>
      <c r="J47" s="147"/>
      <c r="K47" s="147"/>
      <c r="L47" s="147"/>
      <c r="M47" s="147"/>
      <c r="N47" s="147"/>
      <c r="O47" s="147"/>
      <c r="P47" s="147"/>
      <c r="Q47" s="147"/>
      <c r="R47" s="147"/>
      <c r="S47" s="147"/>
      <c r="T47" s="147"/>
      <c r="U47" s="147"/>
      <c r="V47" s="147"/>
      <c r="W47" s="147"/>
      <c r="X47" s="147"/>
      <c r="Y47" s="147"/>
      <c r="Z47" s="147"/>
      <c r="AA47" s="147"/>
      <c r="AB47" s="147"/>
      <c r="AC47" s="147"/>
      <c r="AD47" s="214"/>
    </row>
    <row r="48" spans="1:32" ht="15.5" x14ac:dyDescent="0.35">
      <c r="B48" s="146"/>
      <c r="C48" s="272" t="s">
        <v>373</v>
      </c>
      <c r="E48" s="196"/>
      <c r="F48" s="196"/>
      <c r="G48" s="196"/>
      <c r="H48" s="196"/>
      <c r="I48" s="196"/>
      <c r="J48" s="196"/>
      <c r="K48" s="75"/>
      <c r="P48" s="147"/>
      <c r="R48" s="147"/>
      <c r="T48" s="147"/>
      <c r="V48" s="147"/>
      <c r="X48" s="147"/>
      <c r="Z48" s="147"/>
      <c r="AB48" s="147"/>
      <c r="AD48" s="214"/>
    </row>
    <row r="49" spans="1:32" s="167" customFormat="1" ht="15.5" x14ac:dyDescent="0.35">
      <c r="A49" s="21"/>
      <c r="B49" s="148"/>
      <c r="C49" s="278" t="s">
        <v>367</v>
      </c>
      <c r="D49" s="21"/>
      <c r="E49" s="196"/>
      <c r="F49" s="196"/>
      <c r="G49" s="196"/>
      <c r="H49" s="196"/>
      <c r="I49" s="223">
        <f>SUM(K49:AC49)</f>
        <v>0</v>
      </c>
      <c r="J49" s="196"/>
      <c r="K49" s="189"/>
      <c r="L49" s="202"/>
      <c r="M49" s="189"/>
      <c r="N49" s="202"/>
      <c r="O49" s="189"/>
      <c r="P49" s="202"/>
      <c r="Q49" s="189"/>
      <c r="R49" s="202"/>
      <c r="S49" s="189"/>
      <c r="T49" s="202"/>
      <c r="U49" s="189"/>
      <c r="V49" s="202"/>
      <c r="W49" s="189"/>
      <c r="X49" s="202"/>
      <c r="Y49" s="189"/>
      <c r="Z49" s="202"/>
      <c r="AA49" s="189"/>
      <c r="AB49" s="202"/>
      <c r="AC49" s="189"/>
      <c r="AD49" s="215"/>
      <c r="AE49" s="21"/>
    </row>
    <row r="50" spans="1:32" s="167" customFormat="1" ht="15.5" x14ac:dyDescent="0.35">
      <c r="A50" s="21"/>
      <c r="B50" s="148"/>
      <c r="C50" s="278" t="s">
        <v>368</v>
      </c>
      <c r="D50" s="21"/>
      <c r="E50" s="196"/>
      <c r="F50" s="196"/>
      <c r="G50" s="196"/>
      <c r="H50" s="196"/>
      <c r="I50" s="223">
        <f>SUM(K50:AC50)</f>
        <v>0</v>
      </c>
      <c r="J50" s="196"/>
      <c r="K50" s="189"/>
      <c r="L50" s="203"/>
      <c r="M50" s="189"/>
      <c r="N50" s="203"/>
      <c r="O50" s="189"/>
      <c r="P50" s="203"/>
      <c r="Q50" s="189"/>
      <c r="R50" s="203"/>
      <c r="S50" s="189"/>
      <c r="T50" s="203"/>
      <c r="U50" s="189"/>
      <c r="V50" s="203"/>
      <c r="W50" s="189"/>
      <c r="X50" s="203"/>
      <c r="Y50" s="189"/>
      <c r="Z50" s="203"/>
      <c r="AA50" s="189"/>
      <c r="AB50" s="203"/>
      <c r="AC50" s="189"/>
      <c r="AD50" s="215"/>
      <c r="AE50" s="21"/>
    </row>
    <row r="51" spans="1:32" s="167" customFormat="1" ht="15.5" x14ac:dyDescent="0.35">
      <c r="A51" s="21"/>
      <c r="B51" s="148"/>
      <c r="C51" s="278" t="s">
        <v>369</v>
      </c>
      <c r="D51" s="21"/>
      <c r="E51" s="196"/>
      <c r="F51" s="196"/>
      <c r="G51" s="196"/>
      <c r="H51" s="196"/>
      <c r="I51" s="223">
        <f>SUM(K51:AC51)</f>
        <v>0</v>
      </c>
      <c r="J51" s="196"/>
      <c r="K51" s="189"/>
      <c r="L51" s="203"/>
      <c r="M51" s="189"/>
      <c r="N51" s="203"/>
      <c r="O51" s="189"/>
      <c r="P51" s="203"/>
      <c r="Q51" s="189"/>
      <c r="R51" s="203"/>
      <c r="S51" s="189"/>
      <c r="T51" s="203"/>
      <c r="U51" s="189"/>
      <c r="V51" s="203"/>
      <c r="W51" s="189"/>
      <c r="X51" s="203"/>
      <c r="Y51" s="189"/>
      <c r="Z51" s="203"/>
      <c r="AA51" s="189"/>
      <c r="AB51" s="203"/>
      <c r="AC51" s="189"/>
      <c r="AD51" s="215"/>
      <c r="AE51" s="21"/>
    </row>
    <row r="52" spans="1:32" ht="15.5" x14ac:dyDescent="0.35">
      <c r="B52" s="148"/>
      <c r="C52" s="149" t="s">
        <v>176</v>
      </c>
      <c r="E52" s="196"/>
      <c r="F52" s="196"/>
      <c r="G52" s="196"/>
      <c r="H52" s="196"/>
      <c r="I52" s="33">
        <f>SUM(K52:AC52)</f>
        <v>0</v>
      </c>
      <c r="J52" s="196"/>
      <c r="K52" s="33">
        <f>SUM(K49:K51)</f>
        <v>0</v>
      </c>
      <c r="L52" s="149"/>
      <c r="M52" s="33">
        <f>SUM(M49:M51)</f>
        <v>0</v>
      </c>
      <c r="N52" s="149"/>
      <c r="O52" s="33">
        <f>SUM(O49:O51)</f>
        <v>0</v>
      </c>
      <c r="P52" s="149"/>
      <c r="Q52" s="33">
        <f>SUM(Q49:Q51)</f>
        <v>0</v>
      </c>
      <c r="R52" s="149"/>
      <c r="S52" s="33">
        <f>SUM(S49:S51)</f>
        <v>0</v>
      </c>
      <c r="T52" s="149"/>
      <c r="U52" s="33">
        <f>SUM(U49:U51)</f>
        <v>0</v>
      </c>
      <c r="V52" s="149"/>
      <c r="W52" s="33">
        <f>SUM(W49:W51)</f>
        <v>0</v>
      </c>
      <c r="X52" s="149"/>
      <c r="Y52" s="33">
        <f>SUM(Y49:Y51)</f>
        <v>0</v>
      </c>
      <c r="Z52" s="149"/>
      <c r="AA52" s="33">
        <f>SUM(AA49:AA51)</f>
        <v>0</v>
      </c>
      <c r="AB52" s="149"/>
      <c r="AC52" s="33">
        <f>SUM(AC49:AC51)</f>
        <v>0</v>
      </c>
      <c r="AD52" s="216"/>
      <c r="AF52" s="32">
        <f>SUM(K52,M52,O52,Q52,S52,U52,W52,Y52,AA52,AC52)</f>
        <v>0</v>
      </c>
    </row>
    <row r="53" spans="1:32" ht="15.5" x14ac:dyDescent="0.35">
      <c r="B53" s="148"/>
      <c r="C53" s="149"/>
      <c r="E53" s="196"/>
      <c r="F53" s="196"/>
      <c r="G53" s="196"/>
      <c r="H53" s="196"/>
      <c r="I53" s="149"/>
      <c r="J53" s="196"/>
      <c r="K53" s="149"/>
      <c r="L53" s="149"/>
      <c r="M53" s="149"/>
      <c r="N53" s="149"/>
      <c r="O53" s="149"/>
      <c r="P53" s="149"/>
      <c r="Q53" s="149"/>
      <c r="R53" s="149"/>
      <c r="S53" s="149"/>
      <c r="T53" s="149"/>
      <c r="U53" s="149"/>
      <c r="V53" s="149"/>
      <c r="W53" s="149"/>
      <c r="X53" s="149"/>
      <c r="Y53" s="149"/>
      <c r="Z53" s="149"/>
      <c r="AA53" s="149"/>
      <c r="AB53" s="149"/>
      <c r="AC53" s="149"/>
      <c r="AD53" s="215"/>
    </row>
    <row r="54" spans="1:32" ht="20" customHeight="1" x14ac:dyDescent="0.35">
      <c r="B54" s="148"/>
      <c r="C54" s="203" t="s">
        <v>370</v>
      </c>
      <c r="E54" s="196"/>
      <c r="F54" s="196"/>
      <c r="G54" s="196"/>
      <c r="H54" s="196"/>
      <c r="I54" s="33">
        <f>SUM(K54:AC54)</f>
        <v>0</v>
      </c>
      <c r="J54" s="196"/>
      <c r="K54" s="33">
        <f>K49*0.9</f>
        <v>0</v>
      </c>
      <c r="L54" s="149"/>
      <c r="M54" s="33">
        <f t="shared" ref="M54:M55" si="8">M49*0.9</f>
        <v>0</v>
      </c>
      <c r="N54" s="149"/>
      <c r="O54" s="33">
        <f>O49*0.9</f>
        <v>0</v>
      </c>
      <c r="P54" s="149"/>
      <c r="Q54" s="33">
        <f>Q49*0.9</f>
        <v>0</v>
      </c>
      <c r="R54" s="149"/>
      <c r="S54" s="33">
        <f t="shared" ref="S54:S55" si="9">S49*0.9</f>
        <v>0</v>
      </c>
      <c r="T54" s="149"/>
      <c r="U54" s="33">
        <f t="shared" ref="U54:U55" si="10">U49*0.9</f>
        <v>0</v>
      </c>
      <c r="V54" s="149"/>
      <c r="W54" s="33">
        <f t="shared" ref="W54:W55" si="11">W49*0.9</f>
        <v>0</v>
      </c>
      <c r="X54" s="149"/>
      <c r="Y54" s="33">
        <f t="shared" ref="Y54:Y55" si="12">Y49*0.9</f>
        <v>0</v>
      </c>
      <c r="Z54" s="149"/>
      <c r="AA54" s="33">
        <f t="shared" ref="AA54:AA55" si="13">AA49*0.9</f>
        <v>0</v>
      </c>
      <c r="AB54" s="149"/>
      <c r="AC54" s="33">
        <f t="shared" ref="AC54:AC55" si="14">AC49*0.9</f>
        <v>0</v>
      </c>
      <c r="AD54" s="215"/>
    </row>
    <row r="55" spans="1:32" ht="20" customHeight="1" x14ac:dyDescent="0.35">
      <c r="B55" s="148"/>
      <c r="C55" s="203" t="s">
        <v>371</v>
      </c>
      <c r="E55" s="196"/>
      <c r="F55" s="196"/>
      <c r="G55" s="196"/>
      <c r="H55" s="196"/>
      <c r="I55" s="33">
        <f>SUM(K55:AC55)</f>
        <v>0</v>
      </c>
      <c r="J55" s="196"/>
      <c r="K55" s="33">
        <f>K50*0.9</f>
        <v>0</v>
      </c>
      <c r="L55" s="149"/>
      <c r="M55" s="33">
        <f t="shared" si="8"/>
        <v>0</v>
      </c>
      <c r="N55" s="149"/>
      <c r="O55" s="33">
        <f>O50*0.9</f>
        <v>0</v>
      </c>
      <c r="P55" s="149"/>
      <c r="Q55" s="33">
        <f>Q50*0.9</f>
        <v>0</v>
      </c>
      <c r="R55" s="149"/>
      <c r="S55" s="33">
        <f t="shared" si="9"/>
        <v>0</v>
      </c>
      <c r="T55" s="149"/>
      <c r="U55" s="33">
        <f t="shared" si="10"/>
        <v>0</v>
      </c>
      <c r="V55" s="149"/>
      <c r="W55" s="33">
        <f t="shared" si="11"/>
        <v>0</v>
      </c>
      <c r="X55" s="149"/>
      <c r="Y55" s="33">
        <f t="shared" si="12"/>
        <v>0</v>
      </c>
      <c r="Z55" s="149"/>
      <c r="AA55" s="33">
        <f t="shared" si="13"/>
        <v>0</v>
      </c>
      <c r="AB55" s="149"/>
      <c r="AC55" s="33">
        <f t="shared" si="14"/>
        <v>0</v>
      </c>
      <c r="AD55" s="215"/>
      <c r="AF55" s="32">
        <f>SUM(K55,M55,O55,Q55,S55,U55,W55,Y55,AA55,AC55)</f>
        <v>0</v>
      </c>
    </row>
    <row r="56" spans="1:32" ht="20" customHeight="1" x14ac:dyDescent="0.35">
      <c r="B56" s="148"/>
      <c r="C56" s="203" t="s">
        <v>372</v>
      </c>
      <c r="E56" s="196"/>
      <c r="F56" s="196"/>
      <c r="G56" s="196"/>
      <c r="H56" s="196"/>
      <c r="I56" s="33">
        <f>SUM(K56:AC56)</f>
        <v>0</v>
      </c>
      <c r="J56" s="196"/>
      <c r="K56" s="33">
        <f>K51*0.9</f>
        <v>0</v>
      </c>
      <c r="L56" s="149"/>
      <c r="M56" s="33">
        <f t="shared" ref="M56:O56" si="15">M51*0.9</f>
        <v>0</v>
      </c>
      <c r="N56" s="149"/>
      <c r="O56" s="33">
        <f t="shared" si="15"/>
        <v>0</v>
      </c>
      <c r="P56" s="149"/>
      <c r="Q56" s="33">
        <f t="shared" ref="Q56" si="16">Q51*0.9</f>
        <v>0</v>
      </c>
      <c r="R56" s="149"/>
      <c r="S56" s="33">
        <f t="shared" ref="S56" si="17">S51*0.9</f>
        <v>0</v>
      </c>
      <c r="T56" s="149"/>
      <c r="U56" s="33">
        <f t="shared" ref="U56" si="18">U51*0.9</f>
        <v>0</v>
      </c>
      <c r="V56" s="149"/>
      <c r="W56" s="33">
        <f t="shared" ref="W56" si="19">W51*0.9</f>
        <v>0</v>
      </c>
      <c r="X56" s="149"/>
      <c r="Y56" s="33">
        <f t="shared" ref="Y56" si="20">Y51*0.9</f>
        <v>0</v>
      </c>
      <c r="Z56" s="149"/>
      <c r="AA56" s="33">
        <f t="shared" ref="AA56" si="21">AA51*0.9</f>
        <v>0</v>
      </c>
      <c r="AB56" s="149"/>
      <c r="AC56" s="33">
        <f t="shared" ref="AC56" si="22">AC51*0.9</f>
        <v>0</v>
      </c>
      <c r="AD56" s="215"/>
      <c r="AF56" s="32">
        <f>SUM(K56,M56,O56,Q56,S56,U56,W56,Y56,AA56,AC56)</f>
        <v>0</v>
      </c>
    </row>
    <row r="57" spans="1:32" ht="20" customHeight="1" x14ac:dyDescent="0.35">
      <c r="B57" s="148"/>
      <c r="C57" s="203" t="s">
        <v>176</v>
      </c>
      <c r="E57" s="196"/>
      <c r="F57" s="196"/>
      <c r="G57" s="196"/>
      <c r="H57" s="196"/>
      <c r="I57" s="33">
        <f>SUM(K57:AC57)</f>
        <v>0</v>
      </c>
      <c r="J57" s="196"/>
      <c r="K57" s="33">
        <f>SUM(K54:K56)</f>
        <v>0</v>
      </c>
      <c r="L57" s="149"/>
      <c r="M57" s="33">
        <f>SUM(M54:M56)</f>
        <v>0</v>
      </c>
      <c r="N57" s="149"/>
      <c r="O57" s="33">
        <f>SUM(O54:O56)</f>
        <v>0</v>
      </c>
      <c r="P57" s="149"/>
      <c r="Q57" s="33">
        <f>SUM(Q54:Q56)</f>
        <v>0</v>
      </c>
      <c r="R57" s="149"/>
      <c r="S57" s="33">
        <f>SUM(S54:S56)</f>
        <v>0</v>
      </c>
      <c r="T57" s="149"/>
      <c r="U57" s="33">
        <f>SUM(U54:U56)</f>
        <v>0</v>
      </c>
      <c r="V57" s="149"/>
      <c r="W57" s="33">
        <f>SUM(W54:W56)</f>
        <v>0</v>
      </c>
      <c r="X57" s="149"/>
      <c r="Y57" s="33">
        <f>SUM(Y54:Y56)</f>
        <v>0</v>
      </c>
      <c r="Z57" s="149"/>
      <c r="AA57" s="33">
        <f>SUM(AA54:AA56)</f>
        <v>0</v>
      </c>
      <c r="AB57" s="149"/>
      <c r="AC57" s="33">
        <f>SUM(AC54:AC56)</f>
        <v>0</v>
      </c>
      <c r="AD57" s="216"/>
      <c r="AF57" s="32">
        <f>SUM(K57,M57,O57,Q57,S57,U57,W57,Y57,AA57,AC57)</f>
        <v>0</v>
      </c>
    </row>
    <row r="58" spans="1:32" ht="20" customHeight="1" x14ac:dyDescent="0.35">
      <c r="B58" s="148"/>
      <c r="C58" s="149"/>
      <c r="E58" s="196"/>
      <c r="F58" s="196"/>
      <c r="G58" s="196"/>
      <c r="H58" s="196"/>
      <c r="I58" s="196"/>
      <c r="J58" s="196"/>
      <c r="K58" s="35"/>
      <c r="L58" s="149"/>
      <c r="M58" s="35"/>
      <c r="N58" s="149"/>
      <c r="O58" s="35"/>
      <c r="P58" s="149"/>
      <c r="Q58" s="149"/>
      <c r="R58" s="149"/>
      <c r="S58" s="149"/>
      <c r="T58" s="149"/>
      <c r="U58" s="149"/>
      <c r="V58" s="149"/>
      <c r="W58" s="149"/>
      <c r="X58" s="149"/>
      <c r="Y58" s="149"/>
      <c r="Z58" s="149"/>
      <c r="AA58" s="149"/>
      <c r="AB58" s="149"/>
      <c r="AC58" s="149"/>
      <c r="AD58" s="216"/>
    </row>
    <row r="59" spans="1:32" ht="191.5" customHeight="1" x14ac:dyDescent="0.35">
      <c r="B59" s="146"/>
      <c r="C59" s="150" t="s">
        <v>380</v>
      </c>
      <c r="D59" s="284"/>
      <c r="E59" s="285"/>
      <c r="F59" s="285"/>
      <c r="G59" s="286"/>
      <c r="H59" s="149"/>
      <c r="I59" s="149"/>
      <c r="J59" s="149"/>
      <c r="K59" s="149"/>
      <c r="L59" s="149"/>
      <c r="M59" s="149"/>
      <c r="N59" s="149"/>
      <c r="O59" s="149"/>
      <c r="P59" s="149"/>
      <c r="Q59" s="149"/>
      <c r="R59" s="149"/>
      <c r="S59" s="149"/>
      <c r="T59" s="149"/>
      <c r="U59" s="149"/>
      <c r="V59" s="149"/>
      <c r="W59" s="149"/>
      <c r="X59" s="149"/>
      <c r="Y59" s="149"/>
      <c r="Z59" s="149"/>
      <c r="AA59" s="149"/>
      <c r="AB59" s="149"/>
      <c r="AC59" s="149"/>
      <c r="AD59" s="216"/>
    </row>
    <row r="60" spans="1:32" ht="15.5" x14ac:dyDescent="0.35">
      <c r="B60" s="148"/>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215"/>
    </row>
    <row r="61" spans="1:32" ht="15.5" x14ac:dyDescent="0.35">
      <c r="B61" s="76" t="s">
        <v>177</v>
      </c>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121"/>
    </row>
    <row r="62" spans="1:32" ht="15.5" x14ac:dyDescent="0.35">
      <c r="B62" s="148"/>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215"/>
    </row>
    <row r="63" spans="1:32" ht="104.5" customHeight="1" x14ac:dyDescent="0.35">
      <c r="B63" s="148"/>
      <c r="C63" s="157" t="s">
        <v>386</v>
      </c>
      <c r="D63" s="149" t="s">
        <v>374</v>
      </c>
      <c r="E63" s="149"/>
      <c r="F63" s="149"/>
      <c r="G63" s="149"/>
      <c r="H63" s="149"/>
      <c r="I63" s="149"/>
      <c r="J63" s="149"/>
      <c r="K63" s="149"/>
      <c r="L63" s="149"/>
      <c r="N63" s="149"/>
      <c r="O63" s="149"/>
      <c r="P63" s="149"/>
      <c r="Q63" s="149"/>
      <c r="R63" s="149"/>
      <c r="S63" s="149"/>
      <c r="T63" s="149"/>
      <c r="U63" s="149"/>
      <c r="V63" s="149"/>
      <c r="W63" s="149"/>
      <c r="X63" s="149"/>
      <c r="Y63" s="149"/>
      <c r="Z63" s="149"/>
      <c r="AA63" s="149"/>
      <c r="AB63" s="149"/>
      <c r="AC63" s="149"/>
      <c r="AD63" s="215"/>
    </row>
    <row r="64" spans="1:32" ht="15.5" customHeight="1" x14ac:dyDescent="0.35">
      <c r="B64" s="148"/>
      <c r="C64" s="157" t="s">
        <v>365</v>
      </c>
      <c r="D64" s="149" t="s">
        <v>366</v>
      </c>
      <c r="E64" s="149"/>
      <c r="F64" s="149"/>
      <c r="G64" s="149"/>
      <c r="H64" s="149"/>
      <c r="I64" s="149"/>
      <c r="J64" s="149"/>
      <c r="K64" s="149"/>
      <c r="L64" s="149"/>
      <c r="N64" s="149"/>
      <c r="O64" s="149"/>
      <c r="P64" s="149"/>
      <c r="Q64" s="149"/>
      <c r="R64" s="149"/>
      <c r="S64" s="149"/>
      <c r="T64" s="149"/>
      <c r="U64" s="149"/>
      <c r="V64" s="149"/>
      <c r="W64" s="149"/>
      <c r="X64" s="149"/>
      <c r="Y64" s="149"/>
      <c r="Z64" s="149"/>
      <c r="AA64" s="149"/>
      <c r="AB64" s="149"/>
      <c r="AC64" s="149"/>
      <c r="AD64" s="215"/>
    </row>
    <row r="65" spans="2:30" ht="15.5" customHeight="1" x14ac:dyDescent="0.35">
      <c r="B65" s="148"/>
      <c r="C65" s="220"/>
      <c r="D65" s="193"/>
      <c r="E65" s="149"/>
      <c r="F65" s="149"/>
      <c r="G65" s="149"/>
      <c r="H65" s="149"/>
      <c r="I65" s="149"/>
      <c r="J65" s="149"/>
      <c r="K65" s="149"/>
      <c r="L65" s="149"/>
      <c r="N65" s="149"/>
      <c r="O65" s="149"/>
      <c r="P65" s="149"/>
      <c r="Q65" s="149"/>
      <c r="R65" s="149"/>
      <c r="S65" s="149"/>
      <c r="T65" s="149"/>
      <c r="U65" s="149"/>
      <c r="V65" s="149"/>
      <c r="W65" s="149"/>
      <c r="X65" s="149"/>
      <c r="Y65" s="149"/>
      <c r="Z65" s="149"/>
      <c r="AA65" s="149"/>
      <c r="AB65" s="149"/>
      <c r="AC65" s="149"/>
      <c r="AD65" s="215"/>
    </row>
    <row r="66" spans="2:30" ht="15.5" customHeight="1" x14ac:dyDescent="0.35">
      <c r="B66" s="148"/>
      <c r="C66" s="220"/>
      <c r="D66" s="193"/>
      <c r="E66" s="149"/>
      <c r="F66" s="149"/>
      <c r="G66" s="149"/>
      <c r="H66" s="149"/>
      <c r="I66" s="149"/>
      <c r="J66" s="149"/>
      <c r="K66" s="149"/>
      <c r="L66" s="149"/>
      <c r="N66" s="149"/>
      <c r="O66" s="149"/>
      <c r="P66" s="149"/>
      <c r="Q66" s="149"/>
      <c r="R66" s="149"/>
      <c r="S66" s="149"/>
      <c r="T66" s="149"/>
      <c r="U66" s="149"/>
      <c r="V66" s="149"/>
      <c r="W66" s="149"/>
      <c r="X66" s="149"/>
      <c r="Y66" s="149"/>
      <c r="Z66" s="149"/>
      <c r="AA66" s="149"/>
      <c r="AB66" s="149"/>
      <c r="AC66" s="149"/>
      <c r="AD66" s="215"/>
    </row>
    <row r="67" spans="2:30" ht="15.5" customHeight="1" x14ac:dyDescent="0.35">
      <c r="B67" s="148"/>
      <c r="C67" s="220"/>
      <c r="D67" s="193"/>
      <c r="E67" s="149"/>
      <c r="F67" s="149"/>
      <c r="G67" s="149"/>
      <c r="H67" s="149"/>
      <c r="I67" s="149"/>
      <c r="J67" s="149"/>
      <c r="K67" s="149"/>
      <c r="L67" s="149"/>
      <c r="N67" s="149"/>
      <c r="O67" s="149"/>
      <c r="P67" s="149"/>
      <c r="Q67" s="149"/>
      <c r="R67" s="149"/>
      <c r="S67" s="149"/>
      <c r="T67" s="149"/>
      <c r="U67" s="149"/>
      <c r="V67" s="149"/>
      <c r="W67" s="149"/>
      <c r="X67" s="149"/>
      <c r="Y67" s="149"/>
      <c r="Z67" s="149"/>
      <c r="AA67" s="149"/>
      <c r="AB67" s="149"/>
      <c r="AC67" s="149"/>
      <c r="AD67" s="215"/>
    </row>
    <row r="68" spans="2:30" ht="15.5" customHeight="1" x14ac:dyDescent="0.35">
      <c r="B68" s="148"/>
      <c r="C68" s="220"/>
      <c r="D68" s="193"/>
      <c r="E68" s="149"/>
      <c r="F68" s="149"/>
      <c r="G68" s="149"/>
      <c r="H68" s="149"/>
      <c r="I68" s="149"/>
      <c r="J68" s="149"/>
      <c r="K68" s="149"/>
      <c r="L68" s="149"/>
      <c r="N68" s="149"/>
      <c r="O68" s="149"/>
      <c r="P68" s="149"/>
      <c r="Q68" s="149"/>
      <c r="R68" s="149"/>
      <c r="S68" s="149"/>
      <c r="T68" s="149"/>
      <c r="U68" s="149"/>
      <c r="V68" s="149"/>
      <c r="W68" s="149"/>
      <c r="X68" s="149"/>
      <c r="Y68" s="149"/>
      <c r="Z68" s="149"/>
      <c r="AA68" s="149"/>
      <c r="AB68" s="149"/>
      <c r="AC68" s="149"/>
      <c r="AD68" s="215"/>
    </row>
    <row r="69" spans="2:30" s="29" customFormat="1" ht="15.5" customHeight="1" x14ac:dyDescent="0.35">
      <c r="B69" s="148"/>
      <c r="C69" s="157"/>
      <c r="D69" s="273"/>
      <c r="E69" s="149"/>
      <c r="F69" s="149"/>
      <c r="G69" s="149"/>
      <c r="H69" s="149"/>
      <c r="I69" s="149"/>
      <c r="J69" s="149"/>
      <c r="K69" s="149"/>
      <c r="L69" s="149"/>
      <c r="N69" s="149"/>
      <c r="O69" s="149"/>
      <c r="P69" s="149"/>
      <c r="Q69" s="149"/>
      <c r="R69" s="149"/>
      <c r="S69" s="149"/>
      <c r="T69" s="149"/>
      <c r="U69" s="149"/>
      <c r="V69" s="149"/>
      <c r="W69" s="149"/>
      <c r="X69" s="149"/>
      <c r="Y69" s="149"/>
      <c r="Z69" s="149"/>
      <c r="AA69" s="149"/>
      <c r="AB69" s="149"/>
      <c r="AC69" s="149"/>
      <c r="AD69" s="215"/>
    </row>
    <row r="70" spans="2:30" s="29" customFormat="1" ht="15.5" customHeight="1" x14ac:dyDescent="0.35">
      <c r="B70" s="148"/>
      <c r="C70" s="151" t="s">
        <v>381</v>
      </c>
      <c r="D70" s="58">
        <f>SUM(D65:D68)</f>
        <v>0</v>
      </c>
      <c r="E70" s="149"/>
      <c r="F70" s="152" t="str">
        <f>IF((ROUND(D70,2))=(ROUND(I54, 2)), "ok", "totals don't match")</f>
        <v>ok</v>
      </c>
      <c r="G70" s="149"/>
      <c r="H70" s="149"/>
      <c r="I70" s="149"/>
      <c r="J70" s="149"/>
      <c r="K70" s="149"/>
      <c r="L70" s="149"/>
      <c r="N70" s="149"/>
      <c r="O70" s="149"/>
      <c r="P70" s="149"/>
      <c r="Q70" s="149"/>
      <c r="R70" s="149"/>
      <c r="S70" s="149"/>
      <c r="T70" s="149"/>
      <c r="U70" s="149"/>
      <c r="V70" s="149"/>
      <c r="W70" s="149"/>
      <c r="X70" s="149"/>
      <c r="Y70" s="149"/>
      <c r="Z70" s="149"/>
      <c r="AA70" s="149"/>
      <c r="AB70" s="149"/>
      <c r="AC70" s="149"/>
      <c r="AD70" s="215"/>
    </row>
    <row r="71" spans="2:30" s="29" customFormat="1" ht="15.5" customHeight="1" x14ac:dyDescent="0.35">
      <c r="B71" s="148"/>
      <c r="C71" s="157"/>
      <c r="D71" s="273"/>
      <c r="E71" s="149"/>
      <c r="F71" s="149"/>
      <c r="G71" s="149"/>
      <c r="H71" s="149"/>
      <c r="I71" s="149"/>
      <c r="J71" s="149"/>
      <c r="K71" s="149"/>
      <c r="L71" s="149"/>
      <c r="N71" s="149"/>
      <c r="O71" s="149"/>
      <c r="P71" s="149"/>
      <c r="Q71" s="149"/>
      <c r="R71" s="149"/>
      <c r="S71" s="149"/>
      <c r="T71" s="149"/>
      <c r="U71" s="149"/>
      <c r="V71" s="149"/>
      <c r="W71" s="149"/>
      <c r="X71" s="149"/>
      <c r="Y71" s="149"/>
      <c r="Z71" s="149"/>
      <c r="AA71" s="149"/>
      <c r="AB71" s="149"/>
      <c r="AC71" s="149"/>
      <c r="AD71" s="215"/>
    </row>
    <row r="72" spans="2:30" ht="15.5" customHeight="1" x14ac:dyDescent="0.35">
      <c r="B72" s="148"/>
      <c r="C72" s="157"/>
      <c r="D72" s="149"/>
      <c r="E72" s="149"/>
      <c r="F72" s="149"/>
      <c r="G72" s="149"/>
      <c r="H72" s="149"/>
      <c r="I72" s="149"/>
      <c r="J72" s="149"/>
      <c r="K72" s="149"/>
      <c r="L72" s="149"/>
      <c r="N72" s="149"/>
      <c r="O72" s="149"/>
      <c r="P72" s="149"/>
      <c r="Q72" s="149"/>
      <c r="R72" s="149"/>
      <c r="S72" s="149"/>
      <c r="T72" s="149"/>
      <c r="U72" s="149"/>
      <c r="V72" s="149"/>
      <c r="W72" s="149"/>
      <c r="X72" s="149"/>
      <c r="Y72" s="149"/>
      <c r="Z72" s="149"/>
      <c r="AA72" s="149"/>
      <c r="AB72" s="149"/>
      <c r="AC72" s="149"/>
      <c r="AD72" s="215"/>
    </row>
    <row r="73" spans="2:30" ht="15.5" customHeight="1" x14ac:dyDescent="0.35">
      <c r="B73" s="148"/>
      <c r="C73" s="157"/>
      <c r="D73" s="149" t="s">
        <v>321</v>
      </c>
      <c r="E73" s="149"/>
      <c r="F73" s="149"/>
      <c r="G73" s="149"/>
      <c r="H73" s="149"/>
      <c r="I73" s="149"/>
      <c r="J73" s="149"/>
      <c r="K73" s="149"/>
      <c r="L73" s="149"/>
      <c r="N73" s="149"/>
      <c r="O73" s="149"/>
      <c r="P73" s="149"/>
      <c r="Q73" s="149"/>
      <c r="R73" s="149"/>
      <c r="S73" s="149"/>
      <c r="T73" s="149"/>
      <c r="U73" s="149"/>
      <c r="V73" s="149"/>
      <c r="W73" s="149"/>
      <c r="X73" s="149"/>
      <c r="Y73" s="149"/>
      <c r="Z73" s="149"/>
      <c r="AA73" s="149"/>
      <c r="AB73" s="149"/>
      <c r="AC73" s="149"/>
      <c r="AD73" s="215"/>
    </row>
    <row r="74" spans="2:30" ht="15.5" x14ac:dyDescent="0.35">
      <c r="B74" s="148"/>
      <c r="C74" s="157" t="s">
        <v>365</v>
      </c>
      <c r="D74" s="149" t="s">
        <v>366</v>
      </c>
      <c r="E74" s="149"/>
      <c r="F74" s="149"/>
      <c r="G74" s="149"/>
      <c r="H74" s="149"/>
      <c r="I74" s="149"/>
      <c r="J74" s="149"/>
      <c r="K74" s="149"/>
      <c r="L74" s="149"/>
      <c r="N74" s="149"/>
      <c r="O74" s="149"/>
      <c r="P74" s="149"/>
      <c r="Q74" s="149"/>
      <c r="R74" s="149"/>
      <c r="S74" s="149"/>
      <c r="T74" s="149"/>
      <c r="U74" s="149"/>
      <c r="V74" s="149"/>
      <c r="W74" s="149"/>
      <c r="X74" s="149"/>
      <c r="Y74" s="149"/>
      <c r="Z74" s="149"/>
      <c r="AA74" s="149"/>
      <c r="AB74" s="149"/>
      <c r="AC74" s="149"/>
      <c r="AD74" s="215"/>
    </row>
    <row r="75" spans="2:30" ht="15.5" x14ac:dyDescent="0.35">
      <c r="B75" s="148"/>
      <c r="C75" s="220"/>
      <c r="D75" s="193"/>
      <c r="E75" s="149"/>
      <c r="F75" s="149"/>
      <c r="G75" s="149"/>
      <c r="H75" s="149"/>
      <c r="I75" s="149"/>
      <c r="J75" s="149"/>
      <c r="K75" s="149"/>
      <c r="L75" s="149"/>
      <c r="M75" s="29"/>
      <c r="N75" s="149"/>
      <c r="O75" s="149"/>
      <c r="P75" s="149"/>
      <c r="Q75" s="149"/>
      <c r="R75" s="149"/>
      <c r="S75" s="149"/>
      <c r="T75" s="149"/>
      <c r="U75" s="149"/>
      <c r="V75" s="149"/>
      <c r="W75" s="149"/>
      <c r="X75" s="149"/>
      <c r="Y75" s="149"/>
      <c r="Z75" s="149"/>
      <c r="AA75" s="149"/>
      <c r="AB75" s="149"/>
      <c r="AC75" s="149"/>
      <c r="AD75" s="215"/>
    </row>
    <row r="76" spans="2:30" ht="15.5" x14ac:dyDescent="0.35">
      <c r="B76" s="148"/>
      <c r="C76" s="220"/>
      <c r="D76" s="193"/>
      <c r="E76" s="149"/>
      <c r="F76" s="149"/>
      <c r="G76" s="149"/>
      <c r="H76" s="149"/>
      <c r="I76" s="149"/>
      <c r="J76" s="149"/>
      <c r="K76" s="149"/>
      <c r="L76" s="149"/>
      <c r="M76" s="29"/>
      <c r="N76" s="149"/>
      <c r="O76" s="149"/>
      <c r="P76" s="149"/>
      <c r="Q76" s="149"/>
      <c r="R76" s="149"/>
      <c r="S76" s="149"/>
      <c r="T76" s="149"/>
      <c r="U76" s="149"/>
      <c r="V76" s="149"/>
      <c r="W76" s="149"/>
      <c r="X76" s="149"/>
      <c r="Y76" s="149"/>
      <c r="Z76" s="149"/>
      <c r="AA76" s="149"/>
      <c r="AB76" s="149"/>
      <c r="AC76" s="149"/>
      <c r="AD76" s="215"/>
    </row>
    <row r="77" spans="2:30" ht="15.5" x14ac:dyDescent="0.35">
      <c r="B77" s="148"/>
      <c r="C77" s="220"/>
      <c r="D77" s="193"/>
      <c r="E77" s="149"/>
      <c r="F77" s="149"/>
      <c r="G77" s="149"/>
      <c r="H77" s="149"/>
      <c r="I77" s="149"/>
      <c r="J77" s="149"/>
      <c r="K77" s="149"/>
      <c r="L77" s="149"/>
      <c r="M77" s="29"/>
      <c r="N77" s="149"/>
      <c r="O77" s="149"/>
      <c r="P77" s="149"/>
      <c r="Q77" s="149"/>
      <c r="R77" s="149"/>
      <c r="S77" s="149"/>
      <c r="T77" s="149"/>
      <c r="U77" s="149"/>
      <c r="V77" s="149"/>
      <c r="W77" s="149"/>
      <c r="X77" s="149"/>
      <c r="Y77" s="149"/>
      <c r="Z77" s="149"/>
      <c r="AA77" s="149"/>
      <c r="AB77" s="149"/>
      <c r="AC77" s="149"/>
      <c r="AD77" s="215"/>
    </row>
    <row r="78" spans="2:30" ht="15.5" x14ac:dyDescent="0.35">
      <c r="B78" s="148"/>
      <c r="C78" s="220"/>
      <c r="D78" s="193"/>
      <c r="E78" s="149"/>
      <c r="F78" s="149"/>
      <c r="G78" s="149"/>
      <c r="H78" s="149"/>
      <c r="I78" s="149"/>
      <c r="J78" s="149"/>
      <c r="K78" s="149"/>
      <c r="L78" s="149"/>
      <c r="M78" s="29"/>
      <c r="N78" s="149"/>
      <c r="O78" s="149"/>
      <c r="P78" s="149"/>
      <c r="Q78" s="149"/>
      <c r="R78" s="149"/>
      <c r="S78" s="149"/>
      <c r="T78" s="149"/>
      <c r="U78" s="149"/>
      <c r="V78" s="149"/>
      <c r="W78" s="149"/>
      <c r="X78" s="149"/>
      <c r="Y78" s="149"/>
      <c r="Z78" s="149"/>
      <c r="AA78" s="149"/>
      <c r="AB78" s="149"/>
      <c r="AC78" s="149"/>
      <c r="AD78" s="215"/>
    </row>
    <row r="79" spans="2:30" ht="15.5" x14ac:dyDescent="0.35">
      <c r="B79" s="148"/>
      <c r="C79" s="149"/>
      <c r="D79" s="149"/>
      <c r="E79" s="149"/>
      <c r="F79" s="149"/>
      <c r="G79" s="149"/>
      <c r="H79" s="149"/>
      <c r="I79" s="149"/>
      <c r="J79" s="149"/>
      <c r="K79" s="149"/>
      <c r="L79" s="149"/>
      <c r="M79" s="29"/>
      <c r="N79" s="149"/>
      <c r="O79" s="149"/>
      <c r="P79" s="149"/>
      <c r="Q79" s="149"/>
      <c r="R79" s="149"/>
      <c r="S79" s="149"/>
      <c r="T79" s="149"/>
      <c r="U79" s="149"/>
      <c r="V79" s="149"/>
      <c r="W79" s="149"/>
      <c r="X79" s="149"/>
      <c r="Y79" s="149"/>
      <c r="Z79" s="149"/>
      <c r="AA79" s="149"/>
      <c r="AB79" s="149"/>
      <c r="AC79" s="149"/>
      <c r="AD79" s="215"/>
    </row>
    <row r="80" spans="2:30" ht="15.5" x14ac:dyDescent="0.35">
      <c r="B80" s="148"/>
      <c r="C80" s="151" t="s">
        <v>319</v>
      </c>
      <c r="D80" s="58">
        <f>SUM(D75:D78)</f>
        <v>0</v>
      </c>
      <c r="E80" s="149"/>
      <c r="F80" s="152" t="str">
        <f>IF((ROUND(D80,2))=(ROUND(I55, 2)), "ok", "totals don't match")</f>
        <v>ok</v>
      </c>
      <c r="G80" s="29"/>
      <c r="H80" s="229"/>
      <c r="I80" s="229"/>
      <c r="J80" s="229"/>
      <c r="K80" s="229"/>
      <c r="L80" s="149"/>
      <c r="M80" s="29"/>
      <c r="N80" s="149"/>
      <c r="O80" s="149"/>
      <c r="P80" s="149"/>
      <c r="Q80" s="149"/>
      <c r="R80" s="149"/>
      <c r="S80" s="149"/>
      <c r="T80" s="149"/>
      <c r="U80" s="149"/>
      <c r="V80" s="149"/>
      <c r="W80" s="149"/>
      <c r="X80" s="149"/>
      <c r="Y80" s="149"/>
      <c r="Z80" s="149"/>
      <c r="AA80" s="149"/>
      <c r="AB80" s="149"/>
      <c r="AC80" s="149"/>
      <c r="AD80" s="215"/>
    </row>
    <row r="81" spans="2:30" ht="15.5" x14ac:dyDescent="0.35">
      <c r="B81" s="148"/>
      <c r="C81" s="151"/>
      <c r="D81" s="151"/>
      <c r="E81" s="149"/>
      <c r="F81" s="149"/>
      <c r="G81" s="29"/>
      <c r="H81" s="29"/>
      <c r="I81" s="29"/>
      <c r="J81" s="29"/>
      <c r="K81" s="29"/>
      <c r="L81" s="149"/>
      <c r="M81" s="29"/>
      <c r="N81" s="149"/>
      <c r="O81" s="149"/>
      <c r="P81" s="149"/>
      <c r="Q81" s="149"/>
      <c r="R81" s="149"/>
      <c r="S81" s="149"/>
      <c r="T81" s="149"/>
      <c r="U81" s="149"/>
      <c r="V81" s="149"/>
      <c r="W81" s="149"/>
      <c r="X81" s="149"/>
      <c r="Y81" s="149"/>
      <c r="Z81" s="149"/>
      <c r="AA81" s="149"/>
      <c r="AB81" s="149"/>
      <c r="AC81" s="149"/>
      <c r="AD81" s="215"/>
    </row>
    <row r="82" spans="2:30" ht="15.5" x14ac:dyDescent="0.35">
      <c r="B82" s="148"/>
      <c r="C82" s="151"/>
      <c r="D82" s="149" t="s">
        <v>322</v>
      </c>
      <c r="E82" s="149"/>
      <c r="F82" s="149"/>
      <c r="G82" s="29"/>
      <c r="H82" s="29"/>
      <c r="I82" s="29"/>
      <c r="J82" s="29"/>
      <c r="K82" s="29"/>
      <c r="L82" s="149"/>
      <c r="M82" s="29"/>
      <c r="N82" s="149"/>
      <c r="O82" s="149"/>
      <c r="P82" s="149"/>
      <c r="Q82" s="149"/>
      <c r="R82" s="149"/>
      <c r="S82" s="149"/>
      <c r="T82" s="149"/>
      <c r="U82" s="149"/>
      <c r="V82" s="149"/>
      <c r="W82" s="149"/>
      <c r="X82" s="149"/>
      <c r="Y82" s="149"/>
      <c r="Z82" s="149"/>
      <c r="AA82" s="149"/>
      <c r="AB82" s="149"/>
      <c r="AC82" s="149"/>
      <c r="AD82" s="215"/>
    </row>
    <row r="83" spans="2:30" ht="15.5" x14ac:dyDescent="0.35">
      <c r="B83" s="148"/>
      <c r="C83" s="157" t="s">
        <v>365</v>
      </c>
      <c r="D83" s="149" t="s">
        <v>366</v>
      </c>
      <c r="E83" s="149"/>
      <c r="F83" s="149"/>
      <c r="G83" s="29"/>
      <c r="H83" s="29"/>
      <c r="I83" s="29"/>
      <c r="J83" s="29"/>
      <c r="K83" s="29"/>
      <c r="L83" s="149"/>
      <c r="M83" s="29"/>
      <c r="N83" s="149"/>
      <c r="O83" s="149"/>
      <c r="P83" s="149"/>
      <c r="Q83" s="149"/>
      <c r="R83" s="149"/>
      <c r="S83" s="149"/>
      <c r="T83" s="149"/>
      <c r="U83" s="149"/>
      <c r="V83" s="149"/>
      <c r="W83" s="149"/>
      <c r="X83" s="149"/>
      <c r="Y83" s="149"/>
      <c r="Z83" s="149"/>
      <c r="AA83" s="149"/>
      <c r="AB83" s="149"/>
      <c r="AC83" s="149"/>
      <c r="AD83" s="215"/>
    </row>
    <row r="84" spans="2:30" ht="15.5" x14ac:dyDescent="0.35">
      <c r="B84" s="148"/>
      <c r="C84" s="220"/>
      <c r="D84" s="220"/>
      <c r="E84" s="149"/>
      <c r="F84" s="149"/>
      <c r="G84" s="149"/>
      <c r="H84" s="149"/>
      <c r="I84" s="149"/>
      <c r="J84" s="149"/>
      <c r="K84" s="149"/>
      <c r="L84" s="149"/>
      <c r="M84" s="29"/>
      <c r="N84" s="149"/>
      <c r="O84" s="149"/>
      <c r="P84" s="149"/>
      <c r="Q84" s="149"/>
      <c r="R84" s="149"/>
      <c r="S84" s="149"/>
      <c r="T84" s="149"/>
      <c r="U84" s="149"/>
      <c r="V84" s="149"/>
      <c r="W84" s="149"/>
      <c r="X84" s="149"/>
      <c r="Y84" s="149"/>
      <c r="Z84" s="149"/>
      <c r="AA84" s="149"/>
      <c r="AB84" s="149"/>
      <c r="AC84" s="149"/>
      <c r="AD84" s="215"/>
    </row>
    <row r="85" spans="2:30" ht="15.5" x14ac:dyDescent="0.35">
      <c r="B85" s="148"/>
      <c r="C85" s="220"/>
      <c r="D85" s="220"/>
      <c r="E85" s="149"/>
      <c r="F85" s="149"/>
      <c r="G85" s="149"/>
      <c r="H85" s="149"/>
      <c r="I85" s="149"/>
      <c r="J85" s="149"/>
      <c r="K85" s="149"/>
      <c r="L85" s="149"/>
      <c r="M85" s="29"/>
      <c r="N85" s="149"/>
      <c r="O85" s="149"/>
      <c r="P85" s="149"/>
      <c r="Q85" s="149"/>
      <c r="R85" s="149"/>
      <c r="S85" s="149"/>
      <c r="T85" s="149"/>
      <c r="U85" s="149"/>
      <c r="V85" s="149"/>
      <c r="W85" s="149"/>
      <c r="X85" s="149"/>
      <c r="Y85" s="149"/>
      <c r="Z85" s="149"/>
      <c r="AA85" s="149"/>
      <c r="AB85" s="149"/>
      <c r="AC85" s="149"/>
      <c r="AD85" s="215"/>
    </row>
    <row r="86" spans="2:30" ht="15.5" x14ac:dyDescent="0.35">
      <c r="B86" s="148"/>
      <c r="C86" s="220"/>
      <c r="D86" s="220"/>
      <c r="E86" s="149"/>
      <c r="F86" s="149"/>
      <c r="G86" s="149"/>
      <c r="H86" s="149"/>
      <c r="I86" s="149"/>
      <c r="J86" s="149"/>
      <c r="K86" s="149"/>
      <c r="L86" s="149"/>
      <c r="M86" s="29"/>
      <c r="N86" s="149"/>
      <c r="O86" s="149"/>
      <c r="P86" s="149"/>
      <c r="Q86" s="149"/>
      <c r="R86" s="149"/>
      <c r="S86" s="149"/>
      <c r="T86" s="149"/>
      <c r="U86" s="149"/>
      <c r="V86" s="149"/>
      <c r="W86" s="149"/>
      <c r="X86" s="149"/>
      <c r="Y86" s="149"/>
      <c r="Z86" s="149"/>
      <c r="AA86" s="149"/>
      <c r="AB86" s="149"/>
      <c r="AC86" s="149"/>
      <c r="AD86" s="215"/>
    </row>
    <row r="87" spans="2:30" ht="15.5" x14ac:dyDescent="0.35">
      <c r="B87" s="148"/>
      <c r="C87" s="220"/>
      <c r="D87" s="220"/>
      <c r="E87" s="149"/>
      <c r="F87" s="149"/>
      <c r="G87" s="149"/>
      <c r="H87" s="149"/>
      <c r="I87" s="149"/>
      <c r="J87" s="149"/>
      <c r="K87" s="149"/>
      <c r="L87" s="149"/>
      <c r="M87" s="29"/>
      <c r="N87" s="149"/>
      <c r="O87" s="149"/>
      <c r="P87" s="149"/>
      <c r="Q87" s="149"/>
      <c r="R87" s="149"/>
      <c r="S87" s="149"/>
      <c r="T87" s="149"/>
      <c r="U87" s="149"/>
      <c r="V87" s="149"/>
      <c r="W87" s="149"/>
      <c r="X87" s="149"/>
      <c r="Y87" s="149"/>
      <c r="Z87" s="149"/>
      <c r="AA87" s="149"/>
      <c r="AB87" s="149"/>
      <c r="AC87" s="149"/>
      <c r="AD87" s="215"/>
    </row>
    <row r="88" spans="2:30" ht="15.5" x14ac:dyDescent="0.35">
      <c r="B88" s="148"/>
      <c r="D88" s="149"/>
      <c r="E88" s="149"/>
      <c r="F88" s="149"/>
      <c r="G88" s="149"/>
      <c r="H88" s="149"/>
      <c r="I88" s="149"/>
      <c r="J88" s="149"/>
      <c r="K88" s="149"/>
      <c r="L88" s="149"/>
      <c r="M88" s="29"/>
      <c r="N88" s="149"/>
      <c r="O88" s="149"/>
      <c r="P88" s="149"/>
      <c r="Q88" s="149"/>
      <c r="R88" s="149"/>
      <c r="S88" s="149"/>
      <c r="T88" s="149"/>
      <c r="U88" s="149"/>
      <c r="V88" s="149"/>
      <c r="W88" s="149"/>
      <c r="X88" s="149"/>
      <c r="Y88" s="149"/>
      <c r="Z88" s="149"/>
      <c r="AA88" s="149"/>
      <c r="AB88" s="149"/>
      <c r="AC88" s="149"/>
      <c r="AD88" s="215"/>
    </row>
    <row r="89" spans="2:30" ht="15.5" x14ac:dyDescent="0.35">
      <c r="B89" s="148"/>
      <c r="C89" s="151" t="s">
        <v>320</v>
      </c>
      <c r="D89" s="33">
        <f>SUM(D84:D87)</f>
        <v>0</v>
      </c>
      <c r="E89" s="149"/>
      <c r="F89" s="152" t="str">
        <f>IF((ROUND(D89,2))=(ROUND(I56, 2)), "ok", "totals don't match")</f>
        <v>ok</v>
      </c>
      <c r="G89" s="29"/>
      <c r="H89" s="229"/>
      <c r="I89" s="229"/>
      <c r="J89" s="229"/>
      <c r="K89" s="229"/>
      <c r="L89" s="149"/>
      <c r="M89" s="29"/>
      <c r="N89" s="149"/>
      <c r="O89" s="149"/>
      <c r="P89" s="149"/>
      <c r="Q89" s="149"/>
      <c r="R89" s="149"/>
      <c r="S89" s="149"/>
      <c r="T89" s="149"/>
      <c r="U89" s="149"/>
      <c r="V89" s="149"/>
      <c r="W89" s="149"/>
      <c r="X89" s="149"/>
      <c r="Y89" s="149"/>
      <c r="Z89" s="149"/>
      <c r="AA89" s="149"/>
      <c r="AB89" s="149"/>
      <c r="AC89" s="149"/>
      <c r="AD89" s="215"/>
    </row>
    <row r="90" spans="2:30" ht="15.5" x14ac:dyDescent="0.35">
      <c r="B90" s="148"/>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215"/>
    </row>
    <row r="91" spans="2:30" ht="14.5" thickBot="1" x14ac:dyDescent="0.35">
      <c r="B91" s="139"/>
      <c r="G91" s="29"/>
      <c r="H91" s="29"/>
      <c r="I91" s="29"/>
      <c r="J91" s="29"/>
      <c r="K91" s="29"/>
      <c r="L91" s="29"/>
      <c r="M91" s="29"/>
      <c r="N91" s="29"/>
      <c r="O91" s="29"/>
      <c r="P91" s="29"/>
      <c r="Q91" s="29"/>
      <c r="R91" s="29"/>
      <c r="S91" s="29"/>
      <c r="T91" s="29"/>
      <c r="U91" s="29"/>
      <c r="V91" s="29"/>
      <c r="W91" s="29"/>
      <c r="X91" s="29"/>
      <c r="Y91" s="29"/>
      <c r="Z91" s="29"/>
      <c r="AA91" s="29"/>
      <c r="AB91" s="29"/>
      <c r="AC91" s="29"/>
      <c r="AD91" s="187"/>
    </row>
    <row r="92" spans="2:30" ht="14.5" thickBot="1" x14ac:dyDescent="0.35">
      <c r="B92" s="127" t="s">
        <v>61</v>
      </c>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2"/>
    </row>
  </sheetData>
  <sheetProtection algorithmName="SHA-512" hashValue="Wk7RnXBY/rRL0b4FZrg1lNpRrNUTJJOhULKZd6//KEjxMLahtUGUtyiXg1J3qn91431neU+iR50nAQZC0oJBiQ==" saltValue="/v3r8BDUe44PjEf5c4gjag==" spinCount="100000" sheet="1" selectLockedCells="1"/>
  <protectedRanges>
    <protectedRange sqref="K28:K33 M29:O30 L28:O28 M32:O32 L33:O33 Q38:Q40 S38:S40 U38:U40 W38:W40 Y38:Y40 AA38:AA40 AC38:AC40 K38:O40 K7:AD7 D38:D40 L31:O31 Q28:Q33 S28:S33 U28:U33 W28:W33 Y28:Y33 AA28:AA33 AC28:AC33 I28:I29 I31:I33" name="Range1"/>
  </protectedRanges>
  <mergeCells count="5">
    <mergeCell ref="C44:G46"/>
    <mergeCell ref="D59:G59"/>
    <mergeCell ref="D38:G38"/>
    <mergeCell ref="D39:G39"/>
    <mergeCell ref="D40:G40"/>
  </mergeCells>
  <conditionalFormatting sqref="F70">
    <cfRule type="containsText" dxfId="14" priority="1" operator="containsText" text="ok">
      <formula>NOT(ISERROR(SEARCH("ok",F70)))</formula>
    </cfRule>
    <cfRule type="containsText" dxfId="13" priority="2" operator="containsText" text="totals don't match">
      <formula>NOT(ISERROR(SEARCH("totals don't match",F70)))</formula>
    </cfRule>
  </conditionalFormatting>
  <conditionalFormatting sqref="F80 H80:K80 F89 H89:K89">
    <cfRule type="containsText" dxfId="12" priority="38" operator="containsText" text="ok">
      <formula>NOT(ISERROR(SEARCH("ok",F80)))</formula>
    </cfRule>
    <cfRule type="containsText" dxfId="11" priority="40" operator="containsText" text="totals don't match">
      <formula>NOT(ISERROR(SEARCH("totals don't match",F80)))</formula>
    </cfRule>
  </conditionalFormatting>
  <conditionalFormatting sqref="I31">
    <cfRule type="cellIs" dxfId="10" priority="16" operator="greaterThan">
      <formula>0.9</formula>
    </cfRule>
  </conditionalFormatting>
  <conditionalFormatting sqref="K31:AC31">
    <cfRule type="cellIs" dxfId="9" priority="26" operator="greaterThan">
      <formula>0.9</formula>
    </cfRule>
  </conditionalFormatting>
  <pageMargins left="0.7" right="0.7" top="0.75" bottom="0.75" header="0.3" footer="0.3"/>
  <pageSetup orientation="portrait" r:id="rId1"/>
  <headerFooter>
    <oddFooter>&amp;L_x000D_&amp;1#&amp;"Calibri"&amp;10&amp;KFF0000 Confidential</oddFooter>
  </headerFooter>
  <extLst>
    <ext xmlns:x14="http://schemas.microsoft.com/office/spreadsheetml/2009/9/main" uri="{78C0D931-6437-407d-A8EE-F0AAD7539E65}">
      <x14:conditionalFormattings>
        <x14:conditionalFormatting xmlns:xm="http://schemas.microsoft.com/office/excel/2006/main">
          <x14:cfRule type="expression" priority="17" id="{44B5F885-8328-425C-B5D9-F9550110660F}">
            <xm:f>'1. Applicant Details'!$E$15=1</xm:f>
            <x14:dxf>
              <font>
                <color theme="1"/>
              </font>
              <fill>
                <gradientFill degree="90">
                  <stop position="0">
                    <color theme="1"/>
                  </stop>
                  <stop position="1">
                    <color theme="1"/>
                  </stop>
                </gradientFill>
              </fill>
            </x14:dxf>
          </x14:cfRule>
          <xm:sqref>M1:AD1048576</xm:sqref>
        </x14:conditionalFormatting>
        <x14:conditionalFormatting xmlns:xm="http://schemas.microsoft.com/office/excel/2006/main">
          <x14:cfRule type="expression" priority="18" id="{B2597A93-1C3C-4768-A08E-219C68BFF2FC}">
            <xm:f>'1. Applicant Details'!$E$15=2</xm:f>
            <x14:dxf>
              <font>
                <color theme="1"/>
              </font>
              <fill>
                <gradientFill degree="90">
                  <stop position="0">
                    <color theme="1"/>
                  </stop>
                  <stop position="1">
                    <color theme="1"/>
                  </stop>
                </gradientFill>
              </fill>
            </x14:dxf>
          </x14:cfRule>
          <xm:sqref>O1:AD1048576</xm:sqref>
        </x14:conditionalFormatting>
        <x14:conditionalFormatting xmlns:xm="http://schemas.microsoft.com/office/excel/2006/main">
          <x14:cfRule type="expression" priority="19" id="{B9123FCD-66D6-4253-9591-50515253C348}">
            <xm:f>'1. Applicant Details'!$E$15=3</xm:f>
            <x14:dxf>
              <font>
                <color theme="1"/>
              </font>
              <fill>
                <gradientFill degree="90">
                  <stop position="0">
                    <color theme="1"/>
                  </stop>
                  <stop position="1">
                    <color theme="1"/>
                  </stop>
                </gradientFill>
              </fill>
            </x14:dxf>
          </x14:cfRule>
          <xm:sqref>Q1:AD1048576</xm:sqref>
        </x14:conditionalFormatting>
        <x14:conditionalFormatting xmlns:xm="http://schemas.microsoft.com/office/excel/2006/main">
          <x14:cfRule type="expression" priority="20" id="{54236CFE-5685-47DF-8972-16C858CBE7EA}">
            <xm:f>'1. Applicant Details'!$E$15=4</xm:f>
            <x14:dxf>
              <font>
                <color theme="1"/>
              </font>
              <fill>
                <gradientFill degree="90">
                  <stop position="0">
                    <color theme="1"/>
                  </stop>
                  <stop position="1">
                    <color theme="1"/>
                  </stop>
                </gradientFill>
              </fill>
            </x14:dxf>
          </x14:cfRule>
          <xm:sqref>S1:AD1048576</xm:sqref>
        </x14:conditionalFormatting>
        <x14:conditionalFormatting xmlns:xm="http://schemas.microsoft.com/office/excel/2006/main">
          <x14:cfRule type="expression" priority="21" id="{3B3F87DD-ADD8-496C-B437-3F091BF74223}">
            <xm:f>'1. Applicant Details'!$E$15=5</xm:f>
            <x14:dxf>
              <font>
                <color theme="1"/>
              </font>
              <fill>
                <gradientFill degree="90">
                  <stop position="0">
                    <color theme="1"/>
                  </stop>
                  <stop position="1">
                    <color theme="1"/>
                  </stop>
                </gradientFill>
              </fill>
            </x14:dxf>
          </x14:cfRule>
          <xm:sqref>U1:AD1048576</xm:sqref>
        </x14:conditionalFormatting>
        <x14:conditionalFormatting xmlns:xm="http://schemas.microsoft.com/office/excel/2006/main">
          <x14:cfRule type="expression" priority="22" id="{1E59EE10-F965-4CF8-A23A-09FC5E003AAD}">
            <xm:f>'1. Applicant Details'!$E$15=6</xm:f>
            <x14:dxf>
              <font>
                <color theme="1"/>
              </font>
              <fill>
                <gradientFill degree="90">
                  <stop position="0">
                    <color theme="1"/>
                  </stop>
                  <stop position="1">
                    <color theme="1"/>
                  </stop>
                </gradientFill>
              </fill>
            </x14:dxf>
          </x14:cfRule>
          <xm:sqref>W1:AD1048576</xm:sqref>
        </x14:conditionalFormatting>
        <x14:conditionalFormatting xmlns:xm="http://schemas.microsoft.com/office/excel/2006/main">
          <x14:cfRule type="expression" priority="23" id="{489CAB9D-C66E-44FE-81B2-BF5F8A80D491}">
            <xm:f>'1. Applicant Details'!$E$15=7</xm:f>
            <x14:dxf>
              <font>
                <color theme="1"/>
              </font>
              <fill>
                <gradientFill degree="90">
                  <stop position="0">
                    <color theme="1"/>
                  </stop>
                  <stop position="1">
                    <color theme="1"/>
                  </stop>
                </gradientFill>
              </fill>
            </x14:dxf>
          </x14:cfRule>
          <xm:sqref>Y1:AD1048576</xm:sqref>
        </x14:conditionalFormatting>
        <x14:conditionalFormatting xmlns:xm="http://schemas.microsoft.com/office/excel/2006/main">
          <x14:cfRule type="expression" priority="24" id="{9294A58D-F66B-465D-895C-16944AAE2CA0}">
            <xm:f>'1. Applicant Details'!$E$15=8</xm:f>
            <x14:dxf>
              <font>
                <color theme="1"/>
              </font>
              <fill>
                <gradientFill degree="90">
                  <stop position="0">
                    <color theme="1"/>
                  </stop>
                  <stop position="1">
                    <color theme="1"/>
                  </stop>
                </gradientFill>
              </fill>
            </x14:dxf>
          </x14:cfRule>
          <xm:sqref>AA1:AD1048576</xm:sqref>
        </x14:conditionalFormatting>
        <x14:conditionalFormatting xmlns:xm="http://schemas.microsoft.com/office/excel/2006/main">
          <x14:cfRule type="expression" priority="25" id="{BD99E5BA-D283-4D04-BB7D-CD666B902B3F}">
            <xm:f>'1. Applicant Details'!$E$15=9</xm:f>
            <x14:dxf>
              <font>
                <color theme="1"/>
              </font>
              <fill>
                <gradientFill degree="90">
                  <stop position="0">
                    <color theme="1"/>
                  </stop>
                  <stop position="1">
                    <color theme="1"/>
                  </stop>
                </gradientFill>
              </fill>
            </x14:dxf>
          </x14:cfRule>
          <xm:sqref>AC1:AD1048576</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FF5C6839-9B5E-4923-874F-007051673F3E}">
          <x14:formula1>
            <xm:f>'Lookups - hidden'!$B$14:$B$25</xm:f>
          </x14:formula1>
          <xm:sqref>C75:C78</xm:sqref>
        </x14:dataValidation>
        <x14:dataValidation type="list" allowBlank="1" showInputMessage="1" showErrorMessage="1" xr:uid="{D0B50D01-F34E-4280-BCE6-5520F39929E3}">
          <x14:formula1>
            <xm:f>'Lookups - hidden'!$D$14:$D$25</xm:f>
          </x14:formula1>
          <xm:sqref>C84:C87</xm:sqref>
        </x14:dataValidation>
        <x14:dataValidation type="list" allowBlank="1" showInputMessage="1" showErrorMessage="1" xr:uid="{DD6C226E-8AD3-4B4D-95E4-AABC13082902}">
          <x14:formula1>
            <xm:f>'Lookups - hidden'!$A$22:$A$25</xm:f>
          </x14:formula1>
          <xm:sqref>C65:C68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1B232-FBA0-4DAF-B00F-FC8DFFD32C23}">
  <sheetPr codeName="Sheet5">
    <tabColor theme="4"/>
  </sheetPr>
  <dimension ref="A1:L19"/>
  <sheetViews>
    <sheetView showGridLines="0" workbookViewId="0">
      <selection activeCell="I6" sqref="I6"/>
    </sheetView>
  </sheetViews>
  <sheetFormatPr defaultColWidth="0" defaultRowHeight="14" x14ac:dyDescent="0.3"/>
  <cols>
    <col min="1" max="1" width="2" style="21" customWidth="1"/>
    <col min="2" max="2" width="6.453125" style="21" customWidth="1"/>
    <col min="3" max="3" width="56.54296875" style="21" customWidth="1"/>
    <col min="4" max="6" width="16.81640625" style="21" customWidth="1"/>
    <col min="7" max="7" width="51.54296875" style="21" customWidth="1"/>
    <col min="8" max="10" width="17.453125" style="21" customWidth="1"/>
    <col min="11" max="11" width="8.7265625" style="21" customWidth="1"/>
    <col min="12" max="12" width="1.7265625" style="21" customWidth="1"/>
    <col min="13" max="16384" width="8.7265625" style="21" hidden="1"/>
  </cols>
  <sheetData>
    <row r="1" spans="2:11" ht="6.5" customHeight="1" thickBot="1" x14ac:dyDescent="0.35"/>
    <row r="2" spans="2:11" ht="25.5" thickBot="1" x14ac:dyDescent="0.55000000000000004">
      <c r="B2" s="153"/>
      <c r="C2" s="154" t="s">
        <v>178</v>
      </c>
      <c r="D2" s="81"/>
      <c r="E2" s="81"/>
      <c r="F2" s="81"/>
      <c r="G2" s="81"/>
      <c r="H2" s="81"/>
      <c r="I2" s="81"/>
      <c r="J2" s="81"/>
      <c r="K2" s="82"/>
    </row>
    <row r="3" spans="2:11" x14ac:dyDescent="0.3">
      <c r="B3" s="80"/>
      <c r="K3" s="23"/>
    </row>
    <row r="4" spans="2:11" ht="35.5" customHeight="1" x14ac:dyDescent="0.3">
      <c r="B4" s="80"/>
      <c r="C4" s="49" t="s">
        <v>179</v>
      </c>
      <c r="D4" s="45" t="s">
        <v>180</v>
      </c>
      <c r="E4" s="45" t="s">
        <v>181</v>
      </c>
      <c r="F4" s="45" t="s">
        <v>182</v>
      </c>
      <c r="G4" s="49" t="s">
        <v>183</v>
      </c>
      <c r="H4" s="45" t="s">
        <v>184</v>
      </c>
      <c r="I4" s="45" t="s">
        <v>181</v>
      </c>
      <c r="J4" s="90" t="s">
        <v>185</v>
      </c>
      <c r="K4" s="23"/>
    </row>
    <row r="5" spans="2:11" ht="71.5" customHeight="1" x14ac:dyDescent="0.3">
      <c r="B5" s="80"/>
      <c r="C5" s="221"/>
      <c r="D5" s="194"/>
      <c r="E5" s="194"/>
      <c r="F5" s="91">
        <f>D5*E5</f>
        <v>0</v>
      </c>
      <c r="G5" s="221"/>
      <c r="H5" s="194"/>
      <c r="I5" s="194"/>
      <c r="J5" s="92">
        <f>H5*I5</f>
        <v>0</v>
      </c>
      <c r="K5" s="23"/>
    </row>
    <row r="6" spans="2:11" ht="71.5" customHeight="1" x14ac:dyDescent="0.3">
      <c r="B6" s="80"/>
      <c r="C6" s="221"/>
      <c r="D6" s="194"/>
      <c r="E6" s="194"/>
      <c r="F6" s="91">
        <f t="shared" ref="F6:F9" si="0">D6*E6</f>
        <v>0</v>
      </c>
      <c r="G6" s="221"/>
      <c r="H6" s="194"/>
      <c r="I6" s="194"/>
      <c r="J6" s="92">
        <f t="shared" ref="J6:J9" si="1">H6*I6</f>
        <v>0</v>
      </c>
      <c r="K6" s="23"/>
    </row>
    <row r="7" spans="2:11" ht="71.5" customHeight="1" x14ac:dyDescent="0.3">
      <c r="B7" s="80"/>
      <c r="C7" s="221"/>
      <c r="D7" s="194"/>
      <c r="E7" s="194"/>
      <c r="F7" s="91">
        <f t="shared" si="0"/>
        <v>0</v>
      </c>
      <c r="G7" s="221"/>
      <c r="H7" s="194"/>
      <c r="I7" s="194"/>
      <c r="J7" s="92">
        <f t="shared" si="1"/>
        <v>0</v>
      </c>
      <c r="K7" s="23"/>
    </row>
    <row r="8" spans="2:11" ht="71.5" customHeight="1" x14ac:dyDescent="0.3">
      <c r="B8" s="80"/>
      <c r="C8" s="221"/>
      <c r="D8" s="194"/>
      <c r="E8" s="194"/>
      <c r="F8" s="91">
        <f t="shared" si="0"/>
        <v>0</v>
      </c>
      <c r="G8" s="221"/>
      <c r="H8" s="194"/>
      <c r="I8" s="194"/>
      <c r="J8" s="92">
        <f t="shared" si="1"/>
        <v>0</v>
      </c>
      <c r="K8" s="23"/>
    </row>
    <row r="9" spans="2:11" ht="71.5" customHeight="1" x14ac:dyDescent="0.3">
      <c r="B9" s="80"/>
      <c r="C9" s="221"/>
      <c r="D9" s="194"/>
      <c r="E9" s="194"/>
      <c r="F9" s="91">
        <f t="shared" si="0"/>
        <v>0</v>
      </c>
      <c r="G9" s="221"/>
      <c r="H9" s="194"/>
      <c r="I9" s="194"/>
      <c r="J9" s="92">
        <f t="shared" si="1"/>
        <v>0</v>
      </c>
      <c r="K9" s="23"/>
    </row>
    <row r="10" spans="2:11" ht="71.5" customHeight="1" x14ac:dyDescent="0.3">
      <c r="B10" s="80"/>
      <c r="C10" s="221"/>
      <c r="D10" s="194"/>
      <c r="E10" s="194"/>
      <c r="F10" s="91">
        <f t="shared" ref="F10:F12" si="2">D10*E10</f>
        <v>0</v>
      </c>
      <c r="G10" s="221"/>
      <c r="H10" s="194"/>
      <c r="I10" s="194"/>
      <c r="J10" s="92">
        <f t="shared" ref="J10:J12" si="3">H10*I10</f>
        <v>0</v>
      </c>
      <c r="K10" s="23"/>
    </row>
    <row r="11" spans="2:11" ht="71.5" customHeight="1" x14ac:dyDescent="0.3">
      <c r="B11" s="80"/>
      <c r="C11" s="221"/>
      <c r="D11" s="194"/>
      <c r="E11" s="194"/>
      <c r="F11" s="91">
        <f t="shared" si="2"/>
        <v>0</v>
      </c>
      <c r="G11" s="221"/>
      <c r="H11" s="194"/>
      <c r="I11" s="194"/>
      <c r="J11" s="92">
        <f t="shared" si="3"/>
        <v>0</v>
      </c>
      <c r="K11" s="23"/>
    </row>
    <row r="12" spans="2:11" ht="71.5" customHeight="1" x14ac:dyDescent="0.3">
      <c r="B12" s="80"/>
      <c r="C12" s="221"/>
      <c r="D12" s="194"/>
      <c r="E12" s="194"/>
      <c r="F12" s="91">
        <f t="shared" si="2"/>
        <v>0</v>
      </c>
      <c r="G12" s="221"/>
      <c r="H12" s="194"/>
      <c r="I12" s="194"/>
      <c r="J12" s="92">
        <f t="shared" si="3"/>
        <v>0</v>
      </c>
      <c r="K12" s="23"/>
    </row>
    <row r="13" spans="2:11" x14ac:dyDescent="0.3">
      <c r="B13" s="80"/>
      <c r="K13" s="23"/>
    </row>
    <row r="14" spans="2:11" x14ac:dyDescent="0.3">
      <c r="B14" s="80"/>
      <c r="K14" s="23"/>
    </row>
    <row r="15" spans="2:11" x14ac:dyDescent="0.3">
      <c r="B15" s="80"/>
      <c r="K15" s="23"/>
    </row>
    <row r="16" spans="2:11" x14ac:dyDescent="0.3">
      <c r="B16" s="80"/>
      <c r="K16" s="23"/>
    </row>
    <row r="17" spans="2:11" x14ac:dyDescent="0.3">
      <c r="B17" s="80"/>
      <c r="K17" s="23"/>
    </row>
    <row r="18" spans="2:11" ht="14.5" thickBot="1" x14ac:dyDescent="0.35">
      <c r="B18" s="80"/>
      <c r="K18" s="23"/>
    </row>
    <row r="19" spans="2:11" ht="14.5" thickBot="1" x14ac:dyDescent="0.35">
      <c r="B19" s="127" t="s">
        <v>61</v>
      </c>
      <c r="C19" s="81"/>
      <c r="D19" s="81"/>
      <c r="E19" s="81"/>
      <c r="F19" s="81"/>
      <c r="G19" s="81"/>
      <c r="H19" s="81"/>
      <c r="I19" s="81"/>
      <c r="J19" s="81"/>
      <c r="K19" s="82"/>
    </row>
  </sheetData>
  <sheetProtection algorithmName="SHA-512" hashValue="Y0Qp360fIDG4HiEiPrw9eQJC23qCGz0L6YuylgBY96lH+14JWtOOQgSCsUpCA0gPT16uolPP4jnBe5Fyp4dosQ==" saltValue="wT9/0lRAqi0qD0mJizP8Bw==" spinCount="100000" sheet="1" objects="1" scenarios="1" selectLockedCells="1"/>
  <protectedRanges>
    <protectedRange sqref="G5:I12 C5:E12" name="Range1"/>
  </protectedRanges>
  <conditionalFormatting sqref="F5:F12">
    <cfRule type="colorScale" priority="2">
      <colorScale>
        <cfvo type="num" val="1"/>
        <cfvo type="num" val="6"/>
        <cfvo type="num" val="12"/>
        <color rgb="FF92D050"/>
        <color theme="5"/>
        <color rgb="FFFF0000"/>
      </colorScale>
    </cfRule>
  </conditionalFormatting>
  <conditionalFormatting sqref="J5:J12">
    <cfRule type="colorScale" priority="1">
      <colorScale>
        <cfvo type="num" val="1"/>
        <cfvo type="num" val="6"/>
        <cfvo type="num" val="12"/>
        <color rgb="FF92D050"/>
        <color theme="5"/>
        <color rgb="FFFF0000"/>
      </colorScale>
    </cfRule>
  </conditionalFormatting>
  <dataValidations count="1">
    <dataValidation type="list" allowBlank="1" showInputMessage="1" showErrorMessage="1" sqref="D5:E12 H5:I12" xr:uid="{C3977D3C-A735-40CC-8A6E-6E6F3397E634}">
      <formula1>"1, 2, 3, 4, 5"</formula1>
    </dataValidation>
  </dataValidations>
  <pageMargins left="0.7" right="0.7" top="0.75" bottom="0.75" header="0.3" footer="0.3"/>
  <pageSetup paperSize="9" orientation="portrait" r:id="rId1"/>
  <headerFooter>
    <oddFooter>&amp;L_x000D_&amp;1#&amp;"Calibri"&amp;10&amp;KFF0000 Confidential</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9C0FB-1A93-4119-8982-30A80B611F4F}">
  <sheetPr codeName="Sheet6">
    <tabColor theme="4"/>
  </sheetPr>
  <dimension ref="A1:P68"/>
  <sheetViews>
    <sheetView showGridLines="0" tabSelected="1" workbookViewId="0">
      <selection activeCell="G49" sqref="G49:H49"/>
    </sheetView>
  </sheetViews>
  <sheetFormatPr defaultColWidth="0" defaultRowHeight="14" zeroHeight="1" x14ac:dyDescent="0.3"/>
  <cols>
    <col min="1" max="2" width="1.1796875" style="21" customWidth="1"/>
    <col min="3" max="3" width="27.54296875" style="21" customWidth="1"/>
    <col min="4" max="4" width="9.6328125" style="21" customWidth="1"/>
    <col min="5" max="5" width="19.7265625" style="21" customWidth="1"/>
    <col min="6" max="6" width="12.453125" style="21" customWidth="1"/>
    <col min="7" max="7" width="20.6328125" style="21" customWidth="1"/>
    <col min="8" max="8" width="4.54296875" style="21" customWidth="1"/>
    <col min="9" max="9" width="20.6328125" style="21" customWidth="1"/>
    <col min="10" max="10" width="18.6328125" style="21" customWidth="1"/>
    <col min="11" max="11" width="7.7265625" style="21" customWidth="1"/>
    <col min="12" max="12" width="16" style="21" customWidth="1"/>
    <col min="13" max="13" width="20.36328125" style="21" customWidth="1"/>
    <col min="14" max="15" width="8.7265625" style="21" customWidth="1"/>
    <col min="16" max="16" width="1.54296875" style="21" customWidth="1"/>
    <col min="17" max="16384" width="8.7265625" style="21" hidden="1"/>
  </cols>
  <sheetData>
    <row r="1" spans="2:15" ht="14.5" thickBot="1" x14ac:dyDescent="0.35"/>
    <row r="2" spans="2:15" ht="25.5" thickBot="1" x14ac:dyDescent="0.55000000000000004">
      <c r="B2" s="153"/>
      <c r="C2" s="154" t="s">
        <v>186</v>
      </c>
      <c r="D2" s="81"/>
      <c r="E2" s="154"/>
      <c r="F2" s="154"/>
      <c r="G2" s="154"/>
      <c r="H2" s="154"/>
      <c r="I2" s="154"/>
      <c r="J2" s="154"/>
      <c r="K2" s="154"/>
      <c r="L2" s="154"/>
      <c r="M2" s="154"/>
      <c r="N2" s="81"/>
      <c r="O2" s="82"/>
    </row>
    <row r="3" spans="2:15" x14ac:dyDescent="0.3">
      <c r="B3" s="80"/>
      <c r="C3" s="101"/>
      <c r="D3" s="101"/>
      <c r="E3" s="101"/>
      <c r="F3" s="101"/>
      <c r="G3" s="101"/>
      <c r="H3" s="101"/>
      <c r="I3" s="101"/>
      <c r="J3" s="101"/>
      <c r="K3" s="101"/>
      <c r="L3" s="101"/>
      <c r="M3" s="101"/>
      <c r="N3" s="101"/>
      <c r="O3" s="137"/>
    </row>
    <row r="4" spans="2:15" x14ac:dyDescent="0.3">
      <c r="B4" s="80"/>
      <c r="O4" s="23"/>
    </row>
    <row r="5" spans="2:15" x14ac:dyDescent="0.3">
      <c r="B5" s="80"/>
      <c r="O5" s="23"/>
    </row>
    <row r="6" spans="2:15" x14ac:dyDescent="0.3">
      <c r="B6" s="80"/>
      <c r="O6" s="23"/>
    </row>
    <row r="7" spans="2:15" x14ac:dyDescent="0.3">
      <c r="B7" s="80"/>
      <c r="O7" s="23"/>
    </row>
    <row r="8" spans="2:15" x14ac:dyDescent="0.3">
      <c r="B8" s="80"/>
      <c r="O8" s="23"/>
    </row>
    <row r="9" spans="2:15" x14ac:dyDescent="0.3">
      <c r="B9" s="80"/>
      <c r="O9" s="23"/>
    </row>
    <row r="10" spans="2:15" ht="15.5" x14ac:dyDescent="0.35">
      <c r="B10" s="145"/>
      <c r="C10" s="77" t="s">
        <v>187</v>
      </c>
      <c r="D10" s="77"/>
      <c r="E10" s="78"/>
      <c r="F10" s="78"/>
      <c r="G10" s="78"/>
      <c r="H10" s="78"/>
      <c r="I10" s="78"/>
      <c r="J10" s="78"/>
      <c r="K10" s="78"/>
      <c r="L10" s="78"/>
      <c r="M10" s="78"/>
      <c r="N10" s="78"/>
      <c r="O10" s="79"/>
    </row>
    <row r="11" spans="2:15" ht="11.5" customHeight="1" x14ac:dyDescent="0.3">
      <c r="B11" s="80"/>
      <c r="O11" s="23"/>
    </row>
    <row r="12" spans="2:15" x14ac:dyDescent="0.3">
      <c r="B12" s="80"/>
      <c r="G12" s="49" t="s">
        <v>188</v>
      </c>
      <c r="O12" s="23"/>
    </row>
    <row r="13" spans="2:15" x14ac:dyDescent="0.3">
      <c r="B13" s="80"/>
      <c r="E13" s="21" t="s">
        <v>1</v>
      </c>
      <c r="G13" s="220"/>
      <c r="O13" s="23"/>
    </row>
    <row r="14" spans="2:15" ht="7" customHeight="1" x14ac:dyDescent="0.3">
      <c r="B14" s="80"/>
      <c r="O14" s="23"/>
    </row>
    <row r="15" spans="2:15" x14ac:dyDescent="0.3">
      <c r="B15" s="80"/>
      <c r="E15" s="21" t="s">
        <v>2</v>
      </c>
      <c r="G15" s="220"/>
      <c r="O15" s="23"/>
    </row>
    <row r="16" spans="2:15" ht="7" customHeight="1" x14ac:dyDescent="0.3">
      <c r="B16" s="80"/>
      <c r="O16" s="23"/>
    </row>
    <row r="17" spans="2:15" x14ac:dyDescent="0.3">
      <c r="B17" s="80"/>
      <c r="E17" s="21" t="s">
        <v>3</v>
      </c>
      <c r="G17" s="220"/>
      <c r="O17" s="23"/>
    </row>
    <row r="18" spans="2:15" ht="7" customHeight="1" x14ac:dyDescent="0.3">
      <c r="B18" s="80"/>
      <c r="O18" s="23"/>
    </row>
    <row r="19" spans="2:15" x14ac:dyDescent="0.3">
      <c r="B19" s="80"/>
      <c r="E19" s="21" t="s">
        <v>4</v>
      </c>
      <c r="G19" s="220"/>
      <c r="O19" s="23"/>
    </row>
    <row r="20" spans="2:15" x14ac:dyDescent="0.3">
      <c r="B20" s="80"/>
      <c r="O20" s="23"/>
    </row>
    <row r="21" spans="2:15" ht="15.5" x14ac:dyDescent="0.35">
      <c r="B21" s="145"/>
      <c r="C21" s="77" t="s">
        <v>189</v>
      </c>
      <c r="D21" s="77"/>
      <c r="E21" s="78"/>
      <c r="F21" s="78"/>
      <c r="G21" s="78"/>
      <c r="H21" s="78"/>
      <c r="I21" s="78"/>
      <c r="J21" s="78"/>
      <c r="K21" s="78"/>
      <c r="L21" s="78"/>
      <c r="M21" s="78"/>
      <c r="N21" s="78"/>
      <c r="O21" s="79"/>
    </row>
    <row r="22" spans="2:15" x14ac:dyDescent="0.3">
      <c r="B22" s="80"/>
      <c r="O22" s="23"/>
    </row>
    <row r="23" spans="2:15" x14ac:dyDescent="0.3">
      <c r="B23" s="80"/>
      <c r="C23" s="89"/>
      <c r="D23" s="89"/>
      <c r="E23" s="89"/>
      <c r="G23" s="49" t="s">
        <v>190</v>
      </c>
      <c r="I23" s="89" t="s">
        <v>270</v>
      </c>
      <c r="O23" s="23"/>
    </row>
    <row r="24" spans="2:15" ht="29.5" customHeight="1" x14ac:dyDescent="0.3">
      <c r="B24" s="80"/>
      <c r="C24" s="289" t="s">
        <v>191</v>
      </c>
      <c r="D24" s="289"/>
      <c r="E24" s="289"/>
      <c r="G24" s="194"/>
      <c r="I24" s="288"/>
      <c r="J24" s="288"/>
      <c r="K24" s="288"/>
      <c r="L24" s="288"/>
      <c r="M24" s="288"/>
      <c r="N24" s="288"/>
      <c r="O24" s="23"/>
    </row>
    <row r="25" spans="2:15" ht="7.5" customHeight="1" x14ac:dyDescent="0.3">
      <c r="B25" s="80"/>
      <c r="C25" s="54"/>
      <c r="D25" s="54"/>
      <c r="E25" s="54"/>
      <c r="G25" s="49"/>
      <c r="O25" s="23"/>
    </row>
    <row r="26" spans="2:15" ht="30.5" customHeight="1" x14ac:dyDescent="0.3">
      <c r="B26" s="80"/>
      <c r="C26" s="289" t="s">
        <v>192</v>
      </c>
      <c r="D26" s="289"/>
      <c r="E26" s="289"/>
      <c r="G26" s="194"/>
      <c r="I26" s="288"/>
      <c r="J26" s="288"/>
      <c r="K26" s="288"/>
      <c r="L26" s="288"/>
      <c r="M26" s="288"/>
      <c r="N26" s="288"/>
      <c r="O26" s="23"/>
    </row>
    <row r="27" spans="2:15" ht="7" customHeight="1" x14ac:dyDescent="0.3">
      <c r="B27" s="80"/>
      <c r="C27" s="54"/>
      <c r="D27" s="54"/>
      <c r="E27" s="54"/>
      <c r="G27" s="49"/>
      <c r="O27" s="23"/>
    </row>
    <row r="28" spans="2:15" ht="30.5" customHeight="1" x14ac:dyDescent="0.3">
      <c r="B28" s="80"/>
      <c r="C28" s="289" t="s">
        <v>269</v>
      </c>
      <c r="D28" s="289"/>
      <c r="E28" s="289"/>
      <c r="G28" s="194"/>
      <c r="I28" s="288"/>
      <c r="J28" s="288"/>
      <c r="K28" s="288"/>
      <c r="L28" s="288"/>
      <c r="M28" s="288"/>
      <c r="N28" s="288"/>
      <c r="O28" s="23"/>
    </row>
    <row r="29" spans="2:15" ht="7.5" customHeight="1" x14ac:dyDescent="0.3">
      <c r="B29" s="80"/>
      <c r="C29" s="54"/>
      <c r="D29" s="54"/>
      <c r="E29" s="54"/>
      <c r="G29" s="49"/>
      <c r="O29" s="23"/>
    </row>
    <row r="30" spans="2:15" ht="30.5" customHeight="1" x14ac:dyDescent="0.3">
      <c r="B30" s="80"/>
      <c r="C30" s="289" t="s">
        <v>193</v>
      </c>
      <c r="D30" s="289"/>
      <c r="E30" s="289"/>
      <c r="G30" s="194"/>
      <c r="I30" s="288"/>
      <c r="J30" s="288"/>
      <c r="K30" s="288"/>
      <c r="L30" s="288"/>
      <c r="M30" s="288"/>
      <c r="N30" s="288"/>
      <c r="O30" s="23"/>
    </row>
    <row r="31" spans="2:15" ht="7" customHeight="1" x14ac:dyDescent="0.3">
      <c r="B31" s="80"/>
      <c r="C31" s="54"/>
      <c r="D31" s="54"/>
      <c r="E31" s="54"/>
      <c r="G31" s="49"/>
      <c r="O31" s="23"/>
    </row>
    <row r="32" spans="2:15" ht="29.5" customHeight="1" x14ac:dyDescent="0.3">
      <c r="B32" s="80"/>
      <c r="C32" s="289" t="s">
        <v>194</v>
      </c>
      <c r="D32" s="289"/>
      <c r="E32" s="289"/>
      <c r="G32" s="194"/>
      <c r="I32" s="288"/>
      <c r="J32" s="288"/>
      <c r="K32" s="288"/>
      <c r="L32" s="288"/>
      <c r="M32" s="288"/>
      <c r="N32" s="288"/>
      <c r="O32" s="23"/>
    </row>
    <row r="33" spans="2:15" ht="7" customHeight="1" x14ac:dyDescent="0.3">
      <c r="B33" s="80"/>
      <c r="C33" s="54"/>
      <c r="D33" s="54"/>
      <c r="E33" s="54"/>
      <c r="G33" s="49"/>
      <c r="O33" s="23"/>
    </row>
    <row r="34" spans="2:15" ht="31" customHeight="1" x14ac:dyDescent="0.3">
      <c r="B34" s="80"/>
      <c r="C34" s="289" t="s">
        <v>195</v>
      </c>
      <c r="D34" s="289"/>
      <c r="E34" s="289"/>
      <c r="G34" s="194"/>
      <c r="I34" s="288"/>
      <c r="J34" s="288"/>
      <c r="K34" s="288"/>
      <c r="L34" s="288"/>
      <c r="M34" s="288"/>
      <c r="N34" s="288"/>
      <c r="O34" s="23"/>
    </row>
    <row r="35" spans="2:15" ht="7.5" customHeight="1" x14ac:dyDescent="0.3">
      <c r="B35" s="80"/>
      <c r="C35" s="54"/>
      <c r="D35" s="54"/>
      <c r="E35" s="54"/>
      <c r="G35" s="49"/>
      <c r="O35" s="23"/>
    </row>
    <row r="36" spans="2:15" ht="29.5" customHeight="1" x14ac:dyDescent="0.3">
      <c r="B36" s="80"/>
      <c r="C36" s="289" t="s">
        <v>196</v>
      </c>
      <c r="D36" s="289"/>
      <c r="E36" s="289"/>
      <c r="G36" s="194"/>
      <c r="I36" s="288"/>
      <c r="J36" s="288"/>
      <c r="K36" s="288"/>
      <c r="L36" s="288"/>
      <c r="M36" s="288"/>
      <c r="N36" s="288"/>
      <c r="O36" s="23"/>
    </row>
    <row r="37" spans="2:15" x14ac:dyDescent="0.3">
      <c r="B37" s="80"/>
      <c r="O37" s="23"/>
    </row>
    <row r="38" spans="2:15" ht="15.5" x14ac:dyDescent="0.35">
      <c r="B38" s="145"/>
      <c r="C38" s="77" t="s">
        <v>197</v>
      </c>
      <c r="D38" s="78"/>
      <c r="E38" s="78"/>
      <c r="F38" s="78"/>
      <c r="G38" s="78"/>
      <c r="H38" s="78"/>
      <c r="I38" s="78"/>
      <c r="J38" s="78"/>
      <c r="K38" s="78"/>
      <c r="L38" s="78"/>
      <c r="M38" s="78"/>
      <c r="N38" s="78"/>
      <c r="O38" s="79"/>
    </row>
    <row r="39" spans="2:15" x14ac:dyDescent="0.3">
      <c r="B39" s="80"/>
      <c r="O39" s="23"/>
    </row>
    <row r="40" spans="2:15" x14ac:dyDescent="0.3">
      <c r="B40" s="80"/>
      <c r="F40" s="291" t="s">
        <v>376</v>
      </c>
      <c r="G40" s="291"/>
      <c r="I40" s="291" t="s">
        <v>377</v>
      </c>
      <c r="J40" s="291"/>
      <c r="L40" s="291" t="s">
        <v>378</v>
      </c>
      <c r="M40" s="291"/>
      <c r="O40" s="23"/>
    </row>
    <row r="41" spans="2:15" x14ac:dyDescent="0.3">
      <c r="B41" s="80"/>
      <c r="C41" s="290" t="s">
        <v>198</v>
      </c>
      <c r="D41" s="290"/>
      <c r="E41" s="290"/>
      <c r="G41" s="83">
        <f>'3. Eligible Cost Breakdown'!D70</f>
        <v>0</v>
      </c>
      <c r="J41" s="83">
        <f>'3. Eligible Cost Breakdown'!D80</f>
        <v>0</v>
      </c>
      <c r="M41" s="83">
        <f>'3. Eligible Cost Breakdown'!D89</f>
        <v>0</v>
      </c>
      <c r="O41" s="23"/>
    </row>
    <row r="42" spans="2:15" x14ac:dyDescent="0.3">
      <c r="B42" s="80"/>
      <c r="O42" s="23"/>
    </row>
    <row r="43" spans="2:15" x14ac:dyDescent="0.3">
      <c r="B43" s="80"/>
      <c r="C43" s="88" t="s">
        <v>199</v>
      </c>
      <c r="D43" s="84"/>
      <c r="E43" s="84"/>
      <c r="F43" s="275" t="str">
        <f>IF('3. Eligible Cost Breakdown'!C65=0, "", '3. Eligible Cost Breakdown'!C65)</f>
        <v/>
      </c>
      <c r="G43" s="83">
        <f>'3. Eligible Cost Breakdown'!D65</f>
        <v>0</v>
      </c>
      <c r="H43" s="85"/>
      <c r="I43" s="275" t="str">
        <f>IF('3. Eligible Cost Breakdown'!C75=0, "", '3. Eligible Cost Breakdown'!C75)</f>
        <v/>
      </c>
      <c r="J43" s="83">
        <f>'3. Eligible Cost Breakdown'!D75</f>
        <v>0</v>
      </c>
      <c r="L43" s="275" t="str">
        <f>IF('3. Eligible Cost Breakdown'!C84=0, "", '3. Eligible Cost Breakdown'!C84)</f>
        <v/>
      </c>
      <c r="M43" s="83">
        <f>'3. Eligible Cost Breakdown'!D84</f>
        <v>0</v>
      </c>
      <c r="N43" s="85"/>
      <c r="O43" s="23"/>
    </row>
    <row r="44" spans="2:15" x14ac:dyDescent="0.3">
      <c r="B44" s="80"/>
      <c r="C44" s="84"/>
      <c r="D44" s="84"/>
      <c r="E44" s="84"/>
      <c r="F44" s="275" t="str">
        <f>IF('3. Eligible Cost Breakdown'!C66=0, "", '3. Eligible Cost Breakdown'!C66)</f>
        <v/>
      </c>
      <c r="G44" s="83">
        <f>'3. Eligible Cost Breakdown'!D66</f>
        <v>0</v>
      </c>
      <c r="H44" s="85"/>
      <c r="I44" s="275" t="str">
        <f>IF('3. Eligible Cost Breakdown'!C76=0, "", '3. Eligible Cost Breakdown'!C76)</f>
        <v/>
      </c>
      <c r="J44" s="83">
        <f>'3. Eligible Cost Breakdown'!D76</f>
        <v>0</v>
      </c>
      <c r="L44" s="275" t="str">
        <f>IF('3. Eligible Cost Breakdown'!C85=0, "", '3. Eligible Cost Breakdown'!C85)</f>
        <v/>
      </c>
      <c r="M44" s="83">
        <f>'3. Eligible Cost Breakdown'!D85</f>
        <v>0</v>
      </c>
      <c r="O44" s="23"/>
    </row>
    <row r="45" spans="2:15" x14ac:dyDescent="0.3">
      <c r="B45" s="80"/>
      <c r="C45" s="84"/>
      <c r="D45" s="84"/>
      <c r="E45" s="84"/>
      <c r="F45" s="275" t="str">
        <f>IF('3. Eligible Cost Breakdown'!C67=0, "", '3. Eligible Cost Breakdown'!C67)</f>
        <v/>
      </c>
      <c r="G45" s="83">
        <f>'3. Eligible Cost Breakdown'!D67</f>
        <v>0</v>
      </c>
      <c r="H45" s="85"/>
      <c r="I45" s="275" t="str">
        <f>IF('3. Eligible Cost Breakdown'!C77=0, "", '3. Eligible Cost Breakdown'!C77)</f>
        <v/>
      </c>
      <c r="J45" s="83">
        <f>'3. Eligible Cost Breakdown'!D77</f>
        <v>0</v>
      </c>
      <c r="L45" s="275" t="str">
        <f>IF('3. Eligible Cost Breakdown'!C86=0, "", '3. Eligible Cost Breakdown'!C86)</f>
        <v/>
      </c>
      <c r="M45" s="83">
        <f>'3. Eligible Cost Breakdown'!D86</f>
        <v>0</v>
      </c>
      <c r="O45" s="23"/>
    </row>
    <row r="46" spans="2:15" x14ac:dyDescent="0.3">
      <c r="B46" s="80"/>
      <c r="C46" s="84"/>
      <c r="D46" s="84"/>
      <c r="E46" s="84"/>
      <c r="F46" s="275" t="str">
        <f>IF('3. Eligible Cost Breakdown'!C68=0, "", '3. Eligible Cost Breakdown'!C68)</f>
        <v/>
      </c>
      <c r="G46" s="83">
        <f>'3. Eligible Cost Breakdown'!D68</f>
        <v>0</v>
      </c>
      <c r="H46" s="85"/>
      <c r="I46" s="275" t="str">
        <f>IF('3. Eligible Cost Breakdown'!C78=0, "", '3. Eligible Cost Breakdown'!C78)</f>
        <v/>
      </c>
      <c r="J46" s="83">
        <f>'3. Eligible Cost Breakdown'!D78</f>
        <v>0</v>
      </c>
      <c r="L46" s="275" t="str">
        <f>IF('3. Eligible Cost Breakdown'!C87=0, "", '3. Eligible Cost Breakdown'!C87)</f>
        <v/>
      </c>
      <c r="M46" s="83">
        <f>'3. Eligible Cost Breakdown'!D87</f>
        <v>0</v>
      </c>
      <c r="O46" s="23"/>
    </row>
    <row r="47" spans="2:15" x14ac:dyDescent="0.3">
      <c r="B47" s="80"/>
      <c r="C47" s="85"/>
      <c r="D47" s="85"/>
      <c r="E47" s="85"/>
      <c r="F47" s="85"/>
      <c r="G47" s="85"/>
      <c r="H47" s="85"/>
      <c r="I47" s="85"/>
      <c r="J47" s="85"/>
      <c r="K47" s="85"/>
      <c r="O47" s="23"/>
    </row>
    <row r="48" spans="2:15" x14ac:dyDescent="0.3">
      <c r="B48" s="80"/>
      <c r="C48" s="48"/>
      <c r="D48" s="48"/>
      <c r="E48" s="48"/>
      <c r="O48" s="23"/>
    </row>
    <row r="49" spans="2:15" ht="29.5" customHeight="1" x14ac:dyDescent="0.3">
      <c r="B49" s="80"/>
      <c r="C49" s="289" t="s">
        <v>200</v>
      </c>
      <c r="D49" s="289"/>
      <c r="E49" s="289"/>
      <c r="G49" s="288"/>
      <c r="H49" s="288"/>
      <c r="O49" s="23"/>
    </row>
    <row r="50" spans="2:15" ht="9" customHeight="1" x14ac:dyDescent="0.3">
      <c r="B50" s="80"/>
      <c r="C50" s="54"/>
      <c r="D50" s="54"/>
      <c r="E50" s="54"/>
      <c r="G50" s="49"/>
      <c r="O50" s="23"/>
    </row>
    <row r="51" spans="2:15" ht="29" customHeight="1" x14ac:dyDescent="0.3">
      <c r="B51" s="80"/>
      <c r="C51" s="289" t="s">
        <v>382</v>
      </c>
      <c r="D51" s="289"/>
      <c r="E51" s="289"/>
      <c r="G51" s="288"/>
      <c r="H51" s="288"/>
      <c r="O51" s="23"/>
    </row>
    <row r="52" spans="2:15" ht="7.5" customHeight="1" x14ac:dyDescent="0.3">
      <c r="B52" s="80"/>
      <c r="C52" s="54"/>
      <c r="D52" s="54"/>
      <c r="E52" s="54"/>
      <c r="G52" s="49"/>
      <c r="O52" s="23"/>
    </row>
    <row r="53" spans="2:15" ht="30" customHeight="1" x14ac:dyDescent="0.3">
      <c r="B53" s="80"/>
      <c r="C53" s="289" t="s">
        <v>201</v>
      </c>
      <c r="D53" s="289"/>
      <c r="E53" s="289"/>
      <c r="G53" s="288"/>
      <c r="H53" s="288"/>
      <c r="O53" s="23"/>
    </row>
    <row r="54" spans="2:15" ht="7.5" customHeight="1" x14ac:dyDescent="0.3">
      <c r="B54" s="80"/>
      <c r="C54" s="54"/>
      <c r="D54" s="54"/>
      <c r="E54" s="54"/>
      <c r="G54" s="49"/>
      <c r="O54" s="23"/>
    </row>
    <row r="55" spans="2:15" ht="45" customHeight="1" x14ac:dyDescent="0.3">
      <c r="B55" s="80"/>
      <c r="C55" s="289" t="s">
        <v>383</v>
      </c>
      <c r="D55" s="289"/>
      <c r="E55" s="289"/>
      <c r="G55" s="288"/>
      <c r="H55" s="288"/>
      <c r="O55" s="23"/>
    </row>
    <row r="56" spans="2:15" ht="9" customHeight="1" x14ac:dyDescent="0.3">
      <c r="B56" s="80"/>
      <c r="C56" s="54"/>
      <c r="D56" s="54"/>
      <c r="E56" s="54"/>
      <c r="G56" s="49"/>
      <c r="O56" s="23"/>
    </row>
    <row r="57" spans="2:15" ht="30.5" customHeight="1" x14ac:dyDescent="0.3">
      <c r="B57" s="80"/>
      <c r="C57" s="289" t="s">
        <v>202</v>
      </c>
      <c r="D57" s="289"/>
      <c r="E57" s="289"/>
      <c r="G57" s="288"/>
      <c r="H57" s="288"/>
      <c r="O57" s="23"/>
    </row>
    <row r="58" spans="2:15" ht="9" customHeight="1" x14ac:dyDescent="0.3">
      <c r="B58" s="80"/>
      <c r="C58" s="54"/>
      <c r="D58" s="54"/>
      <c r="E58" s="54"/>
      <c r="G58" s="49"/>
      <c r="O58" s="23"/>
    </row>
    <row r="59" spans="2:15" ht="30" customHeight="1" x14ac:dyDescent="0.3">
      <c r="B59" s="80"/>
      <c r="C59" s="289" t="s">
        <v>203</v>
      </c>
      <c r="D59" s="289"/>
      <c r="E59" s="289"/>
      <c r="G59" s="288"/>
      <c r="H59" s="288"/>
      <c r="O59" s="23"/>
    </row>
    <row r="60" spans="2:15" ht="9" customHeight="1" x14ac:dyDescent="0.3">
      <c r="B60" s="80"/>
      <c r="C60" s="54"/>
      <c r="D60" s="54"/>
      <c r="E60" s="54"/>
      <c r="G60" s="49"/>
      <c r="O60" s="23"/>
    </row>
    <row r="61" spans="2:15" ht="29" customHeight="1" x14ac:dyDescent="0.3">
      <c r="B61" s="80"/>
      <c r="C61" s="289" t="s">
        <v>204</v>
      </c>
      <c r="D61" s="289"/>
      <c r="E61" s="289"/>
      <c r="G61" s="288"/>
      <c r="H61" s="288"/>
      <c r="O61" s="23"/>
    </row>
    <row r="62" spans="2:15" ht="9" customHeight="1" x14ac:dyDescent="0.3">
      <c r="B62" s="80"/>
      <c r="C62" s="54"/>
      <c r="D62" s="54"/>
      <c r="E62" s="54"/>
      <c r="G62" s="49"/>
      <c r="O62" s="23"/>
    </row>
    <row r="63" spans="2:15" ht="29.5" customHeight="1" x14ac:dyDescent="0.3">
      <c r="B63" s="80"/>
      <c r="C63" s="289" t="s">
        <v>205</v>
      </c>
      <c r="D63" s="289"/>
      <c r="E63" s="289"/>
      <c r="G63" s="288"/>
      <c r="H63" s="288"/>
      <c r="O63" s="23"/>
    </row>
    <row r="64" spans="2:15" ht="8.5" customHeight="1" x14ac:dyDescent="0.3">
      <c r="B64" s="80"/>
      <c r="C64" s="54"/>
      <c r="D64" s="54"/>
      <c r="E64" s="54"/>
      <c r="O64" s="23"/>
    </row>
    <row r="65" spans="2:15" ht="45" customHeight="1" x14ac:dyDescent="0.3">
      <c r="B65" s="80"/>
      <c r="C65" s="289" t="s">
        <v>384</v>
      </c>
      <c r="D65" s="289"/>
      <c r="E65" s="289"/>
      <c r="G65" s="288"/>
      <c r="H65" s="288"/>
      <c r="I65" s="288"/>
      <c r="J65" s="288"/>
      <c r="O65" s="23"/>
    </row>
    <row r="66" spans="2:15" x14ac:dyDescent="0.3">
      <c r="B66" s="80"/>
      <c r="O66" s="23"/>
    </row>
    <row r="67" spans="2:15" ht="16" thickBot="1" x14ac:dyDescent="0.4">
      <c r="B67" s="155"/>
      <c r="C67" s="86" t="s">
        <v>206</v>
      </c>
      <c r="D67" s="86"/>
      <c r="E67" s="86"/>
      <c r="F67" s="86"/>
      <c r="G67" s="86"/>
      <c r="H67" s="86"/>
      <c r="I67" s="86"/>
      <c r="J67" s="86"/>
      <c r="K67" s="86"/>
      <c r="L67" s="86"/>
      <c r="M67" s="86"/>
      <c r="N67" s="86"/>
      <c r="O67" s="87"/>
    </row>
    <row r="68" spans="2:15" ht="7" customHeight="1" x14ac:dyDescent="0.3"/>
  </sheetData>
  <sheetProtection selectLockedCells="1"/>
  <protectedRanges>
    <protectedRange sqref="G24 G26 N25 G28 N27 G30 N29 G32 N31 G34 N33 G36 N35 O5:O20" name="Range1"/>
  </protectedRanges>
  <mergeCells count="36">
    <mergeCell ref="F40:G40"/>
    <mergeCell ref="I40:J40"/>
    <mergeCell ref="L40:M40"/>
    <mergeCell ref="C61:E61"/>
    <mergeCell ref="C63:E63"/>
    <mergeCell ref="G59:H59"/>
    <mergeCell ref="G61:H61"/>
    <mergeCell ref="G63:H63"/>
    <mergeCell ref="C65:E65"/>
    <mergeCell ref="C41:E41"/>
    <mergeCell ref="C49:E49"/>
    <mergeCell ref="C51:E51"/>
    <mergeCell ref="C53:E53"/>
    <mergeCell ref="C55:E55"/>
    <mergeCell ref="C57:E57"/>
    <mergeCell ref="C59:E59"/>
    <mergeCell ref="C32:E32"/>
    <mergeCell ref="C34:E34"/>
    <mergeCell ref="C36:E36"/>
    <mergeCell ref="I24:N24"/>
    <mergeCell ref="I26:N26"/>
    <mergeCell ref="I28:N28"/>
    <mergeCell ref="I30:N30"/>
    <mergeCell ref="I32:N32"/>
    <mergeCell ref="I34:N34"/>
    <mergeCell ref="I36:N36"/>
    <mergeCell ref="C24:E24"/>
    <mergeCell ref="C26:E26"/>
    <mergeCell ref="C28:E28"/>
    <mergeCell ref="C30:E30"/>
    <mergeCell ref="G65:J65"/>
    <mergeCell ref="G49:H49"/>
    <mergeCell ref="G51:H51"/>
    <mergeCell ref="G53:H53"/>
    <mergeCell ref="G55:H55"/>
    <mergeCell ref="G57:H57"/>
  </mergeCells>
  <phoneticPr fontId="21" type="noConversion"/>
  <dataValidations count="3">
    <dataValidation type="list" allowBlank="1" showInputMessage="1" showErrorMessage="1" sqref="G36 G24 G26 G28 G30 G32 G34" xr:uid="{C2787BF5-3FFE-4EFA-A7AC-660FA3131203}">
      <formula1>"Confirmed"</formula1>
    </dataValidation>
    <dataValidation type="list" allowBlank="1" showInputMessage="1" showErrorMessage="1" sqref="G49 G51 G53 G55 G57 G61 G63 G59" xr:uid="{502E289F-1B44-4161-81BB-AEE02F9A41B8}">
      <formula1>"Confirm, Cannot Confirm"</formula1>
    </dataValidation>
    <dataValidation type="list" allowBlank="1" showInputMessage="1" showErrorMessage="1" sqref="G13 G15 G17 G19" xr:uid="{0B865B93-D170-42A5-B405-630F519A0B55}">
      <formula1>"Yes, No"</formula1>
    </dataValidation>
  </dataValidations>
  <pageMargins left="0.7" right="0.7" top="0.75" bottom="0.75" header="0.3" footer="0.3"/>
  <pageSetup paperSize="9" orientation="portrait" r:id="rId1"/>
  <headerFooter>
    <oddFooter>&amp;L_x000D_&amp;1#&amp;"Calibri"&amp;10&amp;KFF0000 Confidential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0F7A3-BEB8-4FA5-9370-1CA032B4F05B}">
  <sheetPr codeName="Sheet8">
    <tabColor theme="9" tint="0.39997558519241921"/>
  </sheetPr>
  <dimension ref="A6:BJ216"/>
  <sheetViews>
    <sheetView showGridLines="0" workbookViewId="0"/>
  </sheetViews>
  <sheetFormatPr defaultRowHeight="14.5" x14ac:dyDescent="0.35"/>
  <cols>
    <col min="1" max="1" width="1.6328125" customWidth="1"/>
    <col min="2" max="2" width="9.90625" customWidth="1"/>
    <col min="3" max="3" width="78.81640625" customWidth="1"/>
    <col min="4" max="5" width="9.90625" customWidth="1"/>
    <col min="6" max="13" width="7.453125" customWidth="1"/>
    <col min="14" max="14" width="6.26953125" customWidth="1"/>
    <col min="15" max="15" width="6.26953125" style="114" customWidth="1"/>
    <col min="16" max="16" width="40.54296875" customWidth="1"/>
    <col min="17" max="17" width="6" customWidth="1"/>
    <col min="18" max="18" width="87.81640625" customWidth="1"/>
  </cols>
  <sheetData>
    <row r="6" spans="1:62" ht="7.5" customHeight="1" x14ac:dyDescent="0.35"/>
    <row r="7" spans="1:62" s="110" customFormat="1" x14ac:dyDescent="0.35">
      <c r="B7" s="109"/>
      <c r="D7" s="118">
        <v>1</v>
      </c>
      <c r="E7" s="118">
        <v>2</v>
      </c>
      <c r="F7" s="118">
        <v>3</v>
      </c>
      <c r="G7" s="118">
        <v>4</v>
      </c>
      <c r="H7" s="118">
        <v>5</v>
      </c>
      <c r="I7" s="118">
        <v>6</v>
      </c>
      <c r="J7" s="118">
        <v>7</v>
      </c>
      <c r="K7" s="118">
        <v>8</v>
      </c>
      <c r="L7" s="118">
        <v>9</v>
      </c>
      <c r="M7" s="118">
        <v>10</v>
      </c>
      <c r="O7" s="115"/>
      <c r="P7" s="292" t="s">
        <v>22</v>
      </c>
      <c r="Q7" s="292"/>
      <c r="R7" s="292"/>
    </row>
    <row r="8" spans="1:62" x14ac:dyDescent="0.35">
      <c r="A8" s="110"/>
      <c r="B8" s="109" t="s">
        <v>1</v>
      </c>
      <c r="C8" s="110"/>
      <c r="D8" s="110"/>
      <c r="E8" s="110"/>
      <c r="F8" s="110"/>
      <c r="G8" s="110"/>
      <c r="H8" s="110"/>
      <c r="I8" s="110"/>
      <c r="J8" s="110"/>
      <c r="K8" s="110"/>
      <c r="L8" s="110"/>
      <c r="M8" s="110"/>
      <c r="N8" s="110"/>
      <c r="O8" s="110"/>
      <c r="P8" s="118"/>
      <c r="Q8" s="118"/>
      <c r="R8" s="118"/>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row>
    <row r="10" spans="1:62" x14ac:dyDescent="0.35">
      <c r="B10" s="13" t="s">
        <v>26</v>
      </c>
      <c r="D10" s="119" t="s">
        <v>284</v>
      </c>
      <c r="E10" s="119" t="str">
        <f>'1. Applicant Details'!H19</f>
        <v>Pass / Fail</v>
      </c>
      <c r="P10" t="s">
        <v>352</v>
      </c>
      <c r="R10" t="s">
        <v>353</v>
      </c>
    </row>
    <row r="11" spans="1:62" x14ac:dyDescent="0.35">
      <c r="C11" t="s">
        <v>28</v>
      </c>
      <c r="D11" s="63">
        <f>'1. Applicant Details'!E20</f>
        <v>0</v>
      </c>
      <c r="E11" s="112" t="str">
        <f>'1. Applicant Details'!H20</f>
        <v/>
      </c>
      <c r="P11" s="108"/>
      <c r="R11" s="296"/>
    </row>
    <row r="12" spans="1:62" x14ac:dyDescent="0.35">
      <c r="C12" t="s">
        <v>30</v>
      </c>
      <c r="D12" s="63">
        <f>'1. Applicant Details'!E22</f>
        <v>0</v>
      </c>
      <c r="E12" s="112" t="str">
        <f>'1. Applicant Details'!H22</f>
        <v/>
      </c>
      <c r="P12" s="226"/>
      <c r="R12" s="296"/>
    </row>
    <row r="13" spans="1:62" x14ac:dyDescent="0.35">
      <c r="C13" t="s">
        <v>31</v>
      </c>
      <c r="D13" s="63">
        <f>'1. Applicant Details'!E24</f>
        <v>0</v>
      </c>
      <c r="E13" s="112" t="str">
        <f>'1. Applicant Details'!H24</f>
        <v/>
      </c>
      <c r="P13" s="226"/>
      <c r="R13" s="296"/>
    </row>
    <row r="14" spans="1:62" x14ac:dyDescent="0.35">
      <c r="C14" t="s">
        <v>32</v>
      </c>
      <c r="D14" s="63">
        <f>'1. Applicant Details'!E26</f>
        <v>0</v>
      </c>
      <c r="E14" s="112" t="str">
        <f>'1. Applicant Details'!H26</f>
        <v/>
      </c>
      <c r="P14" s="226"/>
      <c r="R14" s="296"/>
    </row>
    <row r="15" spans="1:62" x14ac:dyDescent="0.35">
      <c r="C15" t="s">
        <v>33</v>
      </c>
      <c r="D15" s="63">
        <f>'1. Applicant Details'!E28</f>
        <v>0</v>
      </c>
      <c r="P15" s="226"/>
      <c r="R15" s="296"/>
    </row>
    <row r="16" spans="1:62" x14ac:dyDescent="0.35">
      <c r="C16" t="s">
        <v>35</v>
      </c>
      <c r="D16" s="63">
        <f>'1. Applicant Details'!E30</f>
        <v>0</v>
      </c>
      <c r="E16" s="112" t="str">
        <f>'1. Applicant Details'!H30</f>
        <v/>
      </c>
      <c r="P16" s="226"/>
      <c r="R16" s="296"/>
    </row>
    <row r="17" spans="2:18" x14ac:dyDescent="0.35">
      <c r="C17" t="s">
        <v>282</v>
      </c>
      <c r="D17" s="63">
        <f>'1. Applicant Details'!E32</f>
        <v>0</v>
      </c>
      <c r="E17" s="112" t="str">
        <f>'1. Applicant Details'!H32</f>
        <v/>
      </c>
      <c r="P17" s="226"/>
      <c r="R17" s="296"/>
    </row>
    <row r="18" spans="2:18" x14ac:dyDescent="0.35">
      <c r="C18" t="s">
        <v>36</v>
      </c>
      <c r="D18" s="63">
        <f>'1. Applicant Details'!E34</f>
        <v>0</v>
      </c>
      <c r="P18" s="226"/>
      <c r="R18" s="296"/>
    </row>
    <row r="19" spans="2:18" x14ac:dyDescent="0.35">
      <c r="B19" s="13" t="s">
        <v>37</v>
      </c>
      <c r="R19" s="296"/>
    </row>
    <row r="20" spans="2:18" x14ac:dyDescent="0.35">
      <c r="C20" t="s">
        <v>38</v>
      </c>
      <c r="D20" s="63">
        <f>'1. Applicant Details'!E38</f>
        <v>0</v>
      </c>
      <c r="P20" s="226"/>
      <c r="R20" s="296"/>
    </row>
    <row r="21" spans="2:18" x14ac:dyDescent="0.35">
      <c r="C21" t="s">
        <v>39</v>
      </c>
      <c r="D21" s="63">
        <f>'1. Applicant Details'!E40</f>
        <v>0</v>
      </c>
      <c r="P21" s="226"/>
      <c r="R21" s="296"/>
    </row>
    <row r="22" spans="2:18" x14ac:dyDescent="0.35">
      <c r="C22" t="s">
        <v>283</v>
      </c>
      <c r="D22" s="63">
        <f>'1. Applicant Details'!E44</f>
        <v>0</v>
      </c>
      <c r="P22" s="226"/>
      <c r="R22" s="296"/>
    </row>
    <row r="24" spans="2:18" s="110" customFormat="1" x14ac:dyDescent="0.35">
      <c r="B24" s="109" t="s">
        <v>2</v>
      </c>
      <c r="O24" s="115"/>
      <c r="P24" s="292" t="s">
        <v>66</v>
      </c>
      <c r="Q24" s="292"/>
      <c r="R24" s="292"/>
    </row>
    <row r="25" spans="2:18" x14ac:dyDescent="0.35">
      <c r="B25" s="13"/>
    </row>
    <row r="26" spans="2:18" x14ac:dyDescent="0.35">
      <c r="B26" s="13" t="s">
        <v>307</v>
      </c>
      <c r="P26" t="s">
        <v>352</v>
      </c>
      <c r="R26" t="s">
        <v>353</v>
      </c>
    </row>
    <row r="27" spans="2:18" x14ac:dyDescent="0.35">
      <c r="B27" s="13"/>
      <c r="C27" t="str">
        <f>'2. Project Details'!C12</f>
        <v>Type of building</v>
      </c>
      <c r="D27" s="63">
        <f>'2. Project Details'!D12</f>
        <v>0</v>
      </c>
      <c r="E27" s="63">
        <f>'2. Project Details'!F12</f>
        <v>0</v>
      </c>
      <c r="F27" s="63">
        <f>'2. Project Details'!H12</f>
        <v>0</v>
      </c>
      <c r="G27" s="63">
        <f>'2. Project Details'!J12</f>
        <v>0</v>
      </c>
      <c r="H27" s="63">
        <f>'2. Project Details'!L12</f>
        <v>0</v>
      </c>
      <c r="I27" s="63">
        <f>'2. Project Details'!N12</f>
        <v>0</v>
      </c>
      <c r="J27" s="63">
        <f>'2. Project Details'!P12</f>
        <v>0</v>
      </c>
      <c r="K27" s="63">
        <f>'2. Project Details'!R12</f>
        <v>0</v>
      </c>
      <c r="L27" s="63">
        <f>'2. Project Details'!T12</f>
        <v>0</v>
      </c>
      <c r="M27" s="63">
        <f>'2. Project Details'!V12</f>
        <v>0</v>
      </c>
      <c r="P27" s="108" t="s">
        <v>344</v>
      </c>
      <c r="R27" s="296"/>
    </row>
    <row r="28" spans="2:18" x14ac:dyDescent="0.35">
      <c r="B28" s="13"/>
      <c r="C28" t="str">
        <f>'2. Project Details'!C14</f>
        <v>Gross Internal Floor Area of Building (m2)</v>
      </c>
      <c r="D28" s="63">
        <f>'2. Project Details'!D14</f>
        <v>0</v>
      </c>
      <c r="E28" s="63">
        <f>'2. Project Details'!F14</f>
        <v>0</v>
      </c>
      <c r="F28" s="63">
        <f>'2. Project Details'!H14</f>
        <v>0</v>
      </c>
      <c r="G28" s="63">
        <f>'2. Project Details'!J14</f>
        <v>0</v>
      </c>
      <c r="H28" s="63">
        <f>'2. Project Details'!L14</f>
        <v>0</v>
      </c>
      <c r="I28" s="63">
        <f>'2. Project Details'!N14</f>
        <v>0</v>
      </c>
      <c r="J28" s="63">
        <f>'2. Project Details'!P14</f>
        <v>0</v>
      </c>
      <c r="K28" s="63">
        <f>'2. Project Details'!R14</f>
        <v>0</v>
      </c>
      <c r="L28" s="63">
        <f>'2. Project Details'!T14</f>
        <v>0</v>
      </c>
      <c r="M28" s="63">
        <f>'2. Project Details'!V14</f>
        <v>0</v>
      </c>
      <c r="P28" s="226"/>
      <c r="R28" s="296"/>
    </row>
    <row r="29" spans="2:18" x14ac:dyDescent="0.35">
      <c r="B29" s="13"/>
      <c r="C29" t="str">
        <f>'2. Project Details'!C16</f>
        <v>Confirm you are retaining ownership / lease of this building for at least 10 years</v>
      </c>
      <c r="D29" s="63">
        <f>'2. Project Details'!D16</f>
        <v>0</v>
      </c>
      <c r="E29" s="63">
        <f>'2. Project Details'!F16</f>
        <v>0</v>
      </c>
      <c r="F29" s="63">
        <f>'2. Project Details'!H16</f>
        <v>0</v>
      </c>
      <c r="G29" s="63">
        <f>'2. Project Details'!J16</f>
        <v>0</v>
      </c>
      <c r="H29" s="63">
        <f>'2. Project Details'!L16</f>
        <v>0</v>
      </c>
      <c r="I29" s="63">
        <f>'2. Project Details'!N16</f>
        <v>0</v>
      </c>
      <c r="J29" s="63">
        <f>'2. Project Details'!P16</f>
        <v>0</v>
      </c>
      <c r="K29" s="63">
        <f>'2. Project Details'!R16</f>
        <v>0</v>
      </c>
      <c r="L29" s="63">
        <f>'2. Project Details'!T16</f>
        <v>0</v>
      </c>
      <c r="M29" s="63">
        <f>'2. Project Details'!V16</f>
        <v>0</v>
      </c>
      <c r="P29" s="226"/>
      <c r="R29" s="296"/>
    </row>
    <row r="30" spans="2:18" x14ac:dyDescent="0.35">
      <c r="B30" s="13"/>
      <c r="C30" t="str">
        <f>'2. Project Details'!C18</f>
        <v>Is the building in the vicinity of an existing or planned heat network?</v>
      </c>
      <c r="D30" s="63">
        <f>'2. Project Details'!D18</f>
        <v>0</v>
      </c>
      <c r="E30" s="63">
        <f>'2. Project Details'!F18</f>
        <v>0</v>
      </c>
      <c r="F30" s="63">
        <f>'2. Project Details'!H18</f>
        <v>0</v>
      </c>
      <c r="G30" s="63">
        <f>'2. Project Details'!J18</f>
        <v>0</v>
      </c>
      <c r="H30" s="63">
        <f>'2. Project Details'!L18</f>
        <v>0</v>
      </c>
      <c r="I30" s="63">
        <f>'2. Project Details'!N18</f>
        <v>0</v>
      </c>
      <c r="J30" s="63">
        <f>'2. Project Details'!P18</f>
        <v>0</v>
      </c>
      <c r="K30" s="63">
        <f>'2. Project Details'!R18</f>
        <v>0</v>
      </c>
      <c r="L30" s="63">
        <f>'2. Project Details'!T18</f>
        <v>0</v>
      </c>
      <c r="M30" s="63">
        <f>'2. Project Details'!V18</f>
        <v>0</v>
      </c>
      <c r="P30" s="226"/>
      <c r="R30" s="296"/>
    </row>
    <row r="31" spans="2:18" x14ac:dyDescent="0.35">
      <c r="B31" s="13"/>
      <c r="R31" s="296"/>
    </row>
    <row r="32" spans="2:18" x14ac:dyDescent="0.35">
      <c r="B32" s="13" t="s">
        <v>285</v>
      </c>
      <c r="R32" s="296"/>
    </row>
    <row r="33" spans="2:18" x14ac:dyDescent="0.35">
      <c r="B33" s="13"/>
      <c r="C33" t="str">
        <f>'2. Project Details'!C33</f>
        <v>Existing main heat source in building</v>
      </c>
      <c r="D33" s="63">
        <f>'2. Project Details'!D33</f>
        <v>0</v>
      </c>
      <c r="E33" s="63">
        <f>'2. Project Details'!F33</f>
        <v>0</v>
      </c>
      <c r="F33" s="63">
        <f>'2. Project Details'!H33</f>
        <v>0</v>
      </c>
      <c r="G33" s="63">
        <f>'2. Project Details'!J33</f>
        <v>0</v>
      </c>
      <c r="H33" s="63">
        <f>'2. Project Details'!L33</f>
        <v>0</v>
      </c>
      <c r="I33" s="63">
        <f>'2. Project Details'!N33</f>
        <v>0</v>
      </c>
      <c r="J33" s="63">
        <f>'2. Project Details'!P33</f>
        <v>0</v>
      </c>
      <c r="K33" s="63">
        <f>'2. Project Details'!R33</f>
        <v>0</v>
      </c>
      <c r="L33" s="63">
        <f>'2. Project Details'!T33</f>
        <v>0</v>
      </c>
      <c r="M33" s="63">
        <f>'2. Project Details'!V33</f>
        <v>0</v>
      </c>
      <c r="P33" s="226"/>
      <c r="R33" s="296"/>
    </row>
    <row r="34" spans="2:18" x14ac:dyDescent="0.35">
      <c r="B34" s="13"/>
      <c r="C34" t="str">
        <f>'2. Project Details'!C35</f>
        <v>Existing fuel type</v>
      </c>
      <c r="D34" s="63">
        <f>'2. Project Details'!D35</f>
        <v>0</v>
      </c>
      <c r="E34" s="63">
        <f>'2. Project Details'!F35</f>
        <v>0</v>
      </c>
      <c r="F34" s="63">
        <f>'2. Project Details'!H35</f>
        <v>0</v>
      </c>
      <c r="G34" s="63">
        <f>'2. Project Details'!J35</f>
        <v>0</v>
      </c>
      <c r="H34" s="63">
        <f>'2. Project Details'!L35</f>
        <v>0</v>
      </c>
      <c r="I34" s="63">
        <f>'2. Project Details'!N35</f>
        <v>0</v>
      </c>
      <c r="J34" s="63">
        <f>'2. Project Details'!P35</f>
        <v>0</v>
      </c>
      <c r="K34" s="63">
        <f>'2. Project Details'!R35</f>
        <v>0</v>
      </c>
      <c r="L34" s="63">
        <f>'2. Project Details'!T35</f>
        <v>0</v>
      </c>
      <c r="M34" s="63">
        <f>'2. Project Details'!V35</f>
        <v>0</v>
      </c>
      <c r="P34" s="226"/>
      <c r="R34" s="296"/>
    </row>
    <row r="35" spans="2:18" x14ac:dyDescent="0.35">
      <c r="B35" s="13"/>
      <c r="C35" t="str">
        <f>'2. Project Details'!C37</f>
        <v>Age of main equipment (years)</v>
      </c>
      <c r="D35" s="63">
        <f>'2. Project Details'!D37</f>
        <v>0</v>
      </c>
      <c r="E35" s="63">
        <f>'2. Project Details'!F37</f>
        <v>0</v>
      </c>
      <c r="F35" s="63">
        <f>'2. Project Details'!H37</f>
        <v>0</v>
      </c>
      <c r="G35" s="63">
        <f>'2. Project Details'!J37</f>
        <v>0</v>
      </c>
      <c r="H35" s="63">
        <f>'2. Project Details'!L37</f>
        <v>0</v>
      </c>
      <c r="I35" s="63">
        <f>'2. Project Details'!N37</f>
        <v>0</v>
      </c>
      <c r="J35" s="63">
        <f>'2. Project Details'!P37</f>
        <v>0</v>
      </c>
      <c r="K35" s="63">
        <f>'2. Project Details'!R37</f>
        <v>0</v>
      </c>
      <c r="L35" s="63">
        <f>'2. Project Details'!T37</f>
        <v>0</v>
      </c>
      <c r="M35" s="63">
        <f>'2. Project Details'!V37</f>
        <v>0</v>
      </c>
      <c r="P35" s="226"/>
      <c r="R35" s="296"/>
    </row>
    <row r="36" spans="2:18" x14ac:dyDescent="0.35">
      <c r="B36" s="13"/>
      <c r="C36" t="str">
        <f>'2. Project Details'!C94</f>
        <v>Total annual heat demand output (kWh)</v>
      </c>
      <c r="D36" s="63" t="str">
        <f>'2. Project Details'!D94</f>
        <v/>
      </c>
      <c r="E36" s="63" t="str">
        <f>'2. Project Details'!F94</f>
        <v/>
      </c>
      <c r="F36" s="63" t="str">
        <f>'2. Project Details'!H94</f>
        <v/>
      </c>
      <c r="G36" s="63" t="str">
        <f>'2. Project Details'!J94</f>
        <v/>
      </c>
      <c r="H36" s="63" t="str">
        <f>'2. Project Details'!L94</f>
        <v/>
      </c>
      <c r="I36" s="63" t="str">
        <f>'2. Project Details'!N94</f>
        <v/>
      </c>
      <c r="J36" s="63" t="str">
        <f>'2. Project Details'!P94</f>
        <v/>
      </c>
      <c r="K36" s="63" t="str">
        <f>'2. Project Details'!R94</f>
        <v/>
      </c>
      <c r="L36" s="63" t="str">
        <f>'2. Project Details'!T94</f>
        <v/>
      </c>
      <c r="M36" s="63" t="str">
        <f>'2. Project Details'!V94</f>
        <v/>
      </c>
      <c r="P36" s="226"/>
      <c r="R36" s="296"/>
    </row>
    <row r="37" spans="2:18" x14ac:dyDescent="0.35">
      <c r="B37" s="13"/>
      <c r="C37" t="str">
        <f>'2. Project Details'!C100</f>
        <v xml:space="preserve">Percent heat served by main heat generation </v>
      </c>
      <c r="D37" s="63" t="str">
        <f>'2. Project Details'!D100</f>
        <v/>
      </c>
      <c r="E37" s="63" t="str">
        <f>'2. Project Details'!F100</f>
        <v/>
      </c>
      <c r="F37" s="63" t="str">
        <f>'2. Project Details'!H100</f>
        <v/>
      </c>
      <c r="G37" s="63" t="str">
        <f>'2. Project Details'!J100</f>
        <v/>
      </c>
      <c r="H37" s="63" t="str">
        <f>'2. Project Details'!L100</f>
        <v/>
      </c>
      <c r="I37" s="63" t="str">
        <f>'2. Project Details'!N100</f>
        <v/>
      </c>
      <c r="J37" s="63" t="str">
        <f>'2. Project Details'!P100</f>
        <v/>
      </c>
      <c r="K37" s="63" t="str">
        <f>'2. Project Details'!R100</f>
        <v/>
      </c>
      <c r="L37" s="63" t="str">
        <f>'2. Project Details'!T100</f>
        <v/>
      </c>
      <c r="M37" s="63" t="str">
        <f>'2. Project Details'!V100</f>
        <v/>
      </c>
      <c r="P37" s="226"/>
      <c r="R37" s="296"/>
    </row>
    <row r="38" spans="2:18" x14ac:dyDescent="0.35">
      <c r="B38" s="13"/>
      <c r="C38" t="str">
        <f>'2. Project Details'!C101</f>
        <v xml:space="preserve">Percent heat served by secondary heat generation </v>
      </c>
      <c r="D38" s="63" t="str">
        <f>'2. Project Details'!D101</f>
        <v/>
      </c>
      <c r="E38" s="63" t="str">
        <f>'2. Project Details'!F101</f>
        <v/>
      </c>
      <c r="F38" s="63" t="str">
        <f>'2. Project Details'!H101</f>
        <v/>
      </c>
      <c r="G38" s="63" t="str">
        <f>'2. Project Details'!J101</f>
        <v/>
      </c>
      <c r="H38" s="63" t="str">
        <f>'2. Project Details'!L101</f>
        <v/>
      </c>
      <c r="I38" s="63" t="str">
        <f>'2. Project Details'!N101</f>
        <v/>
      </c>
      <c r="J38" s="63" t="str">
        <f>'2. Project Details'!P101</f>
        <v/>
      </c>
      <c r="K38" s="63" t="str">
        <f>'2. Project Details'!R101</f>
        <v/>
      </c>
      <c r="L38" s="63" t="str">
        <f>'2. Project Details'!T101</f>
        <v/>
      </c>
      <c r="M38" s="63" t="str">
        <f>'2. Project Details'!V101</f>
        <v/>
      </c>
      <c r="P38" s="226"/>
      <c r="R38" s="296"/>
    </row>
    <row r="39" spans="2:18" x14ac:dyDescent="0.35">
      <c r="B39" s="13"/>
      <c r="C39" t="str">
        <f>'2. Project Details'!C102</f>
        <v xml:space="preserve">Percent heat served by further heat generation </v>
      </c>
      <c r="D39" s="63" t="str">
        <f>'2. Project Details'!D102</f>
        <v/>
      </c>
      <c r="E39" s="63" t="str">
        <f>'2. Project Details'!F102</f>
        <v/>
      </c>
      <c r="F39" s="63" t="str">
        <f>'2. Project Details'!H102</f>
        <v/>
      </c>
      <c r="G39" s="63" t="str">
        <f>'2. Project Details'!J102</f>
        <v/>
      </c>
      <c r="H39" s="63" t="str">
        <f>'2. Project Details'!L102</f>
        <v/>
      </c>
      <c r="I39" s="63" t="str">
        <f>'2. Project Details'!N102</f>
        <v/>
      </c>
      <c r="J39" s="63" t="str">
        <f>'2. Project Details'!P102</f>
        <v/>
      </c>
      <c r="K39" s="63" t="str">
        <f>'2. Project Details'!R102</f>
        <v/>
      </c>
      <c r="L39" s="63" t="str">
        <f>'2. Project Details'!T102</f>
        <v/>
      </c>
      <c r="M39" s="63" t="str">
        <f>'2. Project Details'!V102</f>
        <v/>
      </c>
      <c r="P39" s="226"/>
      <c r="R39" s="296"/>
    </row>
    <row r="40" spans="2:18" x14ac:dyDescent="0.35">
      <c r="B40" s="13"/>
      <c r="R40" s="296"/>
    </row>
    <row r="41" spans="2:18" x14ac:dyDescent="0.35">
      <c r="B41" s="13" t="s">
        <v>286</v>
      </c>
      <c r="R41" s="296"/>
    </row>
    <row r="42" spans="2:18" x14ac:dyDescent="0.35">
      <c r="C42" t="str">
        <f>'2. Project Details'!C111</f>
        <v>Please indicate the design temperature for the project:</v>
      </c>
      <c r="R42" s="296"/>
    </row>
    <row r="43" spans="2:18" x14ac:dyDescent="0.35">
      <c r="C43" t="str">
        <f>'2. Project Details'!C112</f>
        <v>Heating output flow temperature</v>
      </c>
      <c r="D43" s="63">
        <f>'2. Project Details'!D112</f>
        <v>0</v>
      </c>
      <c r="E43" s="63">
        <f>'2. Project Details'!F112</f>
        <v>0</v>
      </c>
      <c r="F43" s="63">
        <f>'2. Project Details'!H112</f>
        <v>0</v>
      </c>
      <c r="G43" s="63">
        <f>'2. Project Details'!J112</f>
        <v>0</v>
      </c>
      <c r="H43" s="63">
        <f>'2. Project Details'!L112</f>
        <v>0</v>
      </c>
      <c r="I43" s="63">
        <f>'2. Project Details'!N112</f>
        <v>0</v>
      </c>
      <c r="J43" s="63">
        <f>'2. Project Details'!P112</f>
        <v>0</v>
      </c>
      <c r="K43" s="63">
        <f>'2. Project Details'!R112</f>
        <v>0</v>
      </c>
      <c r="L43" s="63">
        <f>'2. Project Details'!T112</f>
        <v>0</v>
      </c>
      <c r="M43" s="63">
        <f>'2. Project Details'!V112</f>
        <v>0</v>
      </c>
      <c r="P43" s="226"/>
      <c r="R43" s="296"/>
    </row>
    <row r="44" spans="2:18" x14ac:dyDescent="0.35">
      <c r="C44" t="str">
        <f>'2. Project Details'!C114</f>
        <v>Domestic hot water flow temperature</v>
      </c>
      <c r="D44" s="63">
        <f>'2. Project Details'!D114</f>
        <v>0</v>
      </c>
      <c r="E44" s="63">
        <f>'2. Project Details'!F114</f>
        <v>0</v>
      </c>
      <c r="F44" s="63">
        <f>'2. Project Details'!H114</f>
        <v>0</v>
      </c>
      <c r="G44" s="63">
        <f>'2. Project Details'!J114</f>
        <v>0</v>
      </c>
      <c r="H44" s="63">
        <f>'2. Project Details'!L114</f>
        <v>0</v>
      </c>
      <c r="I44" s="63">
        <f>'2. Project Details'!N114</f>
        <v>0</v>
      </c>
      <c r="J44" s="63">
        <f>'2. Project Details'!P114</f>
        <v>0</v>
      </c>
      <c r="K44" s="63">
        <f>'2. Project Details'!R114</f>
        <v>0</v>
      </c>
      <c r="L44" s="63">
        <f>'2. Project Details'!T114</f>
        <v>0</v>
      </c>
      <c r="M44" s="63">
        <f>'2. Project Details'!V114</f>
        <v>0</v>
      </c>
      <c r="P44" s="226"/>
      <c r="R44" s="296"/>
    </row>
    <row r="45" spans="2:18" x14ac:dyDescent="0.35">
      <c r="R45" s="296"/>
    </row>
    <row r="46" spans="2:18" x14ac:dyDescent="0.35">
      <c r="C46" t="str">
        <f>'2. Project Details'!C117</f>
        <v>Please indicate if the following measures are included in your project:</v>
      </c>
      <c r="R46" s="296"/>
    </row>
    <row r="47" spans="2:18" x14ac:dyDescent="0.35">
      <c r="C47" t="str">
        <f>'2. Project Details'!C118</f>
        <v>Replacing radiators</v>
      </c>
      <c r="D47" s="63">
        <f>'2. Project Details'!D118</f>
        <v>0</v>
      </c>
      <c r="E47" s="63">
        <f>'2. Project Details'!F118</f>
        <v>0</v>
      </c>
      <c r="F47" s="63">
        <f>'2. Project Details'!H118</f>
        <v>0</v>
      </c>
      <c r="G47" s="63">
        <f>'2. Project Details'!J118</f>
        <v>0</v>
      </c>
      <c r="H47" s="63">
        <f>'2. Project Details'!L118</f>
        <v>0</v>
      </c>
      <c r="I47" s="63">
        <f>'2. Project Details'!N118</f>
        <v>0</v>
      </c>
      <c r="J47" s="63">
        <f>'2. Project Details'!P118</f>
        <v>0</v>
      </c>
      <c r="K47" s="63">
        <f>'2. Project Details'!R118</f>
        <v>0</v>
      </c>
      <c r="L47" s="63">
        <f>'2. Project Details'!T118</f>
        <v>0</v>
      </c>
      <c r="M47" s="63">
        <f>'2. Project Details'!V118</f>
        <v>0</v>
      </c>
      <c r="P47" s="226"/>
      <c r="R47" s="226"/>
    </row>
    <row r="48" spans="2:18" x14ac:dyDescent="0.35">
      <c r="C48" t="str">
        <f>'2. Project Details'!C120</f>
        <v>Replacing AHU heating coils</v>
      </c>
      <c r="D48" s="63">
        <f>'2. Project Details'!D120</f>
        <v>0</v>
      </c>
      <c r="E48" s="63">
        <f>'2. Project Details'!F120</f>
        <v>0</v>
      </c>
      <c r="F48" s="63">
        <f>'2. Project Details'!H120</f>
        <v>0</v>
      </c>
      <c r="G48" s="63">
        <f>'2. Project Details'!J120</f>
        <v>0</v>
      </c>
      <c r="H48" s="63">
        <f>'2. Project Details'!L120</f>
        <v>0</v>
      </c>
      <c r="I48" s="63">
        <f>'2. Project Details'!N120</f>
        <v>0</v>
      </c>
      <c r="J48" s="63">
        <f>'2. Project Details'!P120</f>
        <v>0</v>
      </c>
      <c r="K48" s="63">
        <f>'2. Project Details'!R120</f>
        <v>0</v>
      </c>
      <c r="L48" s="63">
        <f>'2. Project Details'!T120</f>
        <v>0</v>
      </c>
      <c r="M48" s="63">
        <f>'2. Project Details'!V120</f>
        <v>0</v>
      </c>
      <c r="P48" s="226"/>
      <c r="R48" s="226"/>
    </row>
    <row r="49" spans="2:18" x14ac:dyDescent="0.35">
      <c r="C49" t="str">
        <f>'2. Project Details'!C122</f>
        <v>Heating circuit upgrades</v>
      </c>
      <c r="D49" s="63">
        <f>'2. Project Details'!D122</f>
        <v>0</v>
      </c>
      <c r="E49" s="63">
        <f>'2. Project Details'!F122</f>
        <v>0</v>
      </c>
      <c r="F49" s="63">
        <f>'2. Project Details'!H122</f>
        <v>0</v>
      </c>
      <c r="G49" s="63">
        <f>'2. Project Details'!J122</f>
        <v>0</v>
      </c>
      <c r="H49" s="63">
        <f>'2. Project Details'!L122</f>
        <v>0</v>
      </c>
      <c r="I49" s="63">
        <f>'2. Project Details'!N122</f>
        <v>0</v>
      </c>
      <c r="J49" s="63">
        <f>'2. Project Details'!P122</f>
        <v>0</v>
      </c>
      <c r="K49" s="63">
        <f>'2. Project Details'!R122</f>
        <v>0</v>
      </c>
      <c r="L49" s="63">
        <f>'2. Project Details'!T122</f>
        <v>0</v>
      </c>
      <c r="M49" s="63">
        <f>'2. Project Details'!V122</f>
        <v>0</v>
      </c>
      <c r="P49" s="226"/>
      <c r="R49" s="226"/>
    </row>
    <row r="50" spans="2:18" x14ac:dyDescent="0.35">
      <c r="C50" t="str">
        <f>'2. Project Details'!C124</f>
        <v>BMS and controls</v>
      </c>
      <c r="D50" s="63">
        <f>'2. Project Details'!D124</f>
        <v>0</v>
      </c>
      <c r="E50" s="63">
        <f>'2. Project Details'!F124</f>
        <v>0</v>
      </c>
      <c r="F50" s="63">
        <f>'2. Project Details'!H124</f>
        <v>0</v>
      </c>
      <c r="G50" s="63">
        <f>'2. Project Details'!J124</f>
        <v>0</v>
      </c>
      <c r="H50" s="63">
        <f>'2. Project Details'!L124</f>
        <v>0</v>
      </c>
      <c r="I50" s="63">
        <f>'2. Project Details'!N124</f>
        <v>0</v>
      </c>
      <c r="J50" s="63">
        <f>'2. Project Details'!P124</f>
        <v>0</v>
      </c>
      <c r="K50" s="63">
        <f>'2. Project Details'!R124</f>
        <v>0</v>
      </c>
      <c r="L50" s="63">
        <f>'2. Project Details'!T124</f>
        <v>0</v>
      </c>
      <c r="M50" s="63">
        <f>'2. Project Details'!V124</f>
        <v>0</v>
      </c>
      <c r="P50" s="226"/>
      <c r="R50" s="226"/>
    </row>
    <row r="51" spans="2:18" x14ac:dyDescent="0.35">
      <c r="C51" t="str">
        <f>'2. Project Details'!C126</f>
        <v>Other (please note):</v>
      </c>
      <c r="D51" s="63">
        <f>'2. Project Details'!D126</f>
        <v>0</v>
      </c>
      <c r="E51" s="63">
        <f>'2. Project Details'!F126</f>
        <v>0</v>
      </c>
      <c r="F51" s="63">
        <f>'2. Project Details'!H126</f>
        <v>0</v>
      </c>
      <c r="G51" s="63">
        <f>'2. Project Details'!J126</f>
        <v>0</v>
      </c>
      <c r="H51" s="63">
        <f>'2. Project Details'!L126</f>
        <v>0</v>
      </c>
      <c r="I51" s="63">
        <f>'2. Project Details'!N126</f>
        <v>0</v>
      </c>
      <c r="J51" s="63">
        <f>'2. Project Details'!P126</f>
        <v>0</v>
      </c>
      <c r="K51" s="63">
        <f>'2. Project Details'!R126</f>
        <v>0</v>
      </c>
      <c r="L51" s="63">
        <f>'2. Project Details'!T126</f>
        <v>0</v>
      </c>
      <c r="M51" s="63">
        <f>'2. Project Details'!V126</f>
        <v>0</v>
      </c>
      <c r="P51" s="226"/>
      <c r="R51" s="226"/>
    </row>
    <row r="52" spans="2:18" x14ac:dyDescent="0.35">
      <c r="C52" t="str">
        <f>'2. Project Details'!C128</f>
        <v>Will your enabling measures reduce your peak heat demand? If yes, by how much (kW)? If no, leave blank. If unsure, leave blank.</v>
      </c>
      <c r="D52" s="63">
        <f>'2. Project Details'!D128</f>
        <v>0</v>
      </c>
      <c r="E52" s="63">
        <f>'2. Project Details'!F128</f>
        <v>0</v>
      </c>
      <c r="F52" s="63">
        <f>'2. Project Details'!H128</f>
        <v>0</v>
      </c>
      <c r="G52" s="63">
        <f>'2. Project Details'!J128</f>
        <v>0</v>
      </c>
      <c r="H52" s="63">
        <f>'2. Project Details'!L128</f>
        <v>0</v>
      </c>
      <c r="I52" s="63">
        <f>'2. Project Details'!N128</f>
        <v>0</v>
      </c>
      <c r="J52" s="63">
        <f>'2. Project Details'!P128</f>
        <v>0</v>
      </c>
      <c r="K52" s="63">
        <f>'2. Project Details'!R128</f>
        <v>0</v>
      </c>
      <c r="L52" s="63">
        <f>'2. Project Details'!T128</f>
        <v>0</v>
      </c>
      <c r="M52" s="63">
        <f>'2. Project Details'!V128</f>
        <v>0</v>
      </c>
      <c r="P52" s="226"/>
      <c r="R52" s="226"/>
    </row>
    <row r="54" spans="2:18" x14ac:dyDescent="0.35">
      <c r="C54" t="str">
        <f>'2. Project Details'!C133</f>
        <v>Please indicate if the following measures are included in your project:</v>
      </c>
    </row>
    <row r="55" spans="2:18" x14ac:dyDescent="0.35">
      <c r="C55" t="str">
        <f>'2. Project Details'!C134</f>
        <v>Loft insulation</v>
      </c>
      <c r="D55" s="63">
        <f>'2. Project Details'!D134</f>
        <v>0</v>
      </c>
      <c r="E55" s="63">
        <f>'2. Project Details'!F134</f>
        <v>0</v>
      </c>
      <c r="F55" s="63">
        <f>'2. Project Details'!H134</f>
        <v>0</v>
      </c>
      <c r="G55" s="63">
        <f>'2. Project Details'!J134</f>
        <v>0</v>
      </c>
      <c r="H55" s="63">
        <f>'2. Project Details'!L134</f>
        <v>0</v>
      </c>
      <c r="I55" s="63">
        <f>'2. Project Details'!N134</f>
        <v>0</v>
      </c>
      <c r="J55" s="63">
        <f>'2. Project Details'!P134</f>
        <v>0</v>
      </c>
      <c r="K55" s="63">
        <f>'2. Project Details'!R134</f>
        <v>0</v>
      </c>
      <c r="L55" s="63">
        <f>'2. Project Details'!T134</f>
        <v>0</v>
      </c>
      <c r="M55" s="63">
        <f>'2. Project Details'!V134</f>
        <v>0</v>
      </c>
      <c r="P55" s="226"/>
      <c r="R55" s="226"/>
    </row>
    <row r="56" spans="2:18" x14ac:dyDescent="0.35">
      <c r="C56" t="str">
        <f>'2. Project Details'!C136</f>
        <v>Cavity wall insulation (where suitable)</v>
      </c>
      <c r="D56" s="63">
        <f>'2. Project Details'!D136</f>
        <v>0</v>
      </c>
      <c r="E56" s="63">
        <f>'2. Project Details'!F136</f>
        <v>0</v>
      </c>
      <c r="F56" s="63">
        <f>'2. Project Details'!H136</f>
        <v>0</v>
      </c>
      <c r="G56" s="63">
        <f>'2. Project Details'!J136</f>
        <v>0</v>
      </c>
      <c r="H56" s="63">
        <f>'2. Project Details'!L136</f>
        <v>0</v>
      </c>
      <c r="I56" s="63">
        <f>'2. Project Details'!N136</f>
        <v>0</v>
      </c>
      <c r="J56" s="63">
        <f>'2. Project Details'!P136</f>
        <v>0</v>
      </c>
      <c r="K56" s="63">
        <f>'2. Project Details'!R136</f>
        <v>0</v>
      </c>
      <c r="L56" s="63">
        <f>'2. Project Details'!T136</f>
        <v>0</v>
      </c>
      <c r="M56" s="63">
        <f>'2. Project Details'!V136</f>
        <v>0</v>
      </c>
      <c r="P56" s="226"/>
      <c r="R56" s="226"/>
    </row>
    <row r="57" spans="2:18" x14ac:dyDescent="0.35">
      <c r="C57" t="str">
        <f>'2. Project Details'!C138</f>
        <v>Window / door draught proofing</v>
      </c>
      <c r="D57" s="63">
        <f>'2. Project Details'!D138</f>
        <v>0</v>
      </c>
      <c r="E57" s="63">
        <f>'2. Project Details'!F138</f>
        <v>0</v>
      </c>
      <c r="F57" s="63">
        <f>'2. Project Details'!H138</f>
        <v>0</v>
      </c>
      <c r="G57" s="63">
        <f>'2. Project Details'!J138</f>
        <v>0</v>
      </c>
      <c r="H57" s="63">
        <f>'2. Project Details'!L138</f>
        <v>0</v>
      </c>
      <c r="I57" s="63">
        <f>'2. Project Details'!N138</f>
        <v>0</v>
      </c>
      <c r="J57" s="63">
        <f>'2. Project Details'!P138</f>
        <v>0</v>
      </c>
      <c r="K57" s="63">
        <f>'2. Project Details'!R138</f>
        <v>0</v>
      </c>
      <c r="L57" s="63">
        <f>'2. Project Details'!T138</f>
        <v>0</v>
      </c>
      <c r="M57" s="63">
        <f>'2. Project Details'!V138</f>
        <v>0</v>
      </c>
      <c r="P57" s="226"/>
      <c r="R57" s="226"/>
    </row>
    <row r="58" spans="2:18" x14ac:dyDescent="0.35">
      <c r="C58" t="str">
        <f>'2. Project Details'!C140</f>
        <v>Other (please note):</v>
      </c>
      <c r="D58" s="63">
        <f>'2. Project Details'!D140</f>
        <v>0</v>
      </c>
      <c r="E58" s="63">
        <f>'2. Project Details'!F140</f>
        <v>0</v>
      </c>
      <c r="F58" s="63">
        <f>'2. Project Details'!H140</f>
        <v>0</v>
      </c>
      <c r="G58" s="63">
        <f>'2. Project Details'!J140</f>
        <v>0</v>
      </c>
      <c r="H58" s="63">
        <f>'2. Project Details'!L140</f>
        <v>0</v>
      </c>
      <c r="I58" s="63">
        <f>'2. Project Details'!N140</f>
        <v>0</v>
      </c>
      <c r="J58" s="63">
        <f>'2. Project Details'!P140</f>
        <v>0</v>
      </c>
      <c r="K58" s="63">
        <f>'2. Project Details'!R140</f>
        <v>0</v>
      </c>
      <c r="L58" s="63">
        <f>'2. Project Details'!T140</f>
        <v>0</v>
      </c>
      <c r="M58" s="63">
        <f>'2. Project Details'!V140</f>
        <v>0</v>
      </c>
      <c r="P58" s="226"/>
      <c r="R58" s="226"/>
    </row>
    <row r="59" spans="2:18" x14ac:dyDescent="0.35">
      <c r="C59" t="str">
        <f>'2. Project Details'!C144</f>
        <v>What are the calculated heat savings from these measures? kWh output per annum</v>
      </c>
      <c r="D59" s="63">
        <f>'2. Project Details'!D144</f>
        <v>0</v>
      </c>
      <c r="E59" s="63">
        <f>'2. Project Details'!F144</f>
        <v>0</v>
      </c>
      <c r="F59" s="63">
        <f>'2. Project Details'!H144</f>
        <v>0</v>
      </c>
      <c r="G59" s="63">
        <f>'2. Project Details'!J144</f>
        <v>0</v>
      </c>
      <c r="H59" s="63">
        <f>'2. Project Details'!L144</f>
        <v>0</v>
      </c>
      <c r="I59" s="63">
        <f>'2. Project Details'!N144</f>
        <v>0</v>
      </c>
      <c r="J59" s="63">
        <f>'2. Project Details'!P144</f>
        <v>0</v>
      </c>
      <c r="K59" s="63">
        <f>'2. Project Details'!R144</f>
        <v>0</v>
      </c>
      <c r="L59" s="63">
        <f>'2. Project Details'!T144</f>
        <v>0</v>
      </c>
      <c r="M59" s="63">
        <f>'2. Project Details'!V144</f>
        <v>0</v>
      </c>
      <c r="P59" s="226"/>
      <c r="R59" s="226"/>
    </row>
    <row r="61" spans="2:18" x14ac:dyDescent="0.35">
      <c r="B61" s="13" t="s">
        <v>287</v>
      </c>
    </row>
    <row r="62" spans="2:18" x14ac:dyDescent="0.35">
      <c r="C62" t="str">
        <f>'2. Project Details'!C151</f>
        <v>Is top-up heat generation needed for heating? i.e. if the heat pump can't provide the full load</v>
      </c>
      <c r="D62" s="63">
        <f>'2. Project Details'!D151</f>
        <v>0</v>
      </c>
      <c r="E62" s="63">
        <f>'2. Project Details'!F151</f>
        <v>0</v>
      </c>
      <c r="F62" s="63">
        <f>'2. Project Details'!H151</f>
        <v>0</v>
      </c>
      <c r="G62" s="63">
        <f>'2. Project Details'!J151</f>
        <v>0</v>
      </c>
      <c r="H62" s="63">
        <f>'2. Project Details'!L151</f>
        <v>0</v>
      </c>
      <c r="I62" s="63">
        <f>'2. Project Details'!N151</f>
        <v>0</v>
      </c>
      <c r="J62" s="63">
        <f>'2. Project Details'!P151</f>
        <v>0</v>
      </c>
      <c r="K62" s="63">
        <f>'2. Project Details'!R151</f>
        <v>0</v>
      </c>
      <c r="L62" s="63">
        <f>'2. Project Details'!T151</f>
        <v>0</v>
      </c>
      <c r="M62" s="63">
        <f>'2. Project Details'!V151</f>
        <v>0</v>
      </c>
      <c r="P62" s="226"/>
      <c r="R62" s="226"/>
    </row>
    <row r="63" spans="2:18" x14ac:dyDescent="0.35">
      <c r="C63" t="str">
        <f>'2. Project Details'!C153</f>
        <v>Is further heat generation needed for domestic hot water or other heat use?</v>
      </c>
      <c r="D63" s="63">
        <f>'2. Project Details'!D153</f>
        <v>0</v>
      </c>
      <c r="E63" s="63">
        <f>'2. Project Details'!F153</f>
        <v>0</v>
      </c>
      <c r="F63" s="63">
        <f>'2. Project Details'!H153</f>
        <v>0</v>
      </c>
      <c r="G63" s="63">
        <f>'2. Project Details'!J153</f>
        <v>0</v>
      </c>
      <c r="H63" s="63">
        <f>'2. Project Details'!L153</f>
        <v>0</v>
      </c>
      <c r="I63" s="63">
        <f>'2. Project Details'!N153</f>
        <v>0</v>
      </c>
      <c r="J63" s="63">
        <f>'2. Project Details'!P153</f>
        <v>0</v>
      </c>
      <c r="K63" s="63">
        <f>'2. Project Details'!R153</f>
        <v>0</v>
      </c>
      <c r="L63" s="63">
        <f>'2. Project Details'!T153</f>
        <v>0</v>
      </c>
      <c r="M63" s="63">
        <f>'2. Project Details'!V153</f>
        <v>0</v>
      </c>
      <c r="P63" s="226"/>
      <c r="R63" s="226"/>
    </row>
    <row r="65" spans="3:18" x14ac:dyDescent="0.35">
      <c r="C65" s="13" t="s">
        <v>288</v>
      </c>
    </row>
    <row r="66" spans="3:18" x14ac:dyDescent="0.35">
      <c r="C66" t="str">
        <f>'2. Project Details'!C157</f>
        <v>Primary low carbon heat generation technology type</v>
      </c>
      <c r="D66" s="63">
        <f>'2. Project Details'!D157</f>
        <v>0</v>
      </c>
      <c r="E66" s="63">
        <f>'2. Project Details'!F157</f>
        <v>0</v>
      </c>
      <c r="F66" s="63">
        <f>'2. Project Details'!H157</f>
        <v>0</v>
      </c>
      <c r="G66" s="63">
        <f>'2. Project Details'!J157</f>
        <v>0</v>
      </c>
      <c r="H66" s="63">
        <f>'2. Project Details'!L157</f>
        <v>0</v>
      </c>
      <c r="I66" s="63">
        <f>'2. Project Details'!N157</f>
        <v>0</v>
      </c>
      <c r="J66" s="63">
        <f>'2. Project Details'!P157</f>
        <v>0</v>
      </c>
      <c r="K66" s="63">
        <f>'2. Project Details'!R157</f>
        <v>0</v>
      </c>
      <c r="L66" s="63">
        <f>'2. Project Details'!T157</f>
        <v>0</v>
      </c>
      <c r="M66" s="63">
        <f>'2. Project Details'!V157</f>
        <v>0</v>
      </c>
      <c r="P66" s="226"/>
      <c r="R66" s="226"/>
    </row>
    <row r="67" spans="3:18" x14ac:dyDescent="0.35">
      <c r="C67" t="str">
        <f>'2. Project Details'!C161</f>
        <v>Capacity installed (kW heat)</v>
      </c>
      <c r="D67" s="63">
        <f>'2. Project Details'!D161</f>
        <v>0</v>
      </c>
      <c r="E67" s="63">
        <f>'2. Project Details'!F161</f>
        <v>0</v>
      </c>
      <c r="F67" s="63">
        <f>'2. Project Details'!H161</f>
        <v>0</v>
      </c>
      <c r="G67" s="63">
        <f>'2. Project Details'!J161</f>
        <v>0</v>
      </c>
      <c r="H67" s="63">
        <f>'2. Project Details'!L161</f>
        <v>0</v>
      </c>
      <c r="I67" s="63">
        <f>'2. Project Details'!N161</f>
        <v>0</v>
      </c>
      <c r="J67" s="63">
        <f>'2. Project Details'!P161</f>
        <v>0</v>
      </c>
      <c r="K67" s="63">
        <f>'2. Project Details'!R161</f>
        <v>0</v>
      </c>
      <c r="L67" s="63">
        <f>'2. Project Details'!T161</f>
        <v>0</v>
      </c>
      <c r="M67" s="63">
        <f>'2. Project Details'!V161</f>
        <v>0</v>
      </c>
      <c r="P67" s="226"/>
      <c r="R67" s="226"/>
    </row>
    <row r="68" spans="3:18" x14ac:dyDescent="0.35">
      <c r="C68" t="str">
        <f>'2. Project Details'!C167</f>
        <v>Expected Seasonal Coefficient of Performance / Efficiency</v>
      </c>
      <c r="D68" s="63" t="str">
        <f>'2. Project Details'!D167</f>
        <v/>
      </c>
      <c r="E68" s="63" t="str">
        <f>'2. Project Details'!F167</f>
        <v/>
      </c>
      <c r="F68" s="63" t="str">
        <f>'2. Project Details'!H167</f>
        <v/>
      </c>
      <c r="G68" s="63" t="str">
        <f>'2. Project Details'!J167</f>
        <v/>
      </c>
      <c r="H68" s="63" t="str">
        <f>'2. Project Details'!L167</f>
        <v/>
      </c>
      <c r="I68" s="63" t="str">
        <f>'2. Project Details'!N167</f>
        <v/>
      </c>
      <c r="J68" s="63" t="str">
        <f>'2. Project Details'!P167</f>
        <v/>
      </c>
      <c r="K68" s="63" t="str">
        <f>'2. Project Details'!R167</f>
        <v/>
      </c>
      <c r="L68" s="63" t="str">
        <f>'2. Project Details'!T167</f>
        <v/>
      </c>
      <c r="M68" s="63" t="str">
        <f>'2. Project Details'!V167</f>
        <v/>
      </c>
      <c r="P68" s="226"/>
      <c r="R68" s="226"/>
    </row>
    <row r="70" spans="3:18" x14ac:dyDescent="0.35">
      <c r="C70" s="13" t="s">
        <v>141</v>
      </c>
    </row>
    <row r="71" spans="3:18" x14ac:dyDescent="0.35">
      <c r="C71" t="str">
        <f>'2. Project Details'!C175</f>
        <v>Type of use for heat</v>
      </c>
      <c r="D71" s="63">
        <f>'2. Project Details'!D175</f>
        <v>0</v>
      </c>
      <c r="E71" s="63">
        <f>'2. Project Details'!F175</f>
        <v>0</v>
      </c>
      <c r="F71" s="63">
        <f>'2. Project Details'!H175</f>
        <v>0</v>
      </c>
      <c r="G71" s="63">
        <f>'2. Project Details'!J175</f>
        <v>0</v>
      </c>
      <c r="H71" s="63">
        <f>'2. Project Details'!L175</f>
        <v>0</v>
      </c>
      <c r="I71" s="63">
        <f>'2. Project Details'!N175</f>
        <v>0</v>
      </c>
      <c r="J71" s="63">
        <f>'2. Project Details'!P175</f>
        <v>0</v>
      </c>
      <c r="K71" s="63">
        <f>'2. Project Details'!R175</f>
        <v>0</v>
      </c>
      <c r="L71" s="63">
        <f>'2. Project Details'!T175</f>
        <v>0</v>
      </c>
      <c r="M71" s="63">
        <f>'2. Project Details'!V175</f>
        <v>0</v>
      </c>
      <c r="P71" s="226"/>
      <c r="R71" s="226"/>
    </row>
    <row r="72" spans="3:18" x14ac:dyDescent="0.35">
      <c r="C72" t="str">
        <f>'2. Project Details'!C177</f>
        <v>Heat generation technology type</v>
      </c>
      <c r="D72" s="63">
        <f>'2. Project Details'!D177</f>
        <v>0</v>
      </c>
      <c r="E72" s="63">
        <f>'2. Project Details'!F177</f>
        <v>0</v>
      </c>
      <c r="F72" s="63">
        <f>'2. Project Details'!H177</f>
        <v>0</v>
      </c>
      <c r="G72" s="63">
        <f>'2. Project Details'!J177</f>
        <v>0</v>
      </c>
      <c r="H72" s="63">
        <f>'2. Project Details'!L177</f>
        <v>0</v>
      </c>
      <c r="I72" s="63">
        <f>'2. Project Details'!N177</f>
        <v>0</v>
      </c>
      <c r="J72" s="63">
        <f>'2. Project Details'!P177</f>
        <v>0</v>
      </c>
      <c r="K72" s="63">
        <f>'2. Project Details'!R177</f>
        <v>0</v>
      </c>
      <c r="L72" s="63">
        <f>'2. Project Details'!T177</f>
        <v>0</v>
      </c>
      <c r="M72" s="63">
        <f>'2. Project Details'!V177</f>
        <v>0</v>
      </c>
      <c r="P72" s="226"/>
      <c r="R72" s="226"/>
    </row>
    <row r="73" spans="3:18" x14ac:dyDescent="0.35">
      <c r="C73" t="str">
        <f>'2. Project Details'!C181</f>
        <v>Capacity installed (kW heat)</v>
      </c>
      <c r="D73" s="63">
        <f>'2. Project Details'!D181</f>
        <v>0</v>
      </c>
      <c r="E73" s="63">
        <f>'2. Project Details'!F181</f>
        <v>0</v>
      </c>
      <c r="F73" s="63">
        <f>'2. Project Details'!H181</f>
        <v>0</v>
      </c>
      <c r="G73" s="63">
        <f>'2. Project Details'!J181</f>
        <v>0</v>
      </c>
      <c r="H73" s="63">
        <f>'2. Project Details'!L181</f>
        <v>0</v>
      </c>
      <c r="I73" s="63">
        <f>'2. Project Details'!N181</f>
        <v>0</v>
      </c>
      <c r="J73" s="63">
        <f>'2. Project Details'!P181</f>
        <v>0</v>
      </c>
      <c r="K73" s="63">
        <f>'2. Project Details'!R181</f>
        <v>0</v>
      </c>
      <c r="L73" s="63">
        <f>'2. Project Details'!T181</f>
        <v>0</v>
      </c>
      <c r="M73" s="63">
        <f>'2. Project Details'!V181</f>
        <v>0</v>
      </c>
      <c r="P73" s="226"/>
      <c r="R73" s="226"/>
    </row>
    <row r="74" spans="3:18" x14ac:dyDescent="0.35">
      <c r="C74" t="str">
        <f>'2. Project Details'!C187</f>
        <v>Expected Seasonal Coefficient of Performance / Efficiency</v>
      </c>
      <c r="D74" s="63" t="str">
        <f>'2. Project Details'!D187</f>
        <v/>
      </c>
      <c r="E74" s="63" t="str">
        <f>'2. Project Details'!F187</f>
        <v/>
      </c>
      <c r="F74" s="63" t="str">
        <f>'2. Project Details'!H187</f>
        <v/>
      </c>
      <c r="G74" s="63" t="str">
        <f>'2. Project Details'!J187</f>
        <v/>
      </c>
      <c r="H74" s="63" t="str">
        <f>'2. Project Details'!L187</f>
        <v/>
      </c>
      <c r="I74" s="63" t="str">
        <f>'2. Project Details'!N187</f>
        <v/>
      </c>
      <c r="J74" s="63" t="str">
        <f>'2. Project Details'!P187</f>
        <v/>
      </c>
      <c r="K74" s="63" t="str">
        <f>'2. Project Details'!R187</f>
        <v/>
      </c>
      <c r="L74" s="63" t="str">
        <f>'2. Project Details'!T187</f>
        <v/>
      </c>
      <c r="M74" s="63" t="str">
        <f>'2. Project Details'!V187</f>
        <v/>
      </c>
      <c r="P74" s="226"/>
      <c r="R74" s="226"/>
    </row>
    <row r="76" spans="3:18" x14ac:dyDescent="0.35">
      <c r="C76" s="13" t="s">
        <v>145</v>
      </c>
    </row>
    <row r="77" spans="3:18" x14ac:dyDescent="0.35">
      <c r="C77" t="str">
        <f>'2. Project Details'!C196</f>
        <v>Type of use for heat</v>
      </c>
      <c r="D77" s="63">
        <f>'2. Project Details'!D196</f>
        <v>0</v>
      </c>
      <c r="E77" s="63">
        <f>'2. Project Details'!F196</f>
        <v>0</v>
      </c>
      <c r="F77" s="63">
        <f>'2. Project Details'!H196</f>
        <v>0</v>
      </c>
      <c r="G77" s="63">
        <f>'2. Project Details'!J196</f>
        <v>0</v>
      </c>
      <c r="H77" s="63">
        <f>'2. Project Details'!L196</f>
        <v>0</v>
      </c>
      <c r="I77" s="63">
        <f>'2. Project Details'!N196</f>
        <v>0</v>
      </c>
      <c r="J77" s="63">
        <f>'2. Project Details'!P196</f>
        <v>0</v>
      </c>
      <c r="K77" s="63">
        <f>'2. Project Details'!R196</f>
        <v>0</v>
      </c>
      <c r="L77" s="63">
        <f>'2. Project Details'!T196</f>
        <v>0</v>
      </c>
      <c r="M77" s="63">
        <f>'2. Project Details'!V196</f>
        <v>0</v>
      </c>
      <c r="P77" s="226"/>
      <c r="R77" s="226"/>
    </row>
    <row r="78" spans="3:18" x14ac:dyDescent="0.35">
      <c r="C78" t="str">
        <f>'2. Project Details'!C198</f>
        <v>Heat generation technology type</v>
      </c>
      <c r="D78" s="63">
        <f>'2. Project Details'!D198</f>
        <v>0</v>
      </c>
      <c r="E78" s="63">
        <f>'2. Project Details'!F198</f>
        <v>0</v>
      </c>
      <c r="F78" s="63">
        <f>'2. Project Details'!H198</f>
        <v>0</v>
      </c>
      <c r="G78" s="63">
        <f>'2. Project Details'!J198</f>
        <v>0</v>
      </c>
      <c r="H78" s="63">
        <f>'2. Project Details'!L198</f>
        <v>0</v>
      </c>
      <c r="I78" s="63">
        <f>'2. Project Details'!N198</f>
        <v>0</v>
      </c>
      <c r="J78" s="63">
        <f>'2. Project Details'!P198</f>
        <v>0</v>
      </c>
      <c r="K78" s="63">
        <f>'2. Project Details'!R198</f>
        <v>0</v>
      </c>
      <c r="L78" s="63">
        <f>'2. Project Details'!T198</f>
        <v>0</v>
      </c>
      <c r="M78" s="63">
        <f>'2. Project Details'!V198</f>
        <v>0</v>
      </c>
      <c r="P78" s="226"/>
      <c r="R78" s="226"/>
    </row>
    <row r="79" spans="3:18" x14ac:dyDescent="0.35">
      <c r="C79" t="str">
        <f>'2. Project Details'!C202</f>
        <v>Capacity installed (kW heat)</v>
      </c>
      <c r="D79" s="63">
        <f>'2. Project Details'!D202</f>
        <v>0</v>
      </c>
      <c r="E79" s="63">
        <f>'2. Project Details'!F202</f>
        <v>0</v>
      </c>
      <c r="F79" s="63">
        <f>'2. Project Details'!H202</f>
        <v>0</v>
      </c>
      <c r="G79" s="63">
        <f>'2. Project Details'!J202</f>
        <v>0</v>
      </c>
      <c r="H79" s="63">
        <f>'2. Project Details'!L202</f>
        <v>0</v>
      </c>
      <c r="I79" s="63">
        <f>'2. Project Details'!N202</f>
        <v>0</v>
      </c>
      <c r="J79" s="63">
        <f>'2. Project Details'!P202</f>
        <v>0</v>
      </c>
      <c r="K79" s="63">
        <f>'2. Project Details'!R202</f>
        <v>0</v>
      </c>
      <c r="L79" s="63">
        <f>'2. Project Details'!T202</f>
        <v>0</v>
      </c>
      <c r="M79" s="63">
        <f>'2. Project Details'!V202</f>
        <v>0</v>
      </c>
      <c r="P79" s="226"/>
      <c r="R79" s="226"/>
    </row>
    <row r="80" spans="3:18" x14ac:dyDescent="0.35">
      <c r="C80" t="str">
        <f>'2. Project Details'!C208</f>
        <v>Expected Seasonal Coefficient of Performance / Efficiency</v>
      </c>
      <c r="D80" s="63" t="str">
        <f>'2. Project Details'!D208</f>
        <v/>
      </c>
      <c r="E80" s="63" t="str">
        <f>'2. Project Details'!F208</f>
        <v/>
      </c>
      <c r="F80" s="63" t="str">
        <f>'2. Project Details'!H208</f>
        <v/>
      </c>
      <c r="G80" s="63" t="str">
        <f>'2. Project Details'!J208</f>
        <v/>
      </c>
      <c r="H80" s="63" t="str">
        <f>'2. Project Details'!L208</f>
        <v/>
      </c>
      <c r="I80" s="63" t="str">
        <f>'2. Project Details'!N208</f>
        <v/>
      </c>
      <c r="J80" s="63" t="str">
        <f>'2. Project Details'!P208</f>
        <v/>
      </c>
      <c r="K80" s="63" t="str">
        <f>'2. Project Details'!R208</f>
        <v/>
      </c>
      <c r="L80" s="63" t="str">
        <f>'2. Project Details'!T208</f>
        <v/>
      </c>
      <c r="M80" s="63" t="str">
        <f>'2. Project Details'!V208</f>
        <v/>
      </c>
      <c r="N80" t="str">
        <f>'2. Project Details'!N208</f>
        <v/>
      </c>
      <c r="P80" s="226"/>
      <c r="R80" s="226"/>
    </row>
    <row r="82" spans="2:18" x14ac:dyDescent="0.35">
      <c r="B82" s="13" t="s">
        <v>146</v>
      </c>
    </row>
    <row r="83" spans="2:18" x14ac:dyDescent="0.35">
      <c r="C83" t="str">
        <f>'2. Project Details'!C218</f>
        <v>Percentage low carbon heat demand compared to existing (minus energy efficiency reductions)</v>
      </c>
      <c r="D83" s="63" t="str">
        <f>'2. Project Details'!D218</f>
        <v/>
      </c>
      <c r="E83" s="63" t="str">
        <f>'2. Project Details'!F218</f>
        <v/>
      </c>
      <c r="F83" s="63" t="str">
        <f>'2. Project Details'!H218</f>
        <v/>
      </c>
      <c r="G83" s="63" t="str">
        <f>'2. Project Details'!J218</f>
        <v/>
      </c>
      <c r="H83" s="63" t="str">
        <f>'2. Project Details'!L218</f>
        <v/>
      </c>
      <c r="I83" s="63" t="str">
        <f>'2. Project Details'!N218</f>
        <v/>
      </c>
      <c r="J83" s="63" t="str">
        <f>'2. Project Details'!P218</f>
        <v/>
      </c>
      <c r="K83" s="63" t="str">
        <f>'2. Project Details'!R218</f>
        <v/>
      </c>
      <c r="L83" s="63" t="str">
        <f>'2. Project Details'!T218</f>
        <v/>
      </c>
      <c r="M83" s="63" t="str">
        <f>'2. Project Details'!V218</f>
        <v/>
      </c>
      <c r="P83" s="226"/>
      <c r="R83" s="226"/>
    </row>
    <row r="84" spans="2:18" x14ac:dyDescent="0.35">
      <c r="C84" t="str">
        <f>'2. Project Details'!C220</f>
        <v xml:space="preserve">Percent heat served by main heat generation </v>
      </c>
      <c r="D84" s="63" t="str">
        <f>'2. Project Details'!D220</f>
        <v/>
      </c>
      <c r="E84" s="63" t="str">
        <f>'2. Project Details'!F220</f>
        <v/>
      </c>
      <c r="F84" s="63" t="str">
        <f>'2. Project Details'!H220</f>
        <v/>
      </c>
      <c r="G84" s="63" t="str">
        <f>'2. Project Details'!J220</f>
        <v/>
      </c>
      <c r="H84" s="63" t="str">
        <f>'2. Project Details'!L220</f>
        <v/>
      </c>
      <c r="I84" s="63" t="str">
        <f>'2. Project Details'!N220</f>
        <v/>
      </c>
      <c r="J84" s="63" t="str">
        <f>'2. Project Details'!P220</f>
        <v/>
      </c>
      <c r="K84" s="63" t="str">
        <f>'2. Project Details'!R220</f>
        <v/>
      </c>
      <c r="L84" s="63" t="str">
        <f>'2. Project Details'!T220</f>
        <v/>
      </c>
      <c r="M84" s="63" t="str">
        <f>'2. Project Details'!V220</f>
        <v/>
      </c>
      <c r="P84" s="226"/>
      <c r="R84" s="226"/>
    </row>
    <row r="85" spans="2:18" x14ac:dyDescent="0.35">
      <c r="C85" t="str">
        <f>'2. Project Details'!C221</f>
        <v xml:space="preserve">Percent heat served by secondary heat generation </v>
      </c>
      <c r="D85" s="63" t="str">
        <f>'2. Project Details'!D221</f>
        <v/>
      </c>
      <c r="E85" s="63" t="str">
        <f>'2. Project Details'!F221</f>
        <v/>
      </c>
      <c r="F85" s="63" t="str">
        <f>'2. Project Details'!H221</f>
        <v/>
      </c>
      <c r="G85" s="63" t="str">
        <f>'2. Project Details'!J221</f>
        <v/>
      </c>
      <c r="H85" s="63" t="str">
        <f>'2. Project Details'!L221</f>
        <v/>
      </c>
      <c r="I85" s="63" t="str">
        <f>'2. Project Details'!N221</f>
        <v/>
      </c>
      <c r="J85" s="63" t="str">
        <f>'2. Project Details'!P221</f>
        <v/>
      </c>
      <c r="K85" s="63" t="str">
        <f>'2. Project Details'!R221</f>
        <v/>
      </c>
      <c r="L85" s="63" t="str">
        <f>'2. Project Details'!T221</f>
        <v/>
      </c>
      <c r="M85" s="63" t="str">
        <f>'2. Project Details'!V221</f>
        <v/>
      </c>
      <c r="P85" s="226"/>
      <c r="R85" s="226"/>
    </row>
    <row r="86" spans="2:18" x14ac:dyDescent="0.35">
      <c r="C86" t="str">
        <f>'2. Project Details'!C222</f>
        <v xml:space="preserve">Percent heat served by further heat generation </v>
      </c>
      <c r="D86" s="63" t="str">
        <f>'2. Project Details'!D222</f>
        <v/>
      </c>
      <c r="E86" s="63" t="str">
        <f>'2. Project Details'!F222</f>
        <v/>
      </c>
      <c r="F86" s="63" t="str">
        <f>'2. Project Details'!H222</f>
        <v/>
      </c>
      <c r="G86" s="63" t="str">
        <f>'2. Project Details'!J222</f>
        <v/>
      </c>
      <c r="H86" s="63" t="str">
        <f>'2. Project Details'!L222</f>
        <v/>
      </c>
      <c r="I86" s="63" t="str">
        <f>'2. Project Details'!N222</f>
        <v/>
      </c>
      <c r="J86" s="63" t="str">
        <f>'2. Project Details'!P222</f>
        <v/>
      </c>
      <c r="K86" s="63" t="str">
        <f>'2. Project Details'!R222</f>
        <v/>
      </c>
      <c r="L86" s="63" t="str">
        <f>'2. Project Details'!T222</f>
        <v/>
      </c>
      <c r="M86" s="63" t="str">
        <f>'2. Project Details'!V222</f>
        <v/>
      </c>
      <c r="P86" s="226"/>
      <c r="R86" s="226"/>
    </row>
    <row r="88" spans="2:18" x14ac:dyDescent="0.35">
      <c r="C88" t="str">
        <f>'2. Project Details'!C224</f>
        <v>Total capacity installed (kW)</v>
      </c>
      <c r="D88" s="63" t="str">
        <f>'2. Project Details'!D224</f>
        <v/>
      </c>
      <c r="E88" s="63" t="str">
        <f>'2. Project Details'!F224</f>
        <v/>
      </c>
      <c r="F88" s="63" t="str">
        <f>'2. Project Details'!H224</f>
        <v/>
      </c>
      <c r="G88" s="63" t="str">
        <f>'2. Project Details'!J224</f>
        <v/>
      </c>
      <c r="H88" s="63" t="str">
        <f>'2. Project Details'!L224</f>
        <v/>
      </c>
      <c r="I88" s="63" t="str">
        <f>'2. Project Details'!N224</f>
        <v/>
      </c>
      <c r="J88" s="63" t="str">
        <f>'2. Project Details'!P224</f>
        <v/>
      </c>
      <c r="K88" s="63" t="str">
        <f>'2. Project Details'!R224</f>
        <v/>
      </c>
      <c r="L88" s="63" t="str">
        <f>'2. Project Details'!T224</f>
        <v/>
      </c>
      <c r="M88" s="63" t="str">
        <f>'2. Project Details'!V224</f>
        <v/>
      </c>
      <c r="P88" s="226"/>
      <c r="R88" s="226"/>
    </row>
    <row r="89" spans="2:18" x14ac:dyDescent="0.35">
      <c r="C89" t="str">
        <f>'2. Project Details'!C226</f>
        <v>Percentage low carbon heat capacity compared to existing (minus enabling works peak heat load reductions)</v>
      </c>
      <c r="D89" s="63" t="str">
        <f>'2. Project Details'!D226</f>
        <v/>
      </c>
      <c r="E89" s="63" t="str">
        <f>'2. Project Details'!F226</f>
        <v/>
      </c>
      <c r="F89" s="63" t="str">
        <f>'2. Project Details'!H226</f>
        <v/>
      </c>
      <c r="G89" s="63" t="str">
        <f>'2. Project Details'!J226</f>
        <v/>
      </c>
      <c r="H89" s="63" t="str">
        <f>'2. Project Details'!L226</f>
        <v/>
      </c>
      <c r="I89" s="63" t="str">
        <f>'2. Project Details'!N226</f>
        <v/>
      </c>
      <c r="J89" s="63" t="str">
        <f>'2. Project Details'!P226</f>
        <v/>
      </c>
      <c r="K89" s="63" t="str">
        <f>'2. Project Details'!R226</f>
        <v/>
      </c>
      <c r="L89" s="63" t="str">
        <f>'2. Project Details'!T226</f>
        <v/>
      </c>
      <c r="M89" s="63" t="str">
        <f>'2. Project Details'!V226</f>
        <v/>
      </c>
      <c r="P89" s="226"/>
      <c r="R89" s="226"/>
    </row>
    <row r="91" spans="2:18" x14ac:dyDescent="0.35">
      <c r="C91" t="str">
        <f>'2. Project Details'!C234</f>
        <v>CO2e Emissions per kWh heat (gCO2e/kWh)</v>
      </c>
      <c r="D91" s="63" t="str">
        <f>'2. Project Details'!D234</f>
        <v/>
      </c>
      <c r="E91" s="63" t="str">
        <f>'2. Project Details'!F234</f>
        <v/>
      </c>
      <c r="F91" s="63" t="str">
        <f>'2. Project Details'!H234</f>
        <v/>
      </c>
      <c r="G91" s="63" t="str">
        <f>'2. Project Details'!J234</f>
        <v/>
      </c>
      <c r="H91" s="63" t="str">
        <f>'2. Project Details'!L234</f>
        <v/>
      </c>
      <c r="I91" s="63" t="str">
        <f>'2. Project Details'!N234</f>
        <v/>
      </c>
      <c r="J91" s="63" t="str">
        <f>'2. Project Details'!P234</f>
        <v/>
      </c>
      <c r="K91" s="63" t="str">
        <f>'2. Project Details'!R234</f>
        <v/>
      </c>
      <c r="L91" s="63" t="str">
        <f>'2. Project Details'!T234</f>
        <v/>
      </c>
      <c r="M91" s="63" t="str">
        <f>'2. Project Details'!V234</f>
        <v/>
      </c>
      <c r="P91" s="226"/>
      <c r="R91" s="226"/>
    </row>
    <row r="92" spans="2:18" x14ac:dyDescent="0.35">
      <c r="P92" s="226"/>
      <c r="R92" s="226"/>
    </row>
    <row r="93" spans="2:18" s="110" customFormat="1" x14ac:dyDescent="0.35">
      <c r="O93" s="115"/>
      <c r="P93" s="292" t="s">
        <v>354</v>
      </c>
      <c r="Q93" s="292"/>
      <c r="R93" s="292" t="s">
        <v>354</v>
      </c>
    </row>
    <row r="94" spans="2:18" x14ac:dyDescent="0.35">
      <c r="B94" s="13" t="s">
        <v>150</v>
      </c>
      <c r="P94" t="s">
        <v>352</v>
      </c>
      <c r="R94" t="s">
        <v>353</v>
      </c>
    </row>
    <row r="95" spans="2:18" x14ac:dyDescent="0.35">
      <c r="C95" t="str">
        <f>'2. Project Details'!C241</f>
        <v>Tender Process (if applicable)</v>
      </c>
      <c r="D95" s="63">
        <f>'2. Project Details'!D241</f>
        <v>0</v>
      </c>
      <c r="E95" s="63">
        <f>'2. Project Details'!F241</f>
        <v>0</v>
      </c>
      <c r="F95" s="63">
        <f>'2. Project Details'!H241</f>
        <v>0</v>
      </c>
      <c r="G95" s="63">
        <f>'2. Project Details'!J241</f>
        <v>0</v>
      </c>
      <c r="H95" s="63">
        <f>'2. Project Details'!L241</f>
        <v>0</v>
      </c>
      <c r="I95" s="63">
        <f>'2. Project Details'!N241</f>
        <v>0</v>
      </c>
      <c r="J95" s="63">
        <f>'2. Project Details'!P241</f>
        <v>0</v>
      </c>
      <c r="K95" s="63">
        <f>'2. Project Details'!R241</f>
        <v>0</v>
      </c>
      <c r="L95" s="63">
        <f>'2. Project Details'!T241</f>
        <v>0</v>
      </c>
      <c r="M95" s="63">
        <f>'2. Project Details'!V241</f>
        <v>0</v>
      </c>
      <c r="P95" s="108"/>
      <c r="R95" s="296"/>
    </row>
    <row r="96" spans="2:18" x14ac:dyDescent="0.35">
      <c r="C96" t="str">
        <f>'2. Project Details'!C242</f>
        <v>Contractor Award</v>
      </c>
      <c r="D96" s="63">
        <f>'2. Project Details'!D242</f>
        <v>0</v>
      </c>
      <c r="E96" s="63">
        <f>'2. Project Details'!F242</f>
        <v>0</v>
      </c>
      <c r="F96" s="63">
        <f>'2. Project Details'!H242</f>
        <v>0</v>
      </c>
      <c r="G96" s="63">
        <f>'2. Project Details'!J242</f>
        <v>0</v>
      </c>
      <c r="H96" s="63">
        <f>'2. Project Details'!L242</f>
        <v>0</v>
      </c>
      <c r="I96" s="63">
        <f>'2. Project Details'!N242</f>
        <v>0</v>
      </c>
      <c r="J96" s="63">
        <f>'2. Project Details'!P242</f>
        <v>0</v>
      </c>
      <c r="K96" s="63">
        <f>'2. Project Details'!R242</f>
        <v>0</v>
      </c>
      <c r="L96" s="63">
        <f>'2. Project Details'!T242</f>
        <v>0</v>
      </c>
      <c r="M96" s="63">
        <f>'2. Project Details'!V242</f>
        <v>0</v>
      </c>
      <c r="R96" s="296"/>
    </row>
    <row r="97" spans="2:18" x14ac:dyDescent="0.35">
      <c r="C97" t="str">
        <f>'2. Project Details'!C243</f>
        <v>Equipment Order</v>
      </c>
      <c r="D97" s="63">
        <f>'2. Project Details'!D243</f>
        <v>0</v>
      </c>
      <c r="E97" s="63">
        <f>'2. Project Details'!F243</f>
        <v>0</v>
      </c>
      <c r="F97" s="63">
        <f>'2. Project Details'!H243</f>
        <v>0</v>
      </c>
      <c r="G97" s="63">
        <f>'2. Project Details'!J243</f>
        <v>0</v>
      </c>
      <c r="H97" s="63">
        <f>'2. Project Details'!L243</f>
        <v>0</v>
      </c>
      <c r="I97" s="63">
        <f>'2. Project Details'!N243</f>
        <v>0</v>
      </c>
      <c r="J97" s="63">
        <f>'2. Project Details'!P243</f>
        <v>0</v>
      </c>
      <c r="K97" s="63">
        <f>'2. Project Details'!R243</f>
        <v>0</v>
      </c>
      <c r="L97" s="63">
        <f>'2. Project Details'!T243</f>
        <v>0</v>
      </c>
      <c r="M97" s="63">
        <f>'2. Project Details'!V243</f>
        <v>0</v>
      </c>
      <c r="R97" s="296"/>
    </row>
    <row r="98" spans="2:18" x14ac:dyDescent="0.35">
      <c r="C98" t="str">
        <f>'2. Project Details'!C244</f>
        <v>On Site Works Begin</v>
      </c>
      <c r="D98" s="63">
        <f>'2. Project Details'!D244</f>
        <v>0</v>
      </c>
      <c r="E98" s="63">
        <f>'2. Project Details'!F244</f>
        <v>0</v>
      </c>
      <c r="F98" s="63">
        <f>'2. Project Details'!H244</f>
        <v>0</v>
      </c>
      <c r="G98" s="63">
        <f>'2. Project Details'!J244</f>
        <v>0</v>
      </c>
      <c r="H98" s="63">
        <f>'2. Project Details'!L244</f>
        <v>0</v>
      </c>
      <c r="I98" s="63">
        <f>'2. Project Details'!N244</f>
        <v>0</v>
      </c>
      <c r="J98" s="63">
        <f>'2. Project Details'!P244</f>
        <v>0</v>
      </c>
      <c r="K98" s="63">
        <f>'2. Project Details'!R244</f>
        <v>0</v>
      </c>
      <c r="L98" s="63">
        <f>'2. Project Details'!T244</f>
        <v>0</v>
      </c>
      <c r="M98" s="63">
        <f>'2. Project Details'!V244</f>
        <v>0</v>
      </c>
      <c r="R98" s="296"/>
    </row>
    <row r="99" spans="2:18" x14ac:dyDescent="0.35">
      <c r="C99" t="str">
        <f>'2. Project Details'!C245</f>
        <v>On Site Works Complete / Heat On</v>
      </c>
      <c r="D99" s="63">
        <f>'2. Project Details'!D245</f>
        <v>0</v>
      </c>
      <c r="E99" s="63">
        <f>'2. Project Details'!F245</f>
        <v>0</v>
      </c>
      <c r="F99" s="63">
        <f>'2. Project Details'!H245</f>
        <v>0</v>
      </c>
      <c r="G99" s="63">
        <f>'2. Project Details'!J245</f>
        <v>0</v>
      </c>
      <c r="H99" s="63">
        <f>'2. Project Details'!L245</f>
        <v>0</v>
      </c>
      <c r="I99" s="63">
        <f>'2. Project Details'!N245</f>
        <v>0</v>
      </c>
      <c r="J99" s="63">
        <f>'2. Project Details'!P245</f>
        <v>0</v>
      </c>
      <c r="K99" s="63">
        <f>'2. Project Details'!R245</f>
        <v>0</v>
      </c>
      <c r="L99" s="63">
        <f>'2. Project Details'!T245</f>
        <v>0</v>
      </c>
      <c r="M99" s="63">
        <f>'2. Project Details'!V245</f>
        <v>0</v>
      </c>
      <c r="P99" s="226"/>
      <c r="R99" s="296"/>
    </row>
    <row r="100" spans="2:18" x14ac:dyDescent="0.35">
      <c r="R100" s="296"/>
    </row>
    <row r="101" spans="2:18" x14ac:dyDescent="0.35">
      <c r="C101" t="str">
        <f>'2. Project Details'!C247</f>
        <v>Please indicate which stage of the procurement process this project is currently at</v>
      </c>
      <c r="D101" s="63">
        <f>'2. Project Details'!D247</f>
        <v>0</v>
      </c>
      <c r="E101" s="63">
        <f>'2. Project Details'!F247</f>
        <v>0</v>
      </c>
      <c r="F101" s="63">
        <f>'2. Project Details'!H247</f>
        <v>0</v>
      </c>
      <c r="G101" s="63">
        <f>'2. Project Details'!J247</f>
        <v>0</v>
      </c>
      <c r="H101" s="63">
        <f>'2. Project Details'!L247</f>
        <v>0</v>
      </c>
      <c r="I101" s="63">
        <f>'2. Project Details'!N247</f>
        <v>0</v>
      </c>
      <c r="J101" s="63">
        <f>'2. Project Details'!P247</f>
        <v>0</v>
      </c>
      <c r="K101" s="63">
        <f>'2. Project Details'!R247</f>
        <v>0</v>
      </c>
      <c r="L101" s="63">
        <f>'2. Project Details'!T247</f>
        <v>0</v>
      </c>
      <c r="M101" s="63">
        <f>'2. Project Details'!V247</f>
        <v>0</v>
      </c>
      <c r="R101" s="296"/>
    </row>
    <row r="102" spans="2:18" x14ac:dyDescent="0.35">
      <c r="R102" s="296"/>
    </row>
    <row r="103" spans="2:18" x14ac:dyDescent="0.35">
      <c r="C103" t="str">
        <f>'2. Project Details'!C249</f>
        <v>Please indicate the project position on planning permission</v>
      </c>
      <c r="D103" s="63">
        <f>'2. Project Details'!D249</f>
        <v>0</v>
      </c>
      <c r="E103" s="63">
        <f>'2. Project Details'!F249</f>
        <v>0</v>
      </c>
      <c r="F103" s="63">
        <f>'2. Project Details'!H249</f>
        <v>0</v>
      </c>
      <c r="G103" s="63">
        <f>'2. Project Details'!J249</f>
        <v>0</v>
      </c>
      <c r="H103" s="63">
        <f>'2. Project Details'!L249</f>
        <v>0</v>
      </c>
      <c r="I103" s="63">
        <f>'2. Project Details'!N249</f>
        <v>0</v>
      </c>
      <c r="J103" s="63">
        <f>'2. Project Details'!P249</f>
        <v>0</v>
      </c>
      <c r="K103" s="63">
        <f>'2. Project Details'!R249</f>
        <v>0</v>
      </c>
      <c r="L103" s="63">
        <f>'2. Project Details'!T249</f>
        <v>0</v>
      </c>
      <c r="M103" s="63">
        <f>'2. Project Details'!V249</f>
        <v>0</v>
      </c>
      <c r="P103" s="226"/>
      <c r="R103" s="296"/>
    </row>
    <row r="104" spans="2:18" x14ac:dyDescent="0.35">
      <c r="D104" s="63"/>
      <c r="E104" s="63"/>
      <c r="F104" s="63"/>
      <c r="G104" s="63"/>
      <c r="H104" s="63"/>
      <c r="I104" s="63"/>
      <c r="J104" s="63"/>
      <c r="K104" s="63"/>
      <c r="L104" s="63"/>
      <c r="M104" s="63"/>
      <c r="P104" s="226"/>
      <c r="R104" s="296"/>
    </row>
    <row r="105" spans="2:18" x14ac:dyDescent="0.35">
      <c r="R105" s="296"/>
    </row>
    <row r="106" spans="2:18" x14ac:dyDescent="0.35">
      <c r="C106" t="str">
        <f>'2. Project Details'!C251</f>
        <v>Please indicate the project position on DNO upgrades / engagement</v>
      </c>
      <c r="D106" s="63">
        <f>'2. Project Details'!D251</f>
        <v>0</v>
      </c>
      <c r="E106" s="63">
        <f>'2. Project Details'!F251</f>
        <v>0</v>
      </c>
      <c r="F106" s="63">
        <f>'2. Project Details'!H251</f>
        <v>0</v>
      </c>
      <c r="G106" s="63">
        <f>'2. Project Details'!J251</f>
        <v>0</v>
      </c>
      <c r="H106" s="63">
        <f>'2. Project Details'!L251</f>
        <v>0</v>
      </c>
      <c r="I106" s="63">
        <f>'2. Project Details'!N251</f>
        <v>0</v>
      </c>
      <c r="J106" s="63">
        <f>'2. Project Details'!P251</f>
        <v>0</v>
      </c>
      <c r="K106" s="63">
        <f>'2. Project Details'!R251</f>
        <v>0</v>
      </c>
      <c r="L106" s="63">
        <f>'2. Project Details'!T251</f>
        <v>0</v>
      </c>
      <c r="M106" s="63">
        <f>'2. Project Details'!V251</f>
        <v>0</v>
      </c>
      <c r="P106" s="226"/>
      <c r="R106" s="296"/>
    </row>
    <row r="107" spans="2:18" x14ac:dyDescent="0.35">
      <c r="D107" s="63"/>
      <c r="E107" s="63"/>
      <c r="F107" s="63"/>
      <c r="G107" s="63"/>
      <c r="H107" s="63"/>
      <c r="I107" s="63"/>
      <c r="J107" s="63"/>
      <c r="K107" s="63"/>
      <c r="L107" s="63"/>
      <c r="M107" s="63"/>
      <c r="P107" s="226"/>
      <c r="R107" s="296"/>
    </row>
    <row r="108" spans="2:18" x14ac:dyDescent="0.35">
      <c r="R108" s="296"/>
    </row>
    <row r="110" spans="2:18" s="110" customFormat="1" x14ac:dyDescent="0.35">
      <c r="B110" s="109" t="s">
        <v>289</v>
      </c>
      <c r="O110" s="115"/>
      <c r="P110" s="292" t="s">
        <v>351</v>
      </c>
      <c r="Q110" s="292"/>
      <c r="R110" s="292"/>
    </row>
    <row r="112" spans="2:18" s="13" customFormat="1" x14ac:dyDescent="0.35">
      <c r="B112" s="13" t="s">
        <v>292</v>
      </c>
      <c r="D112" s="111">
        <v>1</v>
      </c>
      <c r="E112" s="111">
        <v>2</v>
      </c>
      <c r="F112" s="111">
        <v>3</v>
      </c>
      <c r="G112" s="111">
        <v>4</v>
      </c>
      <c r="H112" s="111">
        <v>5</v>
      </c>
      <c r="I112" s="111">
        <v>6</v>
      </c>
      <c r="J112" s="111">
        <v>7</v>
      </c>
      <c r="K112" s="111">
        <v>8</v>
      </c>
      <c r="L112" s="111">
        <v>9</v>
      </c>
      <c r="M112" s="111">
        <v>10</v>
      </c>
      <c r="O112" s="116"/>
      <c r="P112" t="s">
        <v>352</v>
      </c>
      <c r="Q112"/>
      <c r="R112" t="s">
        <v>353</v>
      </c>
    </row>
    <row r="113" spans="3:18" x14ac:dyDescent="0.35">
      <c r="C113" t="str">
        <f>'3. Eligible Cost Breakdown'!C8</f>
        <v>Enabling Works (£)</v>
      </c>
      <c r="D113" s="63">
        <f>'3. Eligible Cost Breakdown'!K8</f>
        <v>0</v>
      </c>
      <c r="E113" s="63">
        <f>'3. Eligible Cost Breakdown'!M8</f>
        <v>0</v>
      </c>
      <c r="F113" s="63">
        <f>'3. Eligible Cost Breakdown'!O8</f>
        <v>0</v>
      </c>
      <c r="G113" s="63">
        <f>'3. Eligible Cost Breakdown'!Q8</f>
        <v>0</v>
      </c>
      <c r="H113" s="63">
        <f>'3. Eligible Cost Breakdown'!S8</f>
        <v>0</v>
      </c>
      <c r="I113" s="63">
        <f>'3. Eligible Cost Breakdown'!U8</f>
        <v>0</v>
      </c>
      <c r="J113" s="63">
        <f>'3. Eligible Cost Breakdown'!W8</f>
        <v>0</v>
      </c>
      <c r="K113" s="63">
        <f>'3. Eligible Cost Breakdown'!Y8</f>
        <v>0</v>
      </c>
      <c r="L113" s="63">
        <f>'3. Eligible Cost Breakdown'!AA8</f>
        <v>0</v>
      </c>
      <c r="M113" s="63">
        <f>'3. Eligible Cost Breakdown'!AC8</f>
        <v>0</v>
      </c>
    </row>
    <row r="114" spans="3:18" x14ac:dyDescent="0.35">
      <c r="C114" t="str">
        <f>'3. Eligible Cost Breakdown'!C9</f>
        <v>% total cost</v>
      </c>
      <c r="D114" s="63" t="str">
        <f>'3. Eligible Cost Breakdown'!K9</f>
        <v/>
      </c>
      <c r="E114" s="63" t="str">
        <f>'3. Eligible Cost Breakdown'!M9</f>
        <v/>
      </c>
      <c r="F114" s="63" t="str">
        <f>'3. Eligible Cost Breakdown'!O9</f>
        <v/>
      </c>
      <c r="G114" s="63" t="str">
        <f>'3. Eligible Cost Breakdown'!Q9</f>
        <v/>
      </c>
      <c r="H114" s="63" t="str">
        <f>'3. Eligible Cost Breakdown'!S9</f>
        <v/>
      </c>
      <c r="I114" s="63" t="str">
        <f>'3. Eligible Cost Breakdown'!U9</f>
        <v/>
      </c>
      <c r="J114" s="63" t="str">
        <f>'3. Eligible Cost Breakdown'!W9</f>
        <v/>
      </c>
      <c r="K114" s="63" t="str">
        <f>'3. Eligible Cost Breakdown'!Y9</f>
        <v/>
      </c>
      <c r="L114" s="63" t="str">
        <f>'3. Eligible Cost Breakdown'!AA9</f>
        <v/>
      </c>
      <c r="M114" s="63" t="str">
        <f>'3. Eligible Cost Breakdown'!AC9</f>
        <v/>
      </c>
      <c r="P114" s="108"/>
      <c r="R114" s="296"/>
    </row>
    <row r="115" spans="3:18" x14ac:dyDescent="0.35">
      <c r="C115" t="str">
        <f>'3. Eligible Cost Breakdown'!C11</f>
        <v>Main equipment costs (£)</v>
      </c>
      <c r="D115" s="63">
        <f>'3. Eligible Cost Breakdown'!K11</f>
        <v>0</v>
      </c>
      <c r="E115" s="63">
        <f>'3. Eligible Cost Breakdown'!M11</f>
        <v>0</v>
      </c>
      <c r="F115" s="63">
        <f>'3. Eligible Cost Breakdown'!O11</f>
        <v>0</v>
      </c>
      <c r="G115" s="63">
        <f>'3. Eligible Cost Breakdown'!Q11</f>
        <v>0</v>
      </c>
      <c r="H115" s="63">
        <f>'3. Eligible Cost Breakdown'!S11</f>
        <v>0</v>
      </c>
      <c r="I115" s="63">
        <f>'3. Eligible Cost Breakdown'!U11</f>
        <v>0</v>
      </c>
      <c r="J115" s="63">
        <f>'3. Eligible Cost Breakdown'!W11</f>
        <v>0</v>
      </c>
      <c r="K115" s="63">
        <f>'3. Eligible Cost Breakdown'!Y11</f>
        <v>0</v>
      </c>
      <c r="L115" s="63">
        <f>'3. Eligible Cost Breakdown'!AA11</f>
        <v>0</v>
      </c>
      <c r="M115" s="63">
        <f>'3. Eligible Cost Breakdown'!AC11</f>
        <v>0</v>
      </c>
      <c r="R115" s="296"/>
    </row>
    <row r="116" spans="3:18" x14ac:dyDescent="0.35">
      <c r="C116" t="str">
        <f>'3. Eligible Cost Breakdown'!C12</f>
        <v>£/kW</v>
      </c>
      <c r="D116" s="63" t="str">
        <f>'3. Eligible Cost Breakdown'!K12</f>
        <v/>
      </c>
      <c r="E116" s="63" t="str">
        <f>'3. Eligible Cost Breakdown'!M12</f>
        <v/>
      </c>
      <c r="F116" s="63" t="str">
        <f>'3. Eligible Cost Breakdown'!O12</f>
        <v/>
      </c>
      <c r="G116" s="63" t="str">
        <f>'3. Eligible Cost Breakdown'!Q12</f>
        <v/>
      </c>
      <c r="H116" s="63" t="str">
        <f>'3. Eligible Cost Breakdown'!S12</f>
        <v/>
      </c>
      <c r="I116" s="63" t="str">
        <f>'3. Eligible Cost Breakdown'!U12</f>
        <v/>
      </c>
      <c r="J116" s="63" t="str">
        <f>'3. Eligible Cost Breakdown'!W12</f>
        <v/>
      </c>
      <c r="K116" s="63" t="str">
        <f>'3. Eligible Cost Breakdown'!Y12</f>
        <v/>
      </c>
      <c r="L116" s="63" t="str">
        <f>'3. Eligible Cost Breakdown'!AA12</f>
        <v/>
      </c>
      <c r="M116" s="63" t="str">
        <f>'3. Eligible Cost Breakdown'!AC12</f>
        <v/>
      </c>
      <c r="P116" s="226"/>
      <c r="R116" s="296"/>
    </row>
    <row r="117" spans="3:18" x14ac:dyDescent="0.35">
      <c r="C117" t="str">
        <f>'3. Eligible Cost Breakdown'!C13</f>
        <v>% total cost</v>
      </c>
      <c r="D117" s="63" t="str">
        <f>'3. Eligible Cost Breakdown'!K13</f>
        <v/>
      </c>
      <c r="E117" s="63" t="str">
        <f>'3. Eligible Cost Breakdown'!M13</f>
        <v/>
      </c>
      <c r="F117" s="63" t="str">
        <f>'3. Eligible Cost Breakdown'!O13</f>
        <v/>
      </c>
      <c r="G117" s="63" t="str">
        <f>'3. Eligible Cost Breakdown'!Q13</f>
        <v/>
      </c>
      <c r="H117" s="63" t="str">
        <f>'3. Eligible Cost Breakdown'!S13</f>
        <v/>
      </c>
      <c r="I117" s="63" t="str">
        <f>'3. Eligible Cost Breakdown'!U13</f>
        <v/>
      </c>
      <c r="J117" s="63" t="str">
        <f>'3. Eligible Cost Breakdown'!W13</f>
        <v/>
      </c>
      <c r="K117" s="63" t="str">
        <f>'3. Eligible Cost Breakdown'!Y13</f>
        <v/>
      </c>
      <c r="L117" s="63" t="str">
        <f>'3. Eligible Cost Breakdown'!AA13</f>
        <v/>
      </c>
      <c r="M117" s="63" t="str">
        <f>'3. Eligible Cost Breakdown'!AC13</f>
        <v/>
      </c>
      <c r="P117" s="226"/>
      <c r="R117" s="296"/>
    </row>
    <row r="118" spans="3:18" x14ac:dyDescent="0.35">
      <c r="C118" t="str">
        <f>'3. Eligible Cost Breakdown'!C15</f>
        <v>Installation and Commissioning Costs (£)</v>
      </c>
      <c r="D118" s="63">
        <f>'3. Eligible Cost Breakdown'!K15</f>
        <v>0</v>
      </c>
      <c r="E118" s="63">
        <f>'3. Eligible Cost Breakdown'!M15</f>
        <v>0</v>
      </c>
      <c r="F118" s="63">
        <f>'3. Eligible Cost Breakdown'!O15</f>
        <v>0</v>
      </c>
      <c r="G118" s="63">
        <f>'3. Eligible Cost Breakdown'!Q15</f>
        <v>0</v>
      </c>
      <c r="H118" s="63">
        <f>'3. Eligible Cost Breakdown'!S15</f>
        <v>0</v>
      </c>
      <c r="I118" s="63">
        <f>'3. Eligible Cost Breakdown'!U15</f>
        <v>0</v>
      </c>
      <c r="J118" s="63">
        <f>'3. Eligible Cost Breakdown'!W15</f>
        <v>0</v>
      </c>
      <c r="K118" s="63">
        <f>'3. Eligible Cost Breakdown'!Y15</f>
        <v>0</v>
      </c>
      <c r="L118" s="63">
        <f>'3. Eligible Cost Breakdown'!AA15</f>
        <v>0</v>
      </c>
      <c r="M118" s="63">
        <f>'3. Eligible Cost Breakdown'!AC15</f>
        <v>0</v>
      </c>
      <c r="R118" s="296"/>
    </row>
    <row r="119" spans="3:18" x14ac:dyDescent="0.35">
      <c r="C119" t="str">
        <f>'3. Eligible Cost Breakdown'!C16</f>
        <v>% total cost</v>
      </c>
      <c r="D119" s="63" t="str">
        <f>'3. Eligible Cost Breakdown'!K16</f>
        <v/>
      </c>
      <c r="E119" s="63" t="str">
        <f>'3. Eligible Cost Breakdown'!M16</f>
        <v/>
      </c>
      <c r="F119" s="63" t="str">
        <f>'3. Eligible Cost Breakdown'!O16</f>
        <v/>
      </c>
      <c r="G119" s="63" t="str">
        <f>'3. Eligible Cost Breakdown'!Q16</f>
        <v/>
      </c>
      <c r="H119" s="63" t="str">
        <f>'3. Eligible Cost Breakdown'!S16</f>
        <v/>
      </c>
      <c r="I119" s="63" t="str">
        <f>'3. Eligible Cost Breakdown'!U16</f>
        <v/>
      </c>
      <c r="J119" s="63" t="str">
        <f>'3. Eligible Cost Breakdown'!W16</f>
        <v/>
      </c>
      <c r="K119" s="63" t="str">
        <f>'3. Eligible Cost Breakdown'!Y16</f>
        <v/>
      </c>
      <c r="L119" s="63" t="str">
        <f>'3. Eligible Cost Breakdown'!AA16</f>
        <v/>
      </c>
      <c r="M119" s="63" t="str">
        <f>'3. Eligible Cost Breakdown'!AC16</f>
        <v/>
      </c>
      <c r="P119" s="226"/>
      <c r="R119" s="296"/>
    </row>
    <row r="120" spans="3:18" x14ac:dyDescent="0.35">
      <c r="C120" t="str">
        <f>'3. Eligible Cost Breakdown'!C18</f>
        <v>Fabric Measures (£)</v>
      </c>
      <c r="D120" s="63">
        <f>'3. Eligible Cost Breakdown'!K18</f>
        <v>0</v>
      </c>
      <c r="E120" s="63">
        <f>'3. Eligible Cost Breakdown'!M18</f>
        <v>0</v>
      </c>
      <c r="F120" s="63">
        <f>'3. Eligible Cost Breakdown'!O18</f>
        <v>0</v>
      </c>
      <c r="G120" s="63">
        <f>'3. Eligible Cost Breakdown'!Q18</f>
        <v>0</v>
      </c>
      <c r="H120" s="63">
        <f>'3. Eligible Cost Breakdown'!S18</f>
        <v>0</v>
      </c>
      <c r="I120" s="63">
        <f>'3. Eligible Cost Breakdown'!U18</f>
        <v>0</v>
      </c>
      <c r="J120" s="63">
        <f>'3. Eligible Cost Breakdown'!W18</f>
        <v>0</v>
      </c>
      <c r="K120" s="63">
        <f>'3. Eligible Cost Breakdown'!Y18</f>
        <v>0</v>
      </c>
      <c r="L120" s="63">
        <f>'3. Eligible Cost Breakdown'!AA18</f>
        <v>0</v>
      </c>
      <c r="M120" s="63">
        <f>'3. Eligible Cost Breakdown'!AC18</f>
        <v>0</v>
      </c>
      <c r="R120" s="296"/>
    </row>
    <row r="121" spans="3:18" x14ac:dyDescent="0.35">
      <c r="C121" t="str">
        <f>'3. Eligible Cost Breakdown'!C19</f>
        <v>% total cost</v>
      </c>
      <c r="D121" s="63" t="str">
        <f>'3. Eligible Cost Breakdown'!K19</f>
        <v/>
      </c>
      <c r="E121" s="63" t="str">
        <f>'3. Eligible Cost Breakdown'!M19</f>
        <v/>
      </c>
      <c r="F121" s="63" t="str">
        <f>'3. Eligible Cost Breakdown'!O19</f>
        <v/>
      </c>
      <c r="G121" s="63" t="str">
        <f>'3. Eligible Cost Breakdown'!Q19</f>
        <v/>
      </c>
      <c r="H121" s="63" t="str">
        <f>'3. Eligible Cost Breakdown'!S19</f>
        <v/>
      </c>
      <c r="I121" s="63" t="str">
        <f>'3. Eligible Cost Breakdown'!U19</f>
        <v/>
      </c>
      <c r="J121" s="63" t="str">
        <f>'3. Eligible Cost Breakdown'!W19</f>
        <v/>
      </c>
      <c r="K121" s="63" t="str">
        <f>'3. Eligible Cost Breakdown'!Y19</f>
        <v/>
      </c>
      <c r="L121" s="63" t="str">
        <f>'3. Eligible Cost Breakdown'!AA19</f>
        <v/>
      </c>
      <c r="M121" s="63" t="str">
        <f>'3. Eligible Cost Breakdown'!AC19</f>
        <v/>
      </c>
      <c r="P121" s="226"/>
      <c r="R121" s="296"/>
    </row>
    <row r="122" spans="3:18" x14ac:dyDescent="0.35">
      <c r="C122" t="str">
        <f>'3. Eligible Cost Breakdown'!C21</f>
        <v>Other Energy Efficiency Measures (£)</v>
      </c>
      <c r="D122" s="63">
        <f>'3. Eligible Cost Breakdown'!K21</f>
        <v>0</v>
      </c>
      <c r="E122" s="63">
        <f>'3. Eligible Cost Breakdown'!M21</f>
        <v>0</v>
      </c>
      <c r="F122" s="63">
        <f>'3. Eligible Cost Breakdown'!O21</f>
        <v>0</v>
      </c>
      <c r="G122" s="63">
        <f>'3. Eligible Cost Breakdown'!Q21</f>
        <v>0</v>
      </c>
      <c r="H122" s="63">
        <f>'3. Eligible Cost Breakdown'!S21</f>
        <v>0</v>
      </c>
      <c r="I122" s="63">
        <f>'3. Eligible Cost Breakdown'!U21</f>
        <v>0</v>
      </c>
      <c r="J122" s="63">
        <f>'3. Eligible Cost Breakdown'!W21</f>
        <v>0</v>
      </c>
      <c r="K122" s="63">
        <f>'3. Eligible Cost Breakdown'!Y21</f>
        <v>0</v>
      </c>
      <c r="L122" s="63">
        <f>'3. Eligible Cost Breakdown'!AA21</f>
        <v>0</v>
      </c>
      <c r="M122" s="63">
        <f>'3. Eligible Cost Breakdown'!AC21</f>
        <v>0</v>
      </c>
      <c r="R122" s="296"/>
    </row>
    <row r="123" spans="3:18" x14ac:dyDescent="0.35">
      <c r="C123" t="str">
        <f>'3. Eligible Cost Breakdown'!C22</f>
        <v>% total cost</v>
      </c>
      <c r="D123" s="63" t="str">
        <f>'3. Eligible Cost Breakdown'!K22</f>
        <v/>
      </c>
      <c r="E123" s="63" t="str">
        <f>'3. Eligible Cost Breakdown'!M22</f>
        <v/>
      </c>
      <c r="F123" s="63" t="str">
        <f>'3. Eligible Cost Breakdown'!O22</f>
        <v/>
      </c>
      <c r="G123" s="63" t="str">
        <f>'3. Eligible Cost Breakdown'!Q22</f>
        <v/>
      </c>
      <c r="H123" s="63" t="str">
        <f>'3. Eligible Cost Breakdown'!S22</f>
        <v/>
      </c>
      <c r="I123" s="63" t="str">
        <f>'3. Eligible Cost Breakdown'!U22</f>
        <v/>
      </c>
      <c r="J123" s="63" t="str">
        <f>'3. Eligible Cost Breakdown'!W22</f>
        <v/>
      </c>
      <c r="K123" s="63" t="str">
        <f>'3. Eligible Cost Breakdown'!Y22</f>
        <v/>
      </c>
      <c r="L123" s="63" t="str">
        <f>'3. Eligible Cost Breakdown'!AA22</f>
        <v/>
      </c>
      <c r="M123" s="63" t="str">
        <f>'3. Eligible Cost Breakdown'!AC22</f>
        <v/>
      </c>
      <c r="P123" s="226"/>
      <c r="R123" s="296"/>
    </row>
    <row r="124" spans="3:18" x14ac:dyDescent="0.35">
      <c r="R124" s="296"/>
    </row>
    <row r="125" spans="3:18" x14ac:dyDescent="0.35">
      <c r="C125" t="str">
        <f>'3. Eligible Cost Breakdown'!C25</f>
        <v>Total Project Costs (£)</v>
      </c>
      <c r="D125" s="63">
        <f>'3. Eligible Cost Breakdown'!K25</f>
        <v>0</v>
      </c>
      <c r="E125" s="63">
        <f>'3. Eligible Cost Breakdown'!M25</f>
        <v>0</v>
      </c>
      <c r="F125" s="63">
        <f>'3. Eligible Cost Breakdown'!O25</f>
        <v>0</v>
      </c>
      <c r="G125" s="63">
        <f>'3. Eligible Cost Breakdown'!Q25</f>
        <v>0</v>
      </c>
      <c r="H125" s="63">
        <f>'3. Eligible Cost Breakdown'!S25</f>
        <v>0</v>
      </c>
      <c r="I125" s="63">
        <f>'3. Eligible Cost Breakdown'!U25</f>
        <v>0</v>
      </c>
      <c r="J125" s="63">
        <f>'3. Eligible Cost Breakdown'!W25</f>
        <v>0</v>
      </c>
      <c r="K125" s="63">
        <f>'3. Eligible Cost Breakdown'!Y25</f>
        <v>0</v>
      </c>
      <c r="L125" s="63">
        <f>'3. Eligible Cost Breakdown'!AA25</f>
        <v>0</v>
      </c>
      <c r="M125" s="63">
        <f>'3. Eligible Cost Breakdown'!AC25</f>
        <v>0</v>
      </c>
      <c r="R125" s="296"/>
    </row>
    <row r="126" spans="3:18" x14ac:dyDescent="0.35">
      <c r="C126" t="str">
        <f>'3. Eligible Cost Breakdown'!C30</f>
        <v>Grant amount requested</v>
      </c>
      <c r="D126" s="63">
        <f>'3. Eligible Cost Breakdown'!K30</f>
        <v>0</v>
      </c>
      <c r="E126" s="63">
        <f>'3. Eligible Cost Breakdown'!M30</f>
        <v>0</v>
      </c>
      <c r="F126" s="63">
        <f>'3. Eligible Cost Breakdown'!O30</f>
        <v>0</v>
      </c>
      <c r="G126" s="63">
        <f>'3. Eligible Cost Breakdown'!Q30</f>
        <v>0</v>
      </c>
      <c r="H126" s="63">
        <f>'3. Eligible Cost Breakdown'!S30</f>
        <v>0</v>
      </c>
      <c r="I126" s="63">
        <f>'3. Eligible Cost Breakdown'!U30</f>
        <v>0</v>
      </c>
      <c r="J126" s="63">
        <f>'3. Eligible Cost Breakdown'!W30</f>
        <v>0</v>
      </c>
      <c r="K126" s="63">
        <f>'3. Eligible Cost Breakdown'!Y30</f>
        <v>0</v>
      </c>
      <c r="L126" s="63">
        <f>'3. Eligible Cost Breakdown'!AA30</f>
        <v>0</v>
      </c>
      <c r="M126" s="63">
        <f>'3. Eligible Cost Breakdown'!AC30</f>
        <v>0</v>
      </c>
      <c r="R126" s="296"/>
    </row>
    <row r="127" spans="3:18" x14ac:dyDescent="0.35">
      <c r="C127" t="str">
        <f>'3. Eligible Cost Breakdown'!C31</f>
        <v>Percentage of total costs requested (Maximum contribution is 90%)</v>
      </c>
      <c r="D127" s="63" t="str">
        <f>'3. Eligible Cost Breakdown'!K31</f>
        <v/>
      </c>
      <c r="E127" s="63" t="str">
        <f>'3. Eligible Cost Breakdown'!M31</f>
        <v/>
      </c>
      <c r="F127" s="63" t="str">
        <f>'3. Eligible Cost Breakdown'!O31</f>
        <v/>
      </c>
      <c r="G127" s="63" t="str">
        <f>'3. Eligible Cost Breakdown'!Q31</f>
        <v/>
      </c>
      <c r="H127" s="63" t="str">
        <f>'3. Eligible Cost Breakdown'!S31</f>
        <v/>
      </c>
      <c r="I127" s="63" t="str">
        <f>'3. Eligible Cost Breakdown'!U31</f>
        <v/>
      </c>
      <c r="J127" s="63" t="str">
        <f>'3. Eligible Cost Breakdown'!W31</f>
        <v/>
      </c>
      <c r="K127" s="63" t="str">
        <f>'3. Eligible Cost Breakdown'!Y31</f>
        <v/>
      </c>
      <c r="L127" s="63" t="str">
        <f>'3. Eligible Cost Breakdown'!AA31</f>
        <v/>
      </c>
      <c r="M127" s="63" t="str">
        <f>'3. Eligible Cost Breakdown'!AC31</f>
        <v/>
      </c>
      <c r="P127" s="226"/>
      <c r="R127" s="296"/>
    </row>
    <row r="128" spans="3:18" x14ac:dyDescent="0.35">
      <c r="D128" s="63"/>
      <c r="E128" s="63"/>
      <c r="F128" s="63"/>
      <c r="G128" s="63"/>
      <c r="H128" s="63"/>
      <c r="I128" s="63"/>
      <c r="J128" s="63"/>
      <c r="K128" s="63"/>
      <c r="L128" s="63"/>
      <c r="M128" s="63"/>
      <c r="R128" s="296"/>
    </row>
    <row r="129" spans="2:18" x14ac:dyDescent="0.35">
      <c r="C129" t="str">
        <f>'3. Eligible Cost Breakdown'!C35</f>
        <v>Costs funded by other funding sources</v>
      </c>
      <c r="D129" s="63">
        <f>'3. Eligible Cost Breakdown'!K35</f>
        <v>0</v>
      </c>
      <c r="E129" s="63">
        <f>'3. Eligible Cost Breakdown'!M35</f>
        <v>0</v>
      </c>
      <c r="F129" s="63">
        <f>'3. Eligible Cost Breakdown'!O35</f>
        <v>0</v>
      </c>
      <c r="G129" s="63">
        <f>'3. Eligible Cost Breakdown'!Q35</f>
        <v>0</v>
      </c>
      <c r="H129" s="63">
        <f>'3. Eligible Cost Breakdown'!S35</f>
        <v>0</v>
      </c>
      <c r="I129" s="63">
        <f>'3. Eligible Cost Breakdown'!U35</f>
        <v>0</v>
      </c>
      <c r="J129" s="63">
        <f>'3. Eligible Cost Breakdown'!W35</f>
        <v>0</v>
      </c>
      <c r="K129" s="63">
        <f>'3. Eligible Cost Breakdown'!Y35</f>
        <v>0</v>
      </c>
      <c r="L129" s="63">
        <f>'3. Eligible Cost Breakdown'!AA35</f>
        <v>0</v>
      </c>
      <c r="M129" s="63">
        <f>'3. Eligible Cost Breakdown'!AC35</f>
        <v>0</v>
      </c>
      <c r="P129" s="226"/>
      <c r="R129" s="296"/>
    </row>
    <row r="130" spans="2:18" x14ac:dyDescent="0.35">
      <c r="C130" t="str">
        <f>'3. Eligible Cost Breakdown'!C37</f>
        <v>List other confirmed funding sources &amp; amounts</v>
      </c>
      <c r="D130" s="63">
        <f>'3. Eligible Cost Breakdown'!K37</f>
        <v>0</v>
      </c>
      <c r="E130" s="63">
        <f>'3. Eligible Cost Breakdown'!M37</f>
        <v>0</v>
      </c>
      <c r="F130" s="63">
        <f>'3. Eligible Cost Breakdown'!O37</f>
        <v>0</v>
      </c>
      <c r="G130" s="63">
        <f>'3. Eligible Cost Breakdown'!Q37</f>
        <v>0</v>
      </c>
      <c r="H130" s="63">
        <f>'3. Eligible Cost Breakdown'!S37</f>
        <v>0</v>
      </c>
      <c r="I130" s="63">
        <f>'3. Eligible Cost Breakdown'!U37</f>
        <v>0</v>
      </c>
      <c r="J130" s="63">
        <f>'3. Eligible Cost Breakdown'!W37</f>
        <v>0</v>
      </c>
      <c r="K130" s="63">
        <f>'3. Eligible Cost Breakdown'!Y37</f>
        <v>0</v>
      </c>
      <c r="L130" s="63">
        <f>'3. Eligible Cost Breakdown'!AA37</f>
        <v>0</v>
      </c>
      <c r="M130" s="63">
        <f>'3. Eligible Cost Breakdown'!AC37</f>
        <v>0</v>
      </c>
      <c r="R130" s="296"/>
    </row>
    <row r="131" spans="2:18" x14ac:dyDescent="0.35">
      <c r="C131" s="63">
        <f>'3. Eligible Cost Breakdown'!D38</f>
        <v>0</v>
      </c>
      <c r="D131" s="63">
        <f>'3. Eligible Cost Breakdown'!K38</f>
        <v>0</v>
      </c>
      <c r="E131" s="63">
        <f>'3. Eligible Cost Breakdown'!M38</f>
        <v>0</v>
      </c>
      <c r="F131" s="63">
        <f>'3. Eligible Cost Breakdown'!O38</f>
        <v>0</v>
      </c>
      <c r="G131" s="63">
        <f>'3. Eligible Cost Breakdown'!Q38</f>
        <v>0</v>
      </c>
      <c r="H131" s="63">
        <f>'3. Eligible Cost Breakdown'!S38</f>
        <v>0</v>
      </c>
      <c r="I131" s="63">
        <f>'3. Eligible Cost Breakdown'!U38</f>
        <v>0</v>
      </c>
      <c r="J131" s="63">
        <f>'3. Eligible Cost Breakdown'!W38</f>
        <v>0</v>
      </c>
      <c r="K131" s="63">
        <f>'3. Eligible Cost Breakdown'!Y38</f>
        <v>0</v>
      </c>
      <c r="L131" s="63">
        <f>'3. Eligible Cost Breakdown'!AA38</f>
        <v>0</v>
      </c>
      <c r="M131" s="63">
        <f>'3. Eligible Cost Breakdown'!AC38</f>
        <v>0</v>
      </c>
    </row>
    <row r="132" spans="2:18" x14ac:dyDescent="0.35">
      <c r="C132" s="63">
        <f>'3. Eligible Cost Breakdown'!D39</f>
        <v>0</v>
      </c>
      <c r="D132" s="63">
        <f>'3. Eligible Cost Breakdown'!K39</f>
        <v>0</v>
      </c>
      <c r="E132" s="63">
        <f>'3. Eligible Cost Breakdown'!M39</f>
        <v>0</v>
      </c>
      <c r="F132" s="63">
        <f>'3. Eligible Cost Breakdown'!O39</f>
        <v>0</v>
      </c>
      <c r="G132" s="63">
        <f>'3. Eligible Cost Breakdown'!Q39</f>
        <v>0</v>
      </c>
      <c r="H132" s="63">
        <f>'3. Eligible Cost Breakdown'!S39</f>
        <v>0</v>
      </c>
      <c r="I132" s="63">
        <f>'3. Eligible Cost Breakdown'!U39</f>
        <v>0</v>
      </c>
      <c r="J132" s="63">
        <f>'3. Eligible Cost Breakdown'!W39</f>
        <v>0</v>
      </c>
      <c r="K132" s="63">
        <f>'3. Eligible Cost Breakdown'!Y39</f>
        <v>0</v>
      </c>
      <c r="L132" s="63">
        <f>'3. Eligible Cost Breakdown'!AA39</f>
        <v>0</v>
      </c>
      <c r="M132" s="63">
        <f>'3. Eligible Cost Breakdown'!AC39</f>
        <v>0</v>
      </c>
    </row>
    <row r="133" spans="2:18" x14ac:dyDescent="0.35">
      <c r="C133" s="63">
        <f>'3. Eligible Cost Breakdown'!D40</f>
        <v>0</v>
      </c>
      <c r="D133" s="63">
        <f>'3. Eligible Cost Breakdown'!K40</f>
        <v>0</v>
      </c>
      <c r="E133" s="63">
        <f>'3. Eligible Cost Breakdown'!M40</f>
        <v>0</v>
      </c>
      <c r="F133" s="63">
        <f>'3. Eligible Cost Breakdown'!O40</f>
        <v>0</v>
      </c>
      <c r="G133" s="63">
        <f>'3. Eligible Cost Breakdown'!Q40</f>
        <v>0</v>
      </c>
      <c r="H133" s="63">
        <f>'3. Eligible Cost Breakdown'!S40</f>
        <v>0</v>
      </c>
      <c r="I133" s="63">
        <f>'3. Eligible Cost Breakdown'!U40</f>
        <v>0</v>
      </c>
      <c r="J133" s="63">
        <f>'3. Eligible Cost Breakdown'!W40</f>
        <v>0</v>
      </c>
      <c r="K133" s="63">
        <f>'3. Eligible Cost Breakdown'!Y40</f>
        <v>0</v>
      </c>
      <c r="L133" s="63">
        <f>'3. Eligible Cost Breakdown'!AA40</f>
        <v>0</v>
      </c>
      <c r="M133" s="63">
        <f>'3. Eligible Cost Breakdown'!AC40</f>
        <v>0</v>
      </c>
    </row>
    <row r="135" spans="2:18" x14ac:dyDescent="0.35">
      <c r="B135" s="13" t="s">
        <v>174</v>
      </c>
    </row>
    <row r="136" spans="2:18" x14ac:dyDescent="0.35">
      <c r="B136" s="13"/>
      <c r="C136" t="str">
        <f>'3. Eligible Cost Breakdown'!C48</f>
        <v>Please indicate split of total project costs below:</v>
      </c>
    </row>
    <row r="137" spans="2:18" x14ac:dyDescent="0.35">
      <c r="B137" s="13"/>
      <c r="C137" t="e">
        <f>'3. Eligible Cost Breakdown'!#REF!</f>
        <v>#REF!</v>
      </c>
      <c r="D137" s="63" t="e">
        <f>'3. Eligible Cost Breakdown'!#REF!</f>
        <v>#REF!</v>
      </c>
      <c r="E137" s="63" t="e">
        <f>'3. Eligible Cost Breakdown'!#REF!</f>
        <v>#REF!</v>
      </c>
      <c r="F137" s="63" t="e">
        <f>'3. Eligible Cost Breakdown'!#REF!</f>
        <v>#REF!</v>
      </c>
      <c r="G137" s="63" t="e">
        <f>'3. Eligible Cost Breakdown'!#REF!</f>
        <v>#REF!</v>
      </c>
      <c r="H137" s="63" t="e">
        <f>'3. Eligible Cost Breakdown'!#REF!</f>
        <v>#REF!</v>
      </c>
      <c r="I137" s="63" t="e">
        <f>'3. Eligible Cost Breakdown'!#REF!</f>
        <v>#REF!</v>
      </c>
      <c r="J137" s="63" t="e">
        <f>'3. Eligible Cost Breakdown'!#REF!</f>
        <v>#REF!</v>
      </c>
      <c r="K137" s="63" t="e">
        <f>'3. Eligible Cost Breakdown'!#REF!</f>
        <v>#REF!</v>
      </c>
      <c r="L137" s="63" t="e">
        <f>'3. Eligible Cost Breakdown'!#REF!</f>
        <v>#REF!</v>
      </c>
      <c r="M137" s="63" t="e">
        <f>'3. Eligible Cost Breakdown'!#REF!</f>
        <v>#REF!</v>
      </c>
      <c r="P137" s="226"/>
      <c r="R137" s="226"/>
    </row>
    <row r="138" spans="2:18" x14ac:dyDescent="0.35">
      <c r="B138" s="13"/>
      <c r="C138" t="str">
        <f>'3. Eligible Cost Breakdown'!C50</f>
        <v>Project spend between 1st April 2024 - 31st March 2025</v>
      </c>
      <c r="D138" s="63">
        <f>'3. Eligible Cost Breakdown'!K50</f>
        <v>0</v>
      </c>
      <c r="E138" s="63">
        <f>'3. Eligible Cost Breakdown'!M50</f>
        <v>0</v>
      </c>
      <c r="F138" s="63">
        <f>'3. Eligible Cost Breakdown'!O50</f>
        <v>0</v>
      </c>
      <c r="G138" s="63">
        <f>'3. Eligible Cost Breakdown'!Q50</f>
        <v>0</v>
      </c>
      <c r="H138" s="63">
        <f>'3. Eligible Cost Breakdown'!S50</f>
        <v>0</v>
      </c>
      <c r="I138" s="63">
        <f>'3. Eligible Cost Breakdown'!U50</f>
        <v>0</v>
      </c>
      <c r="J138" s="63">
        <f>'3. Eligible Cost Breakdown'!W50</f>
        <v>0</v>
      </c>
      <c r="K138" s="63">
        <f>'3. Eligible Cost Breakdown'!Y50</f>
        <v>0</v>
      </c>
      <c r="L138" s="63">
        <f>'3. Eligible Cost Breakdown'!AA50</f>
        <v>0</v>
      </c>
      <c r="M138" s="63">
        <f>'3. Eligible Cost Breakdown'!AC50</f>
        <v>0</v>
      </c>
    </row>
    <row r="139" spans="2:18" x14ac:dyDescent="0.35">
      <c r="B139" s="13"/>
      <c r="C139" t="str">
        <f>'3. Eligible Cost Breakdown'!C51</f>
        <v>Project spend between 1st April 2025 - 31st March 2026</v>
      </c>
      <c r="D139" s="63">
        <f>'3. Eligible Cost Breakdown'!K51</f>
        <v>0</v>
      </c>
      <c r="E139" s="63">
        <f>'3. Eligible Cost Breakdown'!M51</f>
        <v>0</v>
      </c>
      <c r="F139" s="63">
        <f>'3. Eligible Cost Breakdown'!O51</f>
        <v>0</v>
      </c>
      <c r="G139" s="63">
        <f>'3. Eligible Cost Breakdown'!Q51</f>
        <v>0</v>
      </c>
      <c r="H139" s="63">
        <f>'3. Eligible Cost Breakdown'!S51</f>
        <v>0</v>
      </c>
      <c r="I139" s="63">
        <f>'3. Eligible Cost Breakdown'!U51</f>
        <v>0</v>
      </c>
      <c r="J139" s="63">
        <f>'3. Eligible Cost Breakdown'!W51</f>
        <v>0</v>
      </c>
      <c r="K139" s="63">
        <f>'3. Eligible Cost Breakdown'!Y51</f>
        <v>0</v>
      </c>
      <c r="L139" s="63">
        <f>'3. Eligible Cost Breakdown'!AA51</f>
        <v>0</v>
      </c>
      <c r="M139" s="63">
        <f>'3. Eligible Cost Breakdown'!AC51</f>
        <v>0</v>
      </c>
    </row>
    <row r="140" spans="2:18" x14ac:dyDescent="0.35">
      <c r="B140" s="13"/>
      <c r="C140" t="str">
        <f>'3. Eligible Cost Breakdown'!C52</f>
        <v>Total</v>
      </c>
      <c r="D140" s="63">
        <f>'3. Eligible Cost Breakdown'!K52</f>
        <v>0</v>
      </c>
      <c r="E140" s="63">
        <f>'3. Eligible Cost Breakdown'!M52</f>
        <v>0</v>
      </c>
      <c r="F140" s="63">
        <f>'3. Eligible Cost Breakdown'!O52</f>
        <v>0</v>
      </c>
      <c r="G140" s="63">
        <f>'3. Eligible Cost Breakdown'!Q52</f>
        <v>0</v>
      </c>
      <c r="H140" s="63">
        <f>'3. Eligible Cost Breakdown'!S52</f>
        <v>0</v>
      </c>
      <c r="I140" s="63">
        <f>'3. Eligible Cost Breakdown'!U52</f>
        <v>0</v>
      </c>
      <c r="J140" s="63">
        <f>'3. Eligible Cost Breakdown'!W52</f>
        <v>0</v>
      </c>
      <c r="K140" s="63">
        <f>'3. Eligible Cost Breakdown'!Y52</f>
        <v>0</v>
      </c>
      <c r="L140" s="63">
        <f>'3. Eligible Cost Breakdown'!AA52</f>
        <v>0</v>
      </c>
      <c r="M140" s="63">
        <f>'3. Eligible Cost Breakdown'!AC52</f>
        <v>0</v>
      </c>
    </row>
    <row r="141" spans="2:18" x14ac:dyDescent="0.35">
      <c r="B141" s="13"/>
      <c r="C141" s="13"/>
      <c r="D141" s="13"/>
      <c r="E141" s="13"/>
      <c r="F141" s="13"/>
      <c r="G141" s="13"/>
      <c r="H141" s="13"/>
      <c r="I141" s="13"/>
      <c r="J141" s="13"/>
      <c r="K141" s="13"/>
      <c r="L141" s="13"/>
      <c r="M141" s="13"/>
      <c r="N141" s="13"/>
    </row>
    <row r="142" spans="2:18" x14ac:dyDescent="0.35">
      <c r="B142" s="13" t="s">
        <v>293</v>
      </c>
    </row>
    <row r="143" spans="2:18" x14ac:dyDescent="0.35">
      <c r="C143" s="1" t="s">
        <v>291</v>
      </c>
    </row>
    <row r="144" spans="2:18" x14ac:dyDescent="0.35">
      <c r="C144" s="225">
        <f>'3. Eligible Cost Breakdown'!C75</f>
        <v>0</v>
      </c>
      <c r="D144" s="63">
        <f>'3. Eligible Cost Breakdown'!D75</f>
        <v>0</v>
      </c>
    </row>
    <row r="145" spans="2:18" x14ac:dyDescent="0.35">
      <c r="C145" s="225">
        <f>'3. Eligible Cost Breakdown'!C76</f>
        <v>0</v>
      </c>
      <c r="D145" s="63">
        <f>'3. Eligible Cost Breakdown'!D76</f>
        <v>0</v>
      </c>
    </row>
    <row r="146" spans="2:18" x14ac:dyDescent="0.35">
      <c r="C146" s="225">
        <f>'3. Eligible Cost Breakdown'!C77</f>
        <v>0</v>
      </c>
      <c r="D146" s="63">
        <f>'3. Eligible Cost Breakdown'!D77</f>
        <v>0</v>
      </c>
    </row>
    <row r="147" spans="2:18" x14ac:dyDescent="0.35">
      <c r="C147" s="225">
        <f>'3. Eligible Cost Breakdown'!C78</f>
        <v>0</v>
      </c>
      <c r="D147" s="63">
        <f>'3. Eligible Cost Breakdown'!D78</f>
        <v>0</v>
      </c>
      <c r="F147" t="s">
        <v>290</v>
      </c>
    </row>
    <row r="148" spans="2:18" x14ac:dyDescent="0.35">
      <c r="C148" t="str">
        <f>'3. Eligible Cost Breakdown'!C80</f>
        <v>Total FY 24/25 Grant Requested</v>
      </c>
      <c r="D148" s="63">
        <f>'3. Eligible Cost Breakdown'!D79</f>
        <v>0</v>
      </c>
      <c r="F148" s="63">
        <f>'3. Eligible Cost Breakdown'!F79</f>
        <v>0</v>
      </c>
      <c r="P148" s="226"/>
      <c r="R148" s="226"/>
    </row>
    <row r="150" spans="2:18" x14ac:dyDescent="0.35">
      <c r="C150" s="225">
        <f>'3. Eligible Cost Breakdown'!C84</f>
        <v>0</v>
      </c>
      <c r="D150" s="63">
        <f>'3. Eligible Cost Breakdown'!D84</f>
        <v>0</v>
      </c>
    </row>
    <row r="151" spans="2:18" x14ac:dyDescent="0.35">
      <c r="C151" s="225">
        <f>'3. Eligible Cost Breakdown'!C85</f>
        <v>0</v>
      </c>
      <c r="D151" s="63">
        <f>'3. Eligible Cost Breakdown'!D85</f>
        <v>0</v>
      </c>
    </row>
    <row r="152" spans="2:18" x14ac:dyDescent="0.35">
      <c r="C152" s="225">
        <f>'3. Eligible Cost Breakdown'!C86</f>
        <v>0</v>
      </c>
      <c r="D152" s="63">
        <f>'3. Eligible Cost Breakdown'!D86</f>
        <v>0</v>
      </c>
    </row>
    <row r="153" spans="2:18" x14ac:dyDescent="0.35">
      <c r="C153" s="225">
        <f>'3. Eligible Cost Breakdown'!C87</f>
        <v>0</v>
      </c>
      <c r="D153" s="63">
        <f>'3. Eligible Cost Breakdown'!D87</f>
        <v>0</v>
      </c>
      <c r="F153" t="s">
        <v>290</v>
      </c>
    </row>
    <row r="154" spans="2:18" x14ac:dyDescent="0.35">
      <c r="C154" t="str">
        <f>'3. Eligible Cost Breakdown'!C89</f>
        <v>Total FY 25/26 Grant Requested</v>
      </c>
      <c r="D154" s="63">
        <f>'3. Eligible Cost Breakdown'!D88</f>
        <v>0</v>
      </c>
      <c r="F154" s="63">
        <f>'3. Eligible Cost Breakdown'!F88</f>
        <v>0</v>
      </c>
      <c r="P154" s="226"/>
      <c r="R154" s="226"/>
    </row>
    <row r="157" spans="2:18" s="110" customFormat="1" x14ac:dyDescent="0.35">
      <c r="B157" s="109" t="s">
        <v>4</v>
      </c>
      <c r="O157" s="115"/>
      <c r="P157" s="292" t="s">
        <v>350</v>
      </c>
      <c r="Q157" s="292"/>
      <c r="R157" s="292"/>
    </row>
    <row r="159" spans="2:18" s="1" customFormat="1" ht="57" customHeight="1" x14ac:dyDescent="0.35">
      <c r="C159" s="1" t="str">
        <f>'4. Risks'!C4</f>
        <v>Description of Risk to Project Delivery</v>
      </c>
      <c r="D159" s="55" t="str">
        <f>'4. Risks'!F4</f>
        <v>Risk Rating (unmitigated)</v>
      </c>
      <c r="E159" s="1" t="str">
        <f>'4. Risks'!J4</f>
        <v>Risk Rating (mitigated)</v>
      </c>
      <c r="O159" s="117"/>
      <c r="P159" t="s">
        <v>352</v>
      </c>
      <c r="Q159"/>
      <c r="R159" t="s">
        <v>353</v>
      </c>
    </row>
    <row r="160" spans="2:18" ht="22.5" customHeight="1" x14ac:dyDescent="0.35">
      <c r="B160" t="s">
        <v>294</v>
      </c>
      <c r="C160" s="113">
        <f>'4. Risks'!C5</f>
        <v>0</v>
      </c>
      <c r="D160" s="113">
        <f>'4. Risks'!F5</f>
        <v>0</v>
      </c>
      <c r="E160" s="113">
        <f>'4. Risks'!J5</f>
        <v>0</v>
      </c>
      <c r="P160" s="108"/>
      <c r="R160" s="293"/>
    </row>
    <row r="161" spans="2:18" ht="22.5" customHeight="1" x14ac:dyDescent="0.35">
      <c r="B161" t="s">
        <v>295</v>
      </c>
      <c r="C161" s="113">
        <f>'4. Risks'!C6</f>
        <v>0</v>
      </c>
      <c r="D161" s="113">
        <f>'4. Risks'!F6</f>
        <v>0</v>
      </c>
      <c r="E161" s="113">
        <f>'4. Risks'!J6</f>
        <v>0</v>
      </c>
      <c r="P161" s="226"/>
      <c r="R161" s="294"/>
    </row>
    <row r="162" spans="2:18" ht="22.5" customHeight="1" x14ac:dyDescent="0.35">
      <c r="B162" t="s">
        <v>296</v>
      </c>
      <c r="C162" s="113">
        <f>'4. Risks'!C7</f>
        <v>0</v>
      </c>
      <c r="D162" s="113">
        <f>'4. Risks'!F7</f>
        <v>0</v>
      </c>
      <c r="E162" s="113">
        <f>'4. Risks'!J7</f>
        <v>0</v>
      </c>
      <c r="P162" s="226"/>
      <c r="R162" s="294"/>
    </row>
    <row r="163" spans="2:18" ht="22.5" customHeight="1" x14ac:dyDescent="0.35">
      <c r="B163" t="s">
        <v>297</v>
      </c>
      <c r="C163" s="113">
        <f>'4. Risks'!C8</f>
        <v>0</v>
      </c>
      <c r="D163" s="113">
        <f>'4. Risks'!F8</f>
        <v>0</v>
      </c>
      <c r="E163" s="113">
        <f>'4. Risks'!J8</f>
        <v>0</v>
      </c>
      <c r="P163" s="226"/>
      <c r="R163" s="294"/>
    </row>
    <row r="164" spans="2:18" ht="22.5" customHeight="1" x14ac:dyDescent="0.35">
      <c r="B164" t="s">
        <v>298</v>
      </c>
      <c r="C164" s="113">
        <f>'4. Risks'!C9</f>
        <v>0</v>
      </c>
      <c r="D164" s="113">
        <f>'4. Risks'!F9</f>
        <v>0</v>
      </c>
      <c r="E164" s="113">
        <f>'4. Risks'!J9</f>
        <v>0</v>
      </c>
      <c r="P164" s="226"/>
      <c r="R164" s="294"/>
    </row>
    <row r="165" spans="2:18" ht="22.5" customHeight="1" x14ac:dyDescent="0.35">
      <c r="B165" t="s">
        <v>299</v>
      </c>
      <c r="C165" s="113">
        <f>'4. Risks'!C10</f>
        <v>0</v>
      </c>
      <c r="D165" s="113">
        <f>'4. Risks'!F10</f>
        <v>0</v>
      </c>
      <c r="E165" s="113">
        <f>'4. Risks'!J10</f>
        <v>0</v>
      </c>
      <c r="P165" s="226"/>
      <c r="R165" s="294"/>
    </row>
    <row r="166" spans="2:18" ht="22.5" customHeight="1" x14ac:dyDescent="0.35">
      <c r="B166" t="s">
        <v>300</v>
      </c>
      <c r="C166" s="113">
        <f>'4. Risks'!C11</f>
        <v>0</v>
      </c>
      <c r="D166" s="113">
        <f>'4. Risks'!F11</f>
        <v>0</v>
      </c>
      <c r="E166" s="113">
        <f>'4. Risks'!J11</f>
        <v>0</v>
      </c>
      <c r="P166" s="226"/>
      <c r="R166" s="294"/>
    </row>
    <row r="167" spans="2:18" ht="22.5" customHeight="1" x14ac:dyDescent="0.35">
      <c r="B167" t="s">
        <v>301</v>
      </c>
      <c r="C167" s="113">
        <f>'4. Risks'!C12</f>
        <v>0</v>
      </c>
      <c r="D167" s="113">
        <f>'4. Risks'!F12</f>
        <v>0</v>
      </c>
      <c r="E167" s="113">
        <f>'4. Risks'!J12</f>
        <v>0</v>
      </c>
      <c r="P167" s="226"/>
      <c r="R167" s="295"/>
    </row>
    <row r="169" spans="2:18" s="110" customFormat="1" x14ac:dyDescent="0.35">
      <c r="B169" s="109" t="s">
        <v>302</v>
      </c>
      <c r="O169" s="115"/>
      <c r="P169" s="292" t="s">
        <v>349</v>
      </c>
      <c r="Q169" s="292"/>
      <c r="R169" s="292"/>
    </row>
    <row r="170" spans="2:18" x14ac:dyDescent="0.35">
      <c r="B170" s="227"/>
      <c r="P170" s="228"/>
      <c r="Q170" s="228"/>
      <c r="R170" s="228"/>
    </row>
    <row r="171" spans="2:18" x14ac:dyDescent="0.35">
      <c r="B171" s="13" t="s">
        <v>304</v>
      </c>
      <c r="P171" t="s">
        <v>352</v>
      </c>
      <c r="R171" t="s">
        <v>353</v>
      </c>
    </row>
    <row r="172" spans="2:18" x14ac:dyDescent="0.35">
      <c r="B172" s="13"/>
      <c r="C172" t="str">
        <f>'5. Summary &amp; Declaration'!E13</f>
        <v>1. Applicant Details</v>
      </c>
      <c r="D172" s="63">
        <f>'5. Summary &amp; Declaration'!G13</f>
        <v>0</v>
      </c>
      <c r="P172" s="108"/>
      <c r="R172" s="296"/>
    </row>
    <row r="173" spans="2:18" x14ac:dyDescent="0.35">
      <c r="B173" s="13"/>
      <c r="C173" t="str">
        <f>'5. Summary &amp; Declaration'!E15</f>
        <v>2. Project Details</v>
      </c>
      <c r="D173" s="63">
        <f>'5. Summary &amp; Declaration'!G15</f>
        <v>0</v>
      </c>
      <c r="P173" s="226"/>
      <c r="R173" s="296"/>
    </row>
    <row r="174" spans="2:18" x14ac:dyDescent="0.35">
      <c r="B174" s="13"/>
      <c r="C174" t="str">
        <f>'5. Summary &amp; Declaration'!E17</f>
        <v>3. Eligible Cost Breakdown</v>
      </c>
      <c r="D174" s="63">
        <f>'5. Summary &amp; Declaration'!G17</f>
        <v>0</v>
      </c>
      <c r="P174" s="226"/>
      <c r="R174" s="296"/>
    </row>
    <row r="175" spans="2:18" x14ac:dyDescent="0.35">
      <c r="B175" s="13"/>
      <c r="C175" t="str">
        <f>'5. Summary &amp; Declaration'!E19</f>
        <v>4. Risks</v>
      </c>
      <c r="D175" s="63">
        <f>'5. Summary &amp; Declaration'!G19</f>
        <v>0</v>
      </c>
      <c r="P175" s="226"/>
      <c r="R175" s="296"/>
    </row>
    <row r="176" spans="2:18" x14ac:dyDescent="0.35">
      <c r="B176" s="13" t="s">
        <v>305</v>
      </c>
      <c r="R176" s="296"/>
    </row>
    <row r="177" spans="2:18" x14ac:dyDescent="0.35">
      <c r="B177" s="13"/>
      <c r="C177" t="str">
        <f>'5. Summary &amp; Declaration'!C24</f>
        <v xml:space="preserve">Feasibility study / Investment Grade Proposal demonstrating that project is technically feasible </v>
      </c>
      <c r="D177" s="63">
        <f>'5. Summary &amp; Declaration'!G24</f>
        <v>0</v>
      </c>
      <c r="P177" s="226"/>
      <c r="R177" s="296"/>
    </row>
    <row r="178" spans="2:18" x14ac:dyDescent="0.35">
      <c r="B178" s="13"/>
      <c r="C178" t="str">
        <f>'5. Summary &amp; Declaration'!C26</f>
        <v>Suppliers quote for the works</v>
      </c>
      <c r="D178" s="63">
        <f>'5. Summary &amp; Declaration'!G26</f>
        <v>0</v>
      </c>
      <c r="P178" s="226"/>
      <c r="R178" s="296"/>
    </row>
    <row r="179" spans="2:18" x14ac:dyDescent="0.35">
      <c r="B179" s="13"/>
      <c r="C179" t="str">
        <f>'5. Summary &amp; Declaration'!C28</f>
        <v>Drawings (plan and elevation) illustrating the location of the heat source and the scale (optional)</v>
      </c>
      <c r="D179" s="63">
        <f>'5. Summary &amp; Declaration'!G28</f>
        <v>0</v>
      </c>
      <c r="P179" s="226"/>
      <c r="R179" s="296"/>
    </row>
    <row r="180" spans="2:18" x14ac:dyDescent="0.35">
      <c r="B180" s="13"/>
      <c r="C180" t="str">
        <f>'5. Summary &amp; Declaration'!C30</f>
        <v>Specification sheet for the heat pump / other low carbon heat source proposed</v>
      </c>
      <c r="D180" s="63">
        <f>'5. Summary &amp; Declaration'!G30</f>
        <v>0</v>
      </c>
      <c r="P180" s="226"/>
      <c r="R180" s="296"/>
    </row>
    <row r="181" spans="2:18" x14ac:dyDescent="0.35">
      <c r="B181" s="13"/>
      <c r="C181" t="str">
        <f>'5. Summary &amp; Declaration'!C32</f>
        <v>Evidence of the coefficient of performance of the heat pump (where applicable)</v>
      </c>
      <c r="D181" s="63">
        <f>'5. Summary &amp; Declaration'!G32</f>
        <v>0</v>
      </c>
      <c r="P181" s="226"/>
      <c r="R181" s="296"/>
    </row>
    <row r="182" spans="2:18" x14ac:dyDescent="0.35">
      <c r="B182" s="13"/>
      <c r="C182" t="str">
        <f>'5. Summary &amp; Declaration'!C34</f>
        <v>Evidence that any complementary funding is in place e.g. letters confirming funding</v>
      </c>
      <c r="D182" s="63">
        <f>'5. Summary &amp; Declaration'!G34</f>
        <v>0</v>
      </c>
      <c r="P182" s="226"/>
      <c r="R182" s="296"/>
    </row>
    <row r="183" spans="2:18" x14ac:dyDescent="0.35">
      <c r="B183" s="13"/>
      <c r="C183" t="str">
        <f>'5. Summary &amp; Declaration'!C36</f>
        <v>A RAG assessment of the major risks to project delivery</v>
      </c>
      <c r="D183" s="63">
        <f>'5. Summary &amp; Declaration'!G36</f>
        <v>0</v>
      </c>
      <c r="P183" s="226"/>
      <c r="R183" s="296"/>
    </row>
    <row r="184" spans="2:18" x14ac:dyDescent="0.35">
      <c r="B184" s="13"/>
      <c r="C184" t="str">
        <f>'5. Summary &amp; Declaration'!C38</f>
        <v>Financial Summary and Declaration</v>
      </c>
      <c r="D184" s="63">
        <f>'5. Summary &amp; Declaration'!G38</f>
        <v>0</v>
      </c>
      <c r="P184" s="226"/>
      <c r="R184" s="296"/>
    </row>
    <row r="185" spans="2:18" x14ac:dyDescent="0.35">
      <c r="B185" s="13" t="s">
        <v>306</v>
      </c>
    </row>
    <row r="186" spans="2:18" x14ac:dyDescent="0.35">
      <c r="C186" t="str">
        <f>'5. Summary &amp; Declaration'!C49</f>
        <v>We confirm that we understand that the project value is not flexible between financial years</v>
      </c>
      <c r="D186" s="63">
        <f>'5. Summary &amp; Declaration'!G49</f>
        <v>0</v>
      </c>
      <c r="P186" s="226"/>
      <c r="R186" s="226"/>
    </row>
    <row r="187" spans="2:18" x14ac:dyDescent="0.35">
      <c r="C187" t="str">
        <f>'5. Summary &amp; Declaration'!C51</f>
        <v xml:space="preserve">We confirm that our contribution of funding (10%+) is secured and will be available against each drawdown of funding </v>
      </c>
      <c r="D187" s="63">
        <f>'5. Summary &amp; Declaration'!G51</f>
        <v>0</v>
      </c>
      <c r="P187" s="226"/>
      <c r="R187" s="226"/>
    </row>
    <row r="188" spans="2:18" x14ac:dyDescent="0.35">
      <c r="C188" t="str">
        <f>'5. Summary &amp; Declaration'!C53</f>
        <v>We confirm that we understand drawdown of funding will be in arrears</v>
      </c>
      <c r="D188" s="63">
        <f>'5. Summary &amp; Declaration'!G53</f>
        <v>0</v>
      </c>
      <c r="P188" s="226"/>
      <c r="R188" s="226"/>
    </row>
    <row r="189" spans="2:18" x14ac:dyDescent="0.35">
      <c r="C189" t="str">
        <f>'5. Summary &amp; Declaration'!C55</f>
        <v>We confirm that our multiple sites are listed in our priority order, and that grant offers may be made for a reduced number of sites to ensure reasonable and fair distribution of funding</v>
      </c>
      <c r="D189" s="63">
        <f>'5. Summary &amp; Declaration'!G55</f>
        <v>0</v>
      </c>
      <c r="P189" s="226"/>
      <c r="R189" s="226"/>
    </row>
    <row r="190" spans="2:18" x14ac:dyDescent="0.35">
      <c r="C190" t="str">
        <f>'5. Summary &amp; Declaration'!C57</f>
        <v>We confirm that recoverable VAT has not been included in project costs applied for (or as part of our contribution)</v>
      </c>
      <c r="D190" s="63">
        <f>'5. Summary &amp; Declaration'!G57</f>
        <v>0</v>
      </c>
      <c r="P190" s="226"/>
      <c r="R190" s="226"/>
    </row>
    <row r="191" spans="2:18" x14ac:dyDescent="0.35">
      <c r="C191" t="str">
        <f>'5. Summary &amp; Declaration'!C59</f>
        <v>We understand that low carbon heat solutions may lead to a increase in energy costs, and that these costs can be covered</v>
      </c>
      <c r="D191" s="63">
        <f>'5. Summary &amp; Declaration'!G59</f>
        <v>0</v>
      </c>
      <c r="P191" s="226"/>
      <c r="R191" s="226"/>
    </row>
    <row r="192" spans="2:18" x14ac:dyDescent="0.35">
      <c r="C192" t="str">
        <f>'5. Summary &amp; Declaration'!C61</f>
        <v>We confirm that we will be ready to go into contract soon after grant award</v>
      </c>
      <c r="D192" s="63">
        <f>'5. Summary &amp; Declaration'!G61</f>
        <v>0</v>
      </c>
      <c r="P192" s="226"/>
      <c r="R192" s="226"/>
    </row>
    <row r="193" spans="3:18" x14ac:dyDescent="0.35">
      <c r="C193" t="str">
        <f>'5. Summary &amp; Declaration'!C63</f>
        <v>We confirm that we have senior commitment for the project</v>
      </c>
      <c r="D193" s="63">
        <f>'5. Summary &amp; Declaration'!G63</f>
        <v>0</v>
      </c>
      <c r="P193" s="226"/>
      <c r="R193" s="226"/>
    </row>
    <row r="194" spans="3:18" x14ac:dyDescent="0.35">
      <c r="C194" t="str">
        <f>'5. Summary &amp; Declaration'!C65</f>
        <v>I confirm that the application is correct and full to the best of my knowledge, and that I have the authority to apply for the organisation. Please Print Name</v>
      </c>
      <c r="D194" s="63">
        <f>'5. Summary &amp; Declaration'!G65</f>
        <v>0</v>
      </c>
      <c r="P194" s="226"/>
      <c r="R194" s="226"/>
    </row>
    <row r="198" spans="3:18" s="110" customFormat="1" x14ac:dyDescent="0.35">
      <c r="O198" s="115"/>
      <c r="P198" s="292" t="s">
        <v>345</v>
      </c>
      <c r="Q198" s="292"/>
      <c r="R198" s="292"/>
    </row>
    <row r="200" spans="3:18" x14ac:dyDescent="0.35">
      <c r="P200" t="s">
        <v>347</v>
      </c>
      <c r="R200" t="s">
        <v>346</v>
      </c>
    </row>
    <row r="201" spans="3:18" x14ac:dyDescent="0.35">
      <c r="P201" s="108"/>
      <c r="R201" s="293"/>
    </row>
    <row r="202" spans="3:18" x14ac:dyDescent="0.35">
      <c r="R202" s="294"/>
    </row>
    <row r="203" spans="3:18" x14ac:dyDescent="0.35">
      <c r="R203" s="294"/>
    </row>
    <row r="204" spans="3:18" x14ac:dyDescent="0.35">
      <c r="R204" s="294"/>
    </row>
    <row r="205" spans="3:18" x14ac:dyDescent="0.35">
      <c r="R205" s="294"/>
    </row>
    <row r="206" spans="3:18" x14ac:dyDescent="0.35">
      <c r="R206" s="294"/>
    </row>
    <row r="207" spans="3:18" x14ac:dyDescent="0.35">
      <c r="R207" s="294"/>
    </row>
    <row r="208" spans="3:18" x14ac:dyDescent="0.35">
      <c r="R208" s="294"/>
    </row>
    <row r="209" spans="18:18" x14ac:dyDescent="0.35">
      <c r="R209" s="294"/>
    </row>
    <row r="210" spans="18:18" x14ac:dyDescent="0.35">
      <c r="R210" s="294"/>
    </row>
    <row r="211" spans="18:18" x14ac:dyDescent="0.35">
      <c r="R211" s="294"/>
    </row>
    <row r="212" spans="18:18" x14ac:dyDescent="0.35">
      <c r="R212" s="294"/>
    </row>
    <row r="213" spans="18:18" x14ac:dyDescent="0.35">
      <c r="R213" s="294"/>
    </row>
    <row r="214" spans="18:18" x14ac:dyDescent="0.35">
      <c r="R214" s="294"/>
    </row>
    <row r="215" spans="18:18" x14ac:dyDescent="0.35">
      <c r="R215" s="294"/>
    </row>
    <row r="216" spans="18:18" x14ac:dyDescent="0.35">
      <c r="R216" s="295"/>
    </row>
  </sheetData>
  <mergeCells count="14">
    <mergeCell ref="R201:R216"/>
    <mergeCell ref="R11:R22"/>
    <mergeCell ref="P93:R93"/>
    <mergeCell ref="R95:R108"/>
    <mergeCell ref="R114:R130"/>
    <mergeCell ref="R160:R167"/>
    <mergeCell ref="R172:R184"/>
    <mergeCell ref="R27:R46"/>
    <mergeCell ref="P198:R198"/>
    <mergeCell ref="P7:R7"/>
    <mergeCell ref="P24:R24"/>
    <mergeCell ref="P110:R110"/>
    <mergeCell ref="P157:R157"/>
    <mergeCell ref="P169:R169"/>
  </mergeCells>
  <phoneticPr fontId="21" type="noConversion"/>
  <pageMargins left="0.7" right="0.7" top="0.75" bottom="0.75" header="0.3" footer="0.3"/>
  <pageSetup paperSize="9" orientation="portrait" r:id="rId1"/>
  <headerFooter>
    <oddFooter>&amp;L_x000D_&amp;1#&amp;"Calibri"&amp;10&amp;KFF0000 Confidential</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739288F-C155-4E79-9551-5FBE0C0C09B9}">
          <x14:formula1>
            <xm:f>'Lookups - hidden'!$B$6:$B$9</xm:f>
          </x14:formula1>
          <xm:sqref>P11 P201 P27 P114 P160 P172 P95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69A7A-97E7-45DF-8D78-B607892F0401}">
  <sheetPr codeName="Sheet9"/>
  <dimension ref="A1:V25"/>
  <sheetViews>
    <sheetView showGridLines="0" workbookViewId="0">
      <selection activeCell="T2" sqref="T2:T8"/>
    </sheetView>
  </sheetViews>
  <sheetFormatPr defaultRowHeight="14.5" x14ac:dyDescent="0.35"/>
  <cols>
    <col min="1" max="1" width="14.453125" customWidth="1"/>
    <col min="2" max="2" width="19.81640625" customWidth="1"/>
    <col min="3" max="3" width="4.7265625" customWidth="1"/>
    <col min="4" max="4" width="14.453125" customWidth="1"/>
    <col min="6" max="6" width="39.54296875" customWidth="1"/>
    <col min="8" max="8" width="10.26953125" customWidth="1"/>
    <col min="10" max="10" width="28.26953125" customWidth="1"/>
    <col min="12" max="12" width="33.81640625" customWidth="1"/>
    <col min="14" max="14" width="22.81640625" customWidth="1"/>
    <col min="16" max="16" width="14.6328125" customWidth="1"/>
    <col min="18" max="18" width="40.453125" bestFit="1" customWidth="1"/>
    <col min="20" max="20" width="41.81640625" bestFit="1" customWidth="1"/>
    <col min="22" max="22" width="36.7265625" customWidth="1"/>
  </cols>
  <sheetData>
    <row r="1" spans="1:22" x14ac:dyDescent="0.35">
      <c r="A1" t="s">
        <v>207</v>
      </c>
      <c r="B1" s="63"/>
      <c r="D1" s="63"/>
      <c r="F1" s="63"/>
      <c r="H1" s="63"/>
      <c r="J1" s="63"/>
      <c r="L1" s="63"/>
      <c r="N1" s="63"/>
      <c r="P1" s="63"/>
      <c r="R1" s="224"/>
      <c r="T1" s="224"/>
      <c r="V1" s="224"/>
    </row>
    <row r="2" spans="1:22" x14ac:dyDescent="0.35">
      <c r="B2" s="63" t="s">
        <v>29</v>
      </c>
      <c r="D2" s="63" t="s">
        <v>85</v>
      </c>
      <c r="F2" s="63" t="s">
        <v>136</v>
      </c>
      <c r="H2" s="63" t="s">
        <v>175</v>
      </c>
      <c r="J2" s="63" t="s">
        <v>208</v>
      </c>
      <c r="L2" s="63" t="s">
        <v>209</v>
      </c>
      <c r="N2" s="63" t="s">
        <v>210</v>
      </c>
      <c r="P2" s="63" t="s">
        <v>105</v>
      </c>
      <c r="R2" s="224" t="s">
        <v>324</v>
      </c>
      <c r="T2" s="224" t="s">
        <v>329</v>
      </c>
      <c r="V2" s="224" t="s">
        <v>336</v>
      </c>
    </row>
    <row r="3" spans="1:22" x14ac:dyDescent="0.35">
      <c r="B3" s="63" t="s">
        <v>92</v>
      </c>
      <c r="D3" s="63" t="s">
        <v>87</v>
      </c>
      <c r="F3" s="63" t="s">
        <v>144</v>
      </c>
      <c r="H3" s="63" t="s">
        <v>34</v>
      </c>
      <c r="J3" s="63" t="s">
        <v>211</v>
      </c>
      <c r="L3" s="63" t="s">
        <v>95</v>
      </c>
      <c r="N3" s="63" t="s">
        <v>106</v>
      </c>
      <c r="P3" s="63" t="s">
        <v>108</v>
      </c>
      <c r="R3" s="224" t="s">
        <v>325</v>
      </c>
      <c r="T3" s="224" t="s">
        <v>330</v>
      </c>
      <c r="V3" s="224" t="s">
        <v>337</v>
      </c>
    </row>
    <row r="4" spans="1:22" x14ac:dyDescent="0.35">
      <c r="B4" s="63" t="s">
        <v>212</v>
      </c>
      <c r="F4" s="63" t="s">
        <v>213</v>
      </c>
      <c r="J4" s="63" t="s">
        <v>214</v>
      </c>
      <c r="L4" s="63" t="s">
        <v>215</v>
      </c>
      <c r="N4" s="63" t="s">
        <v>142</v>
      </c>
      <c r="P4" s="63" t="s">
        <v>104</v>
      </c>
      <c r="R4" s="224" t="s">
        <v>326</v>
      </c>
      <c r="T4" s="224" t="s">
        <v>331</v>
      </c>
      <c r="V4" s="224" t="s">
        <v>338</v>
      </c>
    </row>
    <row r="5" spans="1:22" x14ac:dyDescent="0.35">
      <c r="F5" s="63" t="s">
        <v>216</v>
      </c>
      <c r="J5" s="63" t="s">
        <v>217</v>
      </c>
      <c r="L5" s="63" t="s">
        <v>218</v>
      </c>
      <c r="N5" s="63" t="s">
        <v>219</v>
      </c>
      <c r="R5" s="224" t="s">
        <v>358</v>
      </c>
      <c r="T5" s="224" t="s">
        <v>332</v>
      </c>
      <c r="V5" s="224" t="s">
        <v>339</v>
      </c>
    </row>
    <row r="6" spans="1:22" x14ac:dyDescent="0.35">
      <c r="B6" s="63"/>
      <c r="F6" s="63" t="s">
        <v>220</v>
      </c>
      <c r="J6" s="63" t="s">
        <v>221</v>
      </c>
      <c r="L6" s="63" t="s">
        <v>104</v>
      </c>
      <c r="N6" s="63" t="s">
        <v>232</v>
      </c>
      <c r="R6" s="224" t="s">
        <v>327</v>
      </c>
      <c r="T6" s="224" t="s">
        <v>333</v>
      </c>
      <c r="V6" s="224" t="s">
        <v>340</v>
      </c>
    </row>
    <row r="7" spans="1:22" x14ac:dyDescent="0.35">
      <c r="B7" s="63" t="s">
        <v>344</v>
      </c>
      <c r="F7" s="63" t="s">
        <v>222</v>
      </c>
      <c r="J7" s="63" t="s">
        <v>223</v>
      </c>
      <c r="R7" s="224" t="s">
        <v>328</v>
      </c>
      <c r="T7" s="224" t="s">
        <v>334</v>
      </c>
      <c r="V7" s="224" t="s">
        <v>341</v>
      </c>
    </row>
    <row r="8" spans="1:22" x14ac:dyDescent="0.35">
      <c r="B8" s="63" t="s">
        <v>303</v>
      </c>
      <c r="F8" s="94" t="s">
        <v>275</v>
      </c>
      <c r="J8" s="63" t="s">
        <v>225</v>
      </c>
      <c r="T8" s="224" t="s">
        <v>335</v>
      </c>
      <c r="V8" s="224" t="s">
        <v>342</v>
      </c>
    </row>
    <row r="9" spans="1:22" x14ac:dyDescent="0.35">
      <c r="B9" s="63" t="s">
        <v>348</v>
      </c>
      <c r="F9" s="94" t="s">
        <v>274</v>
      </c>
      <c r="J9" s="63" t="s">
        <v>227</v>
      </c>
      <c r="V9" s="224" t="s">
        <v>343</v>
      </c>
    </row>
    <row r="10" spans="1:22" x14ac:dyDescent="0.35">
      <c r="F10" s="63" t="s">
        <v>224</v>
      </c>
      <c r="J10" s="63" t="s">
        <v>104</v>
      </c>
    </row>
    <row r="11" spans="1:22" x14ac:dyDescent="0.35">
      <c r="F11" s="63" t="s">
        <v>233</v>
      </c>
    </row>
    <row r="12" spans="1:22" x14ac:dyDescent="0.35">
      <c r="F12" s="63" t="s">
        <v>226</v>
      </c>
    </row>
    <row r="14" spans="1:22" x14ac:dyDescent="0.35">
      <c r="B14" s="270">
        <v>45383</v>
      </c>
      <c r="D14" s="270">
        <v>45748</v>
      </c>
    </row>
    <row r="15" spans="1:22" x14ac:dyDescent="0.35">
      <c r="B15" s="270">
        <v>45413</v>
      </c>
      <c r="D15" s="270">
        <v>45778</v>
      </c>
    </row>
    <row r="16" spans="1:22" x14ac:dyDescent="0.35">
      <c r="B16" s="270">
        <v>45444</v>
      </c>
      <c r="D16" s="270">
        <v>45809</v>
      </c>
    </row>
    <row r="17" spans="1:4" x14ac:dyDescent="0.35">
      <c r="B17" s="270">
        <v>45474</v>
      </c>
      <c r="D17" s="270">
        <v>45839</v>
      </c>
    </row>
    <row r="18" spans="1:4" x14ac:dyDescent="0.35">
      <c r="B18" s="270">
        <v>45505</v>
      </c>
      <c r="D18" s="270">
        <v>45870</v>
      </c>
    </row>
    <row r="19" spans="1:4" x14ac:dyDescent="0.35">
      <c r="B19" s="270">
        <v>45536</v>
      </c>
      <c r="D19" s="270">
        <v>45901</v>
      </c>
    </row>
    <row r="20" spans="1:4" x14ac:dyDescent="0.35">
      <c r="B20" s="270">
        <v>45566</v>
      </c>
      <c r="D20" s="270">
        <v>45931</v>
      </c>
    </row>
    <row r="21" spans="1:4" x14ac:dyDescent="0.35">
      <c r="B21" s="270">
        <v>45597</v>
      </c>
      <c r="D21" s="270">
        <v>45962</v>
      </c>
    </row>
    <row r="22" spans="1:4" x14ac:dyDescent="0.35">
      <c r="A22" s="270">
        <v>45261</v>
      </c>
      <c r="B22" s="270">
        <v>45627</v>
      </c>
      <c r="D22" s="270">
        <v>45992</v>
      </c>
    </row>
    <row r="23" spans="1:4" x14ac:dyDescent="0.35">
      <c r="A23" s="270">
        <v>45292</v>
      </c>
      <c r="B23" s="270">
        <v>45658</v>
      </c>
      <c r="D23" s="270">
        <v>46023</v>
      </c>
    </row>
    <row r="24" spans="1:4" x14ac:dyDescent="0.35">
      <c r="A24" s="270">
        <v>45323</v>
      </c>
      <c r="B24" s="270">
        <v>45689</v>
      </c>
      <c r="D24" s="270">
        <v>46054</v>
      </c>
    </row>
    <row r="25" spans="1:4" x14ac:dyDescent="0.35">
      <c r="A25" s="270">
        <v>45352</v>
      </c>
      <c r="B25" s="270">
        <v>45717</v>
      </c>
      <c r="D25" s="270">
        <v>46082</v>
      </c>
    </row>
  </sheetData>
  <pageMargins left="0.7" right="0.7" top="0.75" bottom="0.75" header="0.3" footer="0.3"/>
  <pageSetup paperSize="9" orientation="portrait" r:id="rId1"/>
  <headerFooter>
    <oddFooter>&amp;L_x000D_&amp;1#&amp;"Calibri"&amp;10&amp;KFF0000 Confidential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A2DC6-6352-4B6F-8B0F-75F6C9AF5365}">
  <sheetPr codeName="Sheet10"/>
  <dimension ref="B2:AN89"/>
  <sheetViews>
    <sheetView topLeftCell="B1" workbookViewId="0">
      <selection activeCell="E2" sqref="E2"/>
    </sheetView>
  </sheetViews>
  <sheetFormatPr defaultRowHeight="14.5" x14ac:dyDescent="0.35"/>
  <cols>
    <col min="2" max="2" width="39.1796875" customWidth="1"/>
    <col min="3" max="3" width="20.453125" customWidth="1"/>
    <col min="5" max="5" width="23.81640625" customWidth="1"/>
    <col min="6" max="6" width="11.1796875" customWidth="1"/>
    <col min="7" max="7" width="9.7265625" bestFit="1" customWidth="1"/>
    <col min="8" max="8" width="22.453125" customWidth="1"/>
    <col min="9" max="23" width="16.453125" customWidth="1"/>
  </cols>
  <sheetData>
    <row r="2" spans="2:40" x14ac:dyDescent="0.35">
      <c r="B2" s="13" t="s">
        <v>228</v>
      </c>
      <c r="E2" s="13" t="s">
        <v>278</v>
      </c>
      <c r="F2" t="s">
        <v>361</v>
      </c>
      <c r="H2" s="13" t="s">
        <v>277</v>
      </c>
      <c r="K2" s="13" t="s">
        <v>229</v>
      </c>
      <c r="M2" s="59"/>
      <c r="AC2" s="66" t="s">
        <v>234</v>
      </c>
    </row>
    <row r="3" spans="2:40" x14ac:dyDescent="0.35">
      <c r="K3" t="s">
        <v>230</v>
      </c>
    </row>
    <row r="4" spans="2:40" x14ac:dyDescent="0.35">
      <c r="E4" s="64" t="s">
        <v>231</v>
      </c>
      <c r="F4" s="63">
        <v>15</v>
      </c>
      <c r="AD4" s="64" t="s">
        <v>235</v>
      </c>
      <c r="AE4" s="64" t="s">
        <v>236</v>
      </c>
      <c r="AF4" s="64" t="s">
        <v>237</v>
      </c>
      <c r="AG4" s="64" t="s">
        <v>238</v>
      </c>
      <c r="AH4" s="64" t="s">
        <v>239</v>
      </c>
      <c r="AI4" s="64" t="s">
        <v>240</v>
      </c>
      <c r="AJ4" s="64" t="s">
        <v>241</v>
      </c>
      <c r="AK4" s="64" t="s">
        <v>242</v>
      </c>
      <c r="AL4" s="64" t="s">
        <v>243</v>
      </c>
      <c r="AM4" s="64" t="s">
        <v>244</v>
      </c>
      <c r="AN4" s="64" t="s">
        <v>245</v>
      </c>
    </row>
    <row r="5" spans="2:40" x14ac:dyDescent="0.35">
      <c r="B5" s="64" t="s">
        <v>136</v>
      </c>
      <c r="C5" s="63" t="s">
        <v>232</v>
      </c>
      <c r="K5" s="64"/>
      <c r="L5" s="65">
        <v>2023</v>
      </c>
      <c r="M5" s="65">
        <v>2024</v>
      </c>
      <c r="N5" s="65">
        <v>2025</v>
      </c>
      <c r="O5" s="65">
        <v>2026</v>
      </c>
      <c r="P5" s="65">
        <v>2027</v>
      </c>
      <c r="Q5" s="65">
        <v>2028</v>
      </c>
      <c r="R5" s="65">
        <v>2029</v>
      </c>
      <c r="S5" s="65">
        <v>2030</v>
      </c>
      <c r="T5" s="65">
        <v>2031</v>
      </c>
      <c r="U5" s="65">
        <v>2032</v>
      </c>
      <c r="V5" s="65">
        <v>2033</v>
      </c>
      <c r="W5" s="65">
        <v>2034</v>
      </c>
      <c r="X5" s="65">
        <v>2035</v>
      </c>
      <c r="Y5" s="65">
        <v>2036</v>
      </c>
      <c r="Z5" s="65">
        <v>2037</v>
      </c>
      <c r="AD5" s="64" t="s">
        <v>246</v>
      </c>
      <c r="AE5" s="63">
        <f>(IF('2. Project Details'!D35="Natural gas",'2. Project Details'!D45,0)+IF('2. Project Details'!D57="Natural gas",'2. Project Details'!D65,0)+((IF('2. Project Details'!D77="Natural gas",'2. Project Details'!D85,0))))</f>
        <v>0</v>
      </c>
      <c r="AF5" s="63">
        <f>(IF('2. Project Details'!F35="Natural gas",'2. Project Details'!F45,0)+IF('2. Project Details'!F57="Natural gas",'2. Project Details'!F65,0)+((IF('2. Project Details'!F77="Natural gas",'2. Project Details'!F85,0))))</f>
        <v>0</v>
      </c>
      <c r="AG5" s="63">
        <f>(IF('2. Project Details'!H35="Natural gas",'2. Project Details'!H45,0)+IF('2. Project Details'!H57="Natural gas",'2. Project Details'!H65,0)+((IF('2. Project Details'!H77="Natural gas",'2. Project Details'!H85,0))))</f>
        <v>0</v>
      </c>
      <c r="AH5" s="63">
        <f>(IF('2. Project Details'!J35="Natural gas",'2. Project Details'!J45,0)+IF('2. Project Details'!J57="Natural gas",'2. Project Details'!J65,0)+((IF('2. Project Details'!J77="Natural gas",'2. Project Details'!J85,0))))</f>
        <v>0</v>
      </c>
      <c r="AI5" s="63">
        <f>(IF('2. Project Details'!L35="Natural gas",'2. Project Details'!L45,0)+IF('2. Project Details'!L57="Natural gas",'2. Project Details'!L65,0)+((IF('2. Project Details'!L77="Natural gas",'2. Project Details'!L85,0))))</f>
        <v>0</v>
      </c>
      <c r="AJ5" s="63">
        <f>(IF('2. Project Details'!N35="Natural gas",'2. Project Details'!N45,0)+IF('2. Project Details'!N57="Natural gas",'2. Project Details'!N65,0)+((IF('2. Project Details'!N77="Natural gas",'2. Project Details'!N85,0))))</f>
        <v>0</v>
      </c>
      <c r="AK5" s="63">
        <f>(IF('2. Project Details'!P35="Natural gas",'2. Project Details'!P45,0)+IF('2. Project Details'!P57="Natural gas",'2. Project Details'!P65,0)+((IF('2. Project Details'!P77="Natural gas",'2. Project Details'!P85,0))))</f>
        <v>0</v>
      </c>
      <c r="AL5" s="63">
        <f>(IF('2. Project Details'!R35="Natural gas",'2. Project Details'!R45,0)+IF('2. Project Details'!R57="Natural gas",'2. Project Details'!R65,0)+((IF('2. Project Details'!R77="Natural gas",'2. Project Details'!R85,0))))</f>
        <v>0</v>
      </c>
      <c r="AM5" s="63">
        <f>(IF('2. Project Details'!T35="Natural gas",'2. Project Details'!T45,0)+IF('2. Project Details'!T57="Natural gas",'2. Project Details'!T65,0)+((IF('2. Project Details'!T77="Natural gas",'2. Project Details'!T85,0))))</f>
        <v>0</v>
      </c>
      <c r="AN5" s="63">
        <f>(IF('2. Project Details'!V35="Natural gas",'2. Project Details'!V45,0)+IF('2. Project Details'!V57="Natural gas",'2. Project Details'!V65,0)+((IF('2. Project Details'!V77="Natural gas",'2. Project Details'!V85,0))))</f>
        <v>0</v>
      </c>
    </row>
    <row r="6" spans="2:40" x14ac:dyDescent="0.35">
      <c r="B6" s="64" t="s">
        <v>144</v>
      </c>
      <c r="C6" s="63" t="s">
        <v>232</v>
      </c>
      <c r="E6" s="64" t="s">
        <v>232</v>
      </c>
      <c r="F6" s="67">
        <f>SUM(L6:Z6)</f>
        <v>1.7254763659853112</v>
      </c>
      <c r="H6" s="64" t="s">
        <v>232</v>
      </c>
      <c r="I6" s="71">
        <f t="shared" ref="I6:I10" si="0">M6</f>
        <v>0.219166274302173</v>
      </c>
      <c r="K6" s="64" t="s">
        <v>232</v>
      </c>
      <c r="L6" s="71">
        <v>0.24189693198717399</v>
      </c>
      <c r="M6" s="71">
        <v>0.219166274302173</v>
      </c>
      <c r="N6" s="71">
        <v>0.19150359461751701</v>
      </c>
      <c r="O6" s="71">
        <v>0.15956355917529699</v>
      </c>
      <c r="P6" s="71">
        <v>0.13988370052070101</v>
      </c>
      <c r="Q6" s="71">
        <v>0.13559100363611601</v>
      </c>
      <c r="R6" s="71">
        <v>0.12172350485271501</v>
      </c>
      <c r="S6" s="71">
        <v>0.116655606769967</v>
      </c>
      <c r="T6" s="71">
        <v>0.100580504140992</v>
      </c>
      <c r="U6" s="71">
        <v>7.6205290428238606E-2</v>
      </c>
      <c r="V6" s="71">
        <v>5.7740173574976399E-2</v>
      </c>
      <c r="W6" s="71">
        <v>4.5276288764276897E-2</v>
      </c>
      <c r="X6" s="71">
        <v>4.21762034653917E-2</v>
      </c>
      <c r="Y6" s="71">
        <v>4.0158895433879502E-2</v>
      </c>
      <c r="Z6" s="71">
        <v>3.73548343158965E-2</v>
      </c>
      <c r="AD6" s="64" t="s">
        <v>247</v>
      </c>
      <c r="AE6" s="63">
        <f>(IF('2. Project Details'!D36="Electric",'2. Project Details'!#REF!,0)+IF('2. Project Details'!D58="Electric",'2. Project Details'!#REF!,0)+((IF('2. Project Details'!D78="Electric",'2. Project Details'!D91,0))))</f>
        <v>0</v>
      </c>
      <c r="AF6" s="63">
        <f>(IF('2. Project Details'!F36="Electric",'2. Project Details'!#REF!,0)+IF('2. Project Details'!F58="Electric",'2. Project Details'!#REF!,0)+((IF('2. Project Details'!F78="Electric",'2. Project Details'!F91,0))))</f>
        <v>0</v>
      </c>
      <c r="AG6" s="63">
        <f>(IF('2. Project Details'!H36="Electric",'2. Project Details'!#REF!,0)+IF('2. Project Details'!H58="Electric",'2. Project Details'!#REF!,0)+((IF('2. Project Details'!H78="Electric",'2. Project Details'!H91,0))))</f>
        <v>0</v>
      </c>
      <c r="AH6" s="63">
        <f>(IF('2. Project Details'!J36="Electric",'2. Project Details'!#REF!,0)+IF('2. Project Details'!J58="Electric",'2. Project Details'!#REF!,0)+((IF('2. Project Details'!J78="Electric",'2. Project Details'!J91,0))))</f>
        <v>0</v>
      </c>
      <c r="AI6" s="63">
        <f>(IF('2. Project Details'!L36="Electric",'2. Project Details'!#REF!,0)+IF('2. Project Details'!L58="Electric",'2. Project Details'!#REF!,0)+((IF('2. Project Details'!L78="Electric",'2. Project Details'!L91,0))))</f>
        <v>0</v>
      </c>
      <c r="AJ6" s="63">
        <f>(IF('2. Project Details'!N36="Electric",'2. Project Details'!#REF!,0)+IF('2. Project Details'!N58="Electric",'2. Project Details'!#REF!,0)+((IF('2. Project Details'!N78="Electric",'2. Project Details'!N91,0))))</f>
        <v>0</v>
      </c>
      <c r="AK6" s="63">
        <f>(IF('2. Project Details'!P36="Electric",'2. Project Details'!#REF!,0)+IF('2. Project Details'!P58="Electric",'2. Project Details'!#REF!,0)+((IF('2. Project Details'!P78="Electric",'2. Project Details'!P91,0))))</f>
        <v>0</v>
      </c>
      <c r="AL6" s="63">
        <f>(IF('2. Project Details'!R36="Electric",'2. Project Details'!#REF!,0)+IF('2. Project Details'!R58="Electric",'2. Project Details'!#REF!,0)+((IF('2. Project Details'!R78="Electric",'2. Project Details'!R91,0))))</f>
        <v>0</v>
      </c>
      <c r="AM6" s="63">
        <f>(IF('2. Project Details'!T36="Electric",'2. Project Details'!#REF!,0)+IF('2. Project Details'!T58="Electric",'2. Project Details'!#REF!,0)+((IF('2. Project Details'!T78="Electric",'2. Project Details'!T91,0))))</f>
        <v>0</v>
      </c>
      <c r="AN6" s="63">
        <f>(IF('2. Project Details'!V36="Electric",'2. Project Details'!#REF!,0)+IF('2. Project Details'!V58="Electric",'2. Project Details'!#REF!,0)+((IF('2. Project Details'!V78="Electric",'2. Project Details'!V91,0))))</f>
        <v>0</v>
      </c>
    </row>
    <row r="7" spans="2:40" x14ac:dyDescent="0.35">
      <c r="B7" s="64" t="s">
        <v>213</v>
      </c>
      <c r="C7" s="63" t="s">
        <v>232</v>
      </c>
      <c r="E7" s="64" t="s">
        <v>224</v>
      </c>
      <c r="F7" s="67">
        <f>SUM(L7:Z7)</f>
        <v>0.15795000000000003</v>
      </c>
      <c r="H7" s="64" t="s">
        <v>224</v>
      </c>
      <c r="I7" s="71">
        <f t="shared" si="0"/>
        <v>1.0529999999999999E-2</v>
      </c>
      <c r="K7" s="64" t="s">
        <v>224</v>
      </c>
      <c r="L7" s="71">
        <v>1.0529999999999999E-2</v>
      </c>
      <c r="M7" s="71">
        <v>1.0529999999999999E-2</v>
      </c>
      <c r="N7" s="71">
        <v>1.0529999999999999E-2</v>
      </c>
      <c r="O7" s="71">
        <v>1.0529999999999999E-2</v>
      </c>
      <c r="P7" s="71">
        <v>1.0529999999999999E-2</v>
      </c>
      <c r="Q7" s="71">
        <v>1.0529999999999999E-2</v>
      </c>
      <c r="R7" s="71">
        <v>1.0529999999999999E-2</v>
      </c>
      <c r="S7" s="71">
        <v>1.0529999999999999E-2</v>
      </c>
      <c r="T7" s="71">
        <v>1.0529999999999999E-2</v>
      </c>
      <c r="U7" s="71">
        <v>1.0529999999999999E-2</v>
      </c>
      <c r="V7" s="71">
        <v>1.0529999999999999E-2</v>
      </c>
      <c r="W7" s="71">
        <v>1.0529999999999999E-2</v>
      </c>
      <c r="X7" s="71">
        <v>1.0529999999999999E-2</v>
      </c>
      <c r="Y7" s="71">
        <v>1.0529999999999999E-2</v>
      </c>
      <c r="Z7" s="71">
        <v>1.0529999999999999E-2</v>
      </c>
      <c r="AD7" s="64" t="s">
        <v>248</v>
      </c>
      <c r="AE7" s="63">
        <f>IF('2. Project Details'!D35="Kerosene",'2. Project Details'!D45,0)+IF('2. Project Details'!D57="Kerosene",'2. Project Details'!D45,0)+((IF('2. Project Details'!D77="Kerosene",'2. Project Details'!D85,0)))</f>
        <v>0</v>
      </c>
      <c r="AF7" s="63">
        <f>IF('2. Project Details'!F35="Kerosene",'2. Project Details'!F45,0)+IF('2. Project Details'!F57="Kerosene",'2. Project Details'!F45,0)+((IF('2. Project Details'!F77="Kerosene",'2. Project Details'!F85,0)))</f>
        <v>0</v>
      </c>
      <c r="AG7" s="63">
        <f>IF('2. Project Details'!H35="Kerosene",'2. Project Details'!H45,0)+IF('2. Project Details'!H57="Kerosene",'2. Project Details'!H45,0)+((IF('2. Project Details'!H77="Kerosene",'2. Project Details'!H85,0)))</f>
        <v>0</v>
      </c>
      <c r="AH7" s="63">
        <f>IF('2. Project Details'!J35="Kerosene",'2. Project Details'!J45,0)+IF('2. Project Details'!J57="Kerosene",'2. Project Details'!J45,0)+((IF('2. Project Details'!J77="Kerosene",'2. Project Details'!J85,0)))</f>
        <v>0</v>
      </c>
      <c r="AI7" s="63">
        <f>IF('2. Project Details'!L35="Kerosene",'2. Project Details'!L45,0)+IF('2. Project Details'!L57="Kerosene",'2. Project Details'!L45,0)+((IF('2. Project Details'!L77="Kerosene",'2. Project Details'!L85,0)))</f>
        <v>0</v>
      </c>
      <c r="AJ7" s="63">
        <f>IF('2. Project Details'!N35="Kerosene",'2. Project Details'!N45,0)+IF('2. Project Details'!N57="Kerosene",'2. Project Details'!N45,0)+((IF('2. Project Details'!N77="Kerosene",'2. Project Details'!N85,0)))</f>
        <v>0</v>
      </c>
      <c r="AK7" s="63">
        <f>IF('2. Project Details'!P35="Kerosene",'2. Project Details'!P45,0)+IF('2. Project Details'!P57="Kerosene",'2. Project Details'!P45,0)+((IF('2. Project Details'!P77="Kerosene",'2. Project Details'!P85,0)))</f>
        <v>0</v>
      </c>
      <c r="AL7" s="63">
        <f>IF('2. Project Details'!R35="Kerosene",'2. Project Details'!R45,0)+IF('2. Project Details'!R57="Kerosene",'2. Project Details'!R45,0)+((IF('2. Project Details'!R77="Kerosene",'2. Project Details'!R85,0)))</f>
        <v>0</v>
      </c>
      <c r="AM7" s="63">
        <f>IF('2. Project Details'!T35="Kerosene",'2. Project Details'!T45,0)+IF('2. Project Details'!T57="Kerosene",'2. Project Details'!T45,0)+((IF('2. Project Details'!T77="Kerosene",'2. Project Details'!T85,0)))</f>
        <v>0</v>
      </c>
      <c r="AN7" s="63">
        <f>IF('2. Project Details'!V35="Kerosene",'2. Project Details'!V45,0)+IF('2. Project Details'!V57="Kerosene",'2. Project Details'!V45,0)+((IF('2. Project Details'!V77="Kerosene",'2. Project Details'!V85,0)))</f>
        <v>0</v>
      </c>
    </row>
    <row r="8" spans="2:40" x14ac:dyDescent="0.35">
      <c r="B8" s="64" t="s">
        <v>216</v>
      </c>
      <c r="C8" s="63" t="s">
        <v>232</v>
      </c>
      <c r="E8" s="64" t="s">
        <v>233</v>
      </c>
      <c r="F8" s="67">
        <f>SUM(L8:Z8)</f>
        <v>3.3000000000000008E-3</v>
      </c>
      <c r="H8" s="64" t="s">
        <v>233</v>
      </c>
      <c r="I8" s="71">
        <f t="shared" si="0"/>
        <v>2.2000000000000001E-4</v>
      </c>
      <c r="K8" s="64" t="s">
        <v>233</v>
      </c>
      <c r="L8" s="71">
        <v>2.2000000000000001E-4</v>
      </c>
      <c r="M8" s="71">
        <v>2.2000000000000001E-4</v>
      </c>
      <c r="N8" s="71">
        <v>2.2000000000000001E-4</v>
      </c>
      <c r="O8" s="71">
        <v>2.2000000000000001E-4</v>
      </c>
      <c r="P8" s="71">
        <v>2.2000000000000001E-4</v>
      </c>
      <c r="Q8" s="71">
        <v>2.2000000000000001E-4</v>
      </c>
      <c r="R8" s="71">
        <v>2.2000000000000001E-4</v>
      </c>
      <c r="S8" s="71">
        <v>2.2000000000000001E-4</v>
      </c>
      <c r="T8" s="71">
        <v>2.2000000000000001E-4</v>
      </c>
      <c r="U8" s="71">
        <v>2.2000000000000001E-4</v>
      </c>
      <c r="V8" s="71">
        <v>2.2000000000000001E-4</v>
      </c>
      <c r="W8" s="71">
        <v>2.2000000000000001E-4</v>
      </c>
      <c r="X8" s="71">
        <v>2.2000000000000001E-4</v>
      </c>
      <c r="Y8" s="71">
        <v>2.2000000000000001E-4</v>
      </c>
      <c r="Z8" s="71">
        <v>2.2000000000000001E-4</v>
      </c>
      <c r="AD8" s="64" t="s">
        <v>106</v>
      </c>
      <c r="AE8" s="63">
        <f>IF('2. Project Details'!D35="LPG",'2. Project Details'!D45,0)+IF('2. Project Details'!D57="LPG",'2. Project Details'!D45,0)+((IF('2. Project Details'!D77="LPG",'2. Project Details'!D85,0)))</f>
        <v>0</v>
      </c>
      <c r="AF8" s="63">
        <f>IF('2. Project Details'!F35="LPG",'2. Project Details'!F45,0)+IF('2. Project Details'!F57="LPG",'2. Project Details'!F45,0)+((IF('2. Project Details'!F77="LPG",'2. Project Details'!F85,0)))</f>
        <v>0</v>
      </c>
      <c r="AG8" s="63">
        <f>IF('2. Project Details'!H35="LPG",'2. Project Details'!H45,0)+IF('2. Project Details'!H57="LPG",'2. Project Details'!H45,0)+((IF('2. Project Details'!H77="LPG",'2. Project Details'!H85,0)))</f>
        <v>0</v>
      </c>
      <c r="AH8" s="63">
        <f>IF('2. Project Details'!J35="LPG",'2. Project Details'!J45,0)+IF('2. Project Details'!J57="LPG",'2. Project Details'!J45,0)+((IF('2. Project Details'!J77="LPG",'2. Project Details'!J85,0)))</f>
        <v>0</v>
      </c>
      <c r="AI8" s="63">
        <f>IF('2. Project Details'!L35="LPG",'2. Project Details'!L45,0)+IF('2. Project Details'!L57="LPG",'2. Project Details'!L45,0)+((IF('2. Project Details'!L77="LPG",'2. Project Details'!L85,0)))</f>
        <v>0</v>
      </c>
      <c r="AJ8" s="63">
        <f>IF('2. Project Details'!N35="LPG",'2. Project Details'!N45,0)+IF('2. Project Details'!N57="LPG",'2. Project Details'!N45,0)+((IF('2. Project Details'!N77="LPG",'2. Project Details'!N85,0)))</f>
        <v>0</v>
      </c>
      <c r="AK8" s="63">
        <f>IF('2. Project Details'!P35="LPG",'2. Project Details'!P45,0)+IF('2. Project Details'!P57="LPG",'2. Project Details'!P45,0)+((IF('2. Project Details'!P77="LPG",'2. Project Details'!P85,0)))</f>
        <v>0</v>
      </c>
      <c r="AL8" s="63">
        <f>IF('2. Project Details'!R35="LPG",'2. Project Details'!R45,0)+IF('2. Project Details'!R57="LPG",'2. Project Details'!R45,0)+((IF('2. Project Details'!R77="LPG",'2. Project Details'!R85,0)))</f>
        <v>0</v>
      </c>
      <c r="AM8" s="63">
        <f>IF('2. Project Details'!T35="LPG",'2. Project Details'!T45,0)+IF('2. Project Details'!T57="LPG",'2. Project Details'!T45,0)+((IF('2. Project Details'!T77="LPG",'2. Project Details'!T85,0)))</f>
        <v>0</v>
      </c>
      <c r="AN8" s="63">
        <f>IF('2. Project Details'!V35="LPG",'2. Project Details'!V45,0)+IF('2. Project Details'!V57="LPG",'2. Project Details'!V45,0)+((IF('2. Project Details'!V77="LPG",'2. Project Details'!V85,0)))</f>
        <v>0</v>
      </c>
    </row>
    <row r="9" spans="2:40" x14ac:dyDescent="0.35">
      <c r="B9" s="64" t="s">
        <v>220</v>
      </c>
      <c r="C9" s="63" t="s">
        <v>232</v>
      </c>
      <c r="E9" s="64" t="s">
        <v>276</v>
      </c>
      <c r="F9" s="67">
        <f>SUM(L9:Z9)</f>
        <v>2.5609499999999996</v>
      </c>
      <c r="H9" s="64" t="s">
        <v>276</v>
      </c>
      <c r="I9" s="71">
        <f t="shared" si="0"/>
        <v>0.17072999999999999</v>
      </c>
      <c r="K9" s="64" t="s">
        <v>276</v>
      </c>
      <c r="L9" s="71">
        <v>0.17072999999999999</v>
      </c>
      <c r="M9" s="71">
        <v>0.17072999999999999</v>
      </c>
      <c r="N9" s="71">
        <v>0.17072999999999999</v>
      </c>
      <c r="O9" s="71">
        <v>0.17072999999999999</v>
      </c>
      <c r="P9" s="71">
        <v>0.17072999999999999</v>
      </c>
      <c r="Q9" s="71">
        <v>0.17072999999999999</v>
      </c>
      <c r="R9" s="71">
        <v>0.17072999999999999</v>
      </c>
      <c r="S9" s="71">
        <v>0.17072999999999999</v>
      </c>
      <c r="T9" s="71">
        <v>0.17072999999999999</v>
      </c>
      <c r="U9" s="71">
        <v>0.17072999999999999</v>
      </c>
      <c r="V9" s="71">
        <v>0.17072999999999999</v>
      </c>
      <c r="W9" s="71">
        <v>0.17072999999999999</v>
      </c>
      <c r="X9" s="71">
        <v>0.17072999999999999</v>
      </c>
      <c r="Y9" s="71">
        <v>0.17072999999999999</v>
      </c>
      <c r="Z9" s="71">
        <v>0.17072999999999999</v>
      </c>
    </row>
    <row r="10" spans="2:40" x14ac:dyDescent="0.35">
      <c r="B10" s="64" t="s">
        <v>222</v>
      </c>
      <c r="C10" s="63" t="s">
        <v>232</v>
      </c>
      <c r="E10" s="64" t="s">
        <v>210</v>
      </c>
      <c r="F10" s="67">
        <f t="shared" ref="F10:F13" si="1">SUM(L10:Z10)</f>
        <v>2.7473999999999998</v>
      </c>
      <c r="H10" s="64" t="s">
        <v>210</v>
      </c>
      <c r="I10" s="71">
        <f t="shared" si="0"/>
        <v>0.18315999999999999</v>
      </c>
      <c r="K10" s="64" t="s">
        <v>210</v>
      </c>
      <c r="L10" s="71">
        <v>0.18315999999999999</v>
      </c>
      <c r="M10" s="71">
        <v>0.18315999999999999</v>
      </c>
      <c r="N10" s="71">
        <v>0.18315999999999999</v>
      </c>
      <c r="O10" s="71">
        <v>0.18315999999999999</v>
      </c>
      <c r="P10" s="71">
        <v>0.18315999999999999</v>
      </c>
      <c r="Q10" s="71">
        <v>0.18315999999999999</v>
      </c>
      <c r="R10" s="71">
        <v>0.18315999999999999</v>
      </c>
      <c r="S10" s="71">
        <v>0.18315999999999999</v>
      </c>
      <c r="T10" s="71">
        <v>0.18315999999999999</v>
      </c>
      <c r="U10" s="71">
        <v>0.18315999999999999</v>
      </c>
      <c r="V10" s="71">
        <v>0.18315999999999999</v>
      </c>
      <c r="W10" s="71">
        <v>0.18315999999999999</v>
      </c>
      <c r="X10" s="71">
        <v>0.18315999999999999</v>
      </c>
      <c r="Y10" s="71">
        <v>0.18315999999999999</v>
      </c>
      <c r="Z10" s="71">
        <v>0.18315999999999999</v>
      </c>
    </row>
    <row r="11" spans="2:40" x14ac:dyDescent="0.35">
      <c r="B11" s="93" t="s">
        <v>275</v>
      </c>
      <c r="C11" s="63" t="s">
        <v>232</v>
      </c>
      <c r="E11" s="64" t="s">
        <v>106</v>
      </c>
      <c r="F11" s="67">
        <f t="shared" si="1"/>
        <v>3.2128499999999987</v>
      </c>
      <c r="H11" s="64" t="s">
        <v>106</v>
      </c>
      <c r="I11" s="71">
        <f>M11</f>
        <v>0.21418999999999999</v>
      </c>
      <c r="K11" s="64" t="s">
        <v>106</v>
      </c>
      <c r="L11" s="71">
        <v>0.21418999999999999</v>
      </c>
      <c r="M11" s="71">
        <v>0.21418999999999999</v>
      </c>
      <c r="N11" s="71">
        <v>0.21418999999999999</v>
      </c>
      <c r="O11" s="71">
        <v>0.21418999999999999</v>
      </c>
      <c r="P11" s="71">
        <v>0.21418999999999999</v>
      </c>
      <c r="Q11" s="71">
        <v>0.21418999999999999</v>
      </c>
      <c r="R11" s="71">
        <v>0.21418999999999999</v>
      </c>
      <c r="S11" s="71">
        <v>0.21418999999999999</v>
      </c>
      <c r="T11" s="71">
        <v>0.21418999999999999</v>
      </c>
      <c r="U11" s="71">
        <v>0.21418999999999999</v>
      </c>
      <c r="V11" s="71">
        <v>0.21418999999999999</v>
      </c>
      <c r="W11" s="71">
        <v>0.21418999999999999</v>
      </c>
      <c r="X11" s="71">
        <v>0.21418999999999999</v>
      </c>
      <c r="Y11" s="71">
        <v>0.21418999999999999</v>
      </c>
      <c r="Z11" s="71">
        <v>0.21418999999999999</v>
      </c>
    </row>
    <row r="12" spans="2:40" x14ac:dyDescent="0.35">
      <c r="B12" s="93" t="s">
        <v>274</v>
      </c>
      <c r="C12" s="63" t="s">
        <v>232</v>
      </c>
      <c r="E12" s="64" t="s">
        <v>142</v>
      </c>
      <c r="F12" s="67">
        <f t="shared" si="1"/>
        <v>3.7015500000000006</v>
      </c>
      <c r="H12" s="64" t="s">
        <v>142</v>
      </c>
      <c r="I12" s="71">
        <f t="shared" ref="I12:I13" si="2">M12</f>
        <v>0.24676999999999999</v>
      </c>
      <c r="K12" s="64" t="s">
        <v>142</v>
      </c>
      <c r="L12" s="71">
        <v>0.24676999999999999</v>
      </c>
      <c r="M12" s="71">
        <v>0.24676999999999999</v>
      </c>
      <c r="N12" s="71">
        <v>0.24676999999999999</v>
      </c>
      <c r="O12" s="71">
        <v>0.24676999999999999</v>
      </c>
      <c r="P12" s="71">
        <v>0.24676999999999999</v>
      </c>
      <c r="Q12" s="71">
        <v>0.24676999999999999</v>
      </c>
      <c r="R12" s="71">
        <v>0.24676999999999999</v>
      </c>
      <c r="S12" s="71">
        <v>0.24676999999999999</v>
      </c>
      <c r="T12" s="71">
        <v>0.24676999999999999</v>
      </c>
      <c r="U12" s="71">
        <v>0.24676999999999999</v>
      </c>
      <c r="V12" s="71">
        <v>0.24676999999999999</v>
      </c>
      <c r="W12" s="71">
        <v>0.24676999999999999</v>
      </c>
      <c r="X12" s="71">
        <v>0.24676999999999999</v>
      </c>
      <c r="Y12" s="71">
        <v>0.24676999999999999</v>
      </c>
      <c r="Z12" s="71">
        <v>0.24676999999999999</v>
      </c>
    </row>
    <row r="13" spans="2:40" x14ac:dyDescent="0.35">
      <c r="B13" s="64" t="s">
        <v>224</v>
      </c>
      <c r="C13" s="63" t="s">
        <v>224</v>
      </c>
      <c r="E13" s="64" t="s">
        <v>219</v>
      </c>
      <c r="F13" s="67">
        <f t="shared" si="1"/>
        <v>3.8474999999999997</v>
      </c>
      <c r="H13" s="64" t="s">
        <v>219</v>
      </c>
      <c r="I13" s="71">
        <f t="shared" si="2"/>
        <v>0.25650000000000001</v>
      </c>
      <c r="K13" s="64" t="s">
        <v>219</v>
      </c>
      <c r="L13" s="71">
        <v>0.25650000000000001</v>
      </c>
      <c r="M13" s="71">
        <v>0.25650000000000001</v>
      </c>
      <c r="N13" s="71">
        <v>0.25650000000000001</v>
      </c>
      <c r="O13" s="71">
        <v>0.25650000000000001</v>
      </c>
      <c r="P13" s="71">
        <v>0.25650000000000001</v>
      </c>
      <c r="Q13" s="71">
        <v>0.25650000000000001</v>
      </c>
      <c r="R13" s="71">
        <v>0.25650000000000001</v>
      </c>
      <c r="S13" s="71">
        <v>0.25650000000000001</v>
      </c>
      <c r="T13" s="71">
        <v>0.25650000000000001</v>
      </c>
      <c r="U13" s="71">
        <v>0.25650000000000001</v>
      </c>
      <c r="V13" s="71">
        <v>0.25650000000000001</v>
      </c>
      <c r="W13" s="71">
        <v>0.25650000000000001</v>
      </c>
      <c r="X13" s="71">
        <v>0.25650000000000001</v>
      </c>
      <c r="Y13" s="71">
        <v>0.25650000000000001</v>
      </c>
      <c r="Z13" s="71">
        <v>0.25650000000000001</v>
      </c>
      <c r="AA13" s="71"/>
    </row>
    <row r="14" spans="2:40" x14ac:dyDescent="0.35">
      <c r="B14" s="64" t="s">
        <v>233</v>
      </c>
      <c r="C14" s="63" t="s">
        <v>233</v>
      </c>
    </row>
    <row r="15" spans="2:40" x14ac:dyDescent="0.35">
      <c r="B15" s="64" t="s">
        <v>226</v>
      </c>
      <c r="C15" s="63" t="s">
        <v>276</v>
      </c>
    </row>
    <row r="25" spans="7:8" x14ac:dyDescent="0.35">
      <c r="G25" s="72"/>
      <c r="H25" s="1"/>
    </row>
    <row r="26" spans="7:8" x14ac:dyDescent="0.35">
      <c r="G26" s="72"/>
      <c r="H26" s="1"/>
    </row>
    <row r="27" spans="7:8" x14ac:dyDescent="0.35">
      <c r="G27" s="72"/>
      <c r="H27" s="1"/>
    </row>
    <row r="28" spans="7:8" x14ac:dyDescent="0.35">
      <c r="G28" s="72"/>
      <c r="H28" s="1"/>
    </row>
    <row r="29" spans="7:8" x14ac:dyDescent="0.35">
      <c r="G29" s="72"/>
      <c r="H29" s="1"/>
    </row>
    <row r="30" spans="7:8" x14ac:dyDescent="0.35">
      <c r="G30" s="72"/>
      <c r="H30" s="1"/>
    </row>
    <row r="31" spans="7:8" x14ac:dyDescent="0.35">
      <c r="G31" s="72"/>
      <c r="H31" s="1"/>
    </row>
    <row r="32" spans="7:8" x14ac:dyDescent="0.35">
      <c r="G32" s="72"/>
      <c r="H32" s="1"/>
    </row>
    <row r="33" spans="7:8" x14ac:dyDescent="0.35">
      <c r="G33" s="72"/>
      <c r="H33" s="1"/>
    </row>
    <row r="34" spans="7:8" x14ac:dyDescent="0.35">
      <c r="G34" s="72"/>
      <c r="H34" s="1"/>
    </row>
    <row r="35" spans="7:8" x14ac:dyDescent="0.35">
      <c r="G35" s="72"/>
      <c r="H35" s="1"/>
    </row>
    <row r="36" spans="7:8" x14ac:dyDescent="0.35">
      <c r="G36" s="72"/>
      <c r="H36" s="1"/>
    </row>
    <row r="37" spans="7:8" x14ac:dyDescent="0.35">
      <c r="G37" s="72"/>
      <c r="H37" s="1"/>
    </row>
    <row r="38" spans="7:8" x14ac:dyDescent="0.35">
      <c r="G38" s="72"/>
      <c r="H38" s="1"/>
    </row>
    <row r="39" spans="7:8" x14ac:dyDescent="0.35">
      <c r="G39" s="72"/>
      <c r="H39" s="1"/>
    </row>
    <row r="40" spans="7:8" x14ac:dyDescent="0.35">
      <c r="G40" s="72"/>
      <c r="H40" s="1"/>
    </row>
    <row r="41" spans="7:8" x14ac:dyDescent="0.35">
      <c r="G41" s="72"/>
      <c r="H41" s="1"/>
    </row>
    <row r="42" spans="7:8" x14ac:dyDescent="0.35">
      <c r="G42" s="72"/>
      <c r="H42" s="1"/>
    </row>
    <row r="43" spans="7:8" x14ac:dyDescent="0.35">
      <c r="G43" s="72"/>
      <c r="H43" s="1"/>
    </row>
    <row r="44" spans="7:8" x14ac:dyDescent="0.35">
      <c r="G44" s="72"/>
      <c r="H44" s="1"/>
    </row>
    <row r="45" spans="7:8" x14ac:dyDescent="0.35">
      <c r="G45" s="72"/>
      <c r="H45" s="1"/>
    </row>
    <row r="46" spans="7:8" x14ac:dyDescent="0.35">
      <c r="G46" s="72"/>
      <c r="H46" s="1"/>
    </row>
    <row r="47" spans="7:8" x14ac:dyDescent="0.35">
      <c r="G47" s="72"/>
      <c r="H47" s="1"/>
    </row>
    <row r="48" spans="7:8" x14ac:dyDescent="0.35">
      <c r="G48" s="72"/>
      <c r="H48" s="1"/>
    </row>
    <row r="49" spans="7:8" x14ac:dyDescent="0.35">
      <c r="G49" s="72"/>
      <c r="H49" s="1"/>
    </row>
    <row r="50" spans="7:8" x14ac:dyDescent="0.35">
      <c r="G50" s="72"/>
      <c r="H50" s="1"/>
    </row>
    <row r="51" spans="7:8" x14ac:dyDescent="0.35">
      <c r="G51" s="72"/>
      <c r="H51" s="1"/>
    </row>
    <row r="52" spans="7:8" x14ac:dyDescent="0.35">
      <c r="G52" s="72"/>
      <c r="H52" s="1"/>
    </row>
    <row r="53" spans="7:8" x14ac:dyDescent="0.35">
      <c r="G53" s="72"/>
      <c r="H53" s="1"/>
    </row>
    <row r="54" spans="7:8" x14ac:dyDescent="0.35">
      <c r="G54" s="72"/>
      <c r="H54" s="1"/>
    </row>
    <row r="55" spans="7:8" x14ac:dyDescent="0.35">
      <c r="G55" s="72"/>
      <c r="H55" s="1"/>
    </row>
    <row r="56" spans="7:8" x14ac:dyDescent="0.35">
      <c r="G56" s="72"/>
      <c r="H56" s="1"/>
    </row>
    <row r="57" spans="7:8" x14ac:dyDescent="0.35">
      <c r="G57" s="72"/>
      <c r="H57" s="1"/>
    </row>
    <row r="58" spans="7:8" x14ac:dyDescent="0.35">
      <c r="G58" s="72"/>
      <c r="H58" s="1"/>
    </row>
    <row r="59" spans="7:8" x14ac:dyDescent="0.35">
      <c r="G59" s="72"/>
      <c r="H59" s="1"/>
    </row>
    <row r="60" spans="7:8" x14ac:dyDescent="0.35">
      <c r="G60" s="72"/>
      <c r="H60" s="1"/>
    </row>
    <row r="61" spans="7:8" x14ac:dyDescent="0.35">
      <c r="G61" s="72"/>
      <c r="H61" s="1"/>
    </row>
    <row r="62" spans="7:8" x14ac:dyDescent="0.35">
      <c r="G62" s="72"/>
      <c r="H62" s="1"/>
    </row>
    <row r="63" spans="7:8" x14ac:dyDescent="0.35">
      <c r="G63" s="72"/>
      <c r="H63" s="1"/>
    </row>
    <row r="64" spans="7:8" x14ac:dyDescent="0.35">
      <c r="G64" s="72"/>
      <c r="H64" s="1"/>
    </row>
    <row r="65" spans="7:8" x14ac:dyDescent="0.35">
      <c r="G65" s="72"/>
      <c r="H65" s="1"/>
    </row>
    <row r="66" spans="7:8" x14ac:dyDescent="0.35">
      <c r="G66" s="72"/>
      <c r="H66" s="1"/>
    </row>
    <row r="67" spans="7:8" x14ac:dyDescent="0.35">
      <c r="G67" s="72"/>
      <c r="H67" s="1"/>
    </row>
    <row r="68" spans="7:8" x14ac:dyDescent="0.35">
      <c r="G68" s="72"/>
      <c r="H68" s="1"/>
    </row>
    <row r="69" spans="7:8" x14ac:dyDescent="0.35">
      <c r="G69" s="72"/>
      <c r="H69" s="1"/>
    </row>
    <row r="70" spans="7:8" x14ac:dyDescent="0.35">
      <c r="G70" s="72"/>
      <c r="H70" s="1"/>
    </row>
    <row r="71" spans="7:8" x14ac:dyDescent="0.35">
      <c r="G71" s="72"/>
      <c r="H71" s="1"/>
    </row>
    <row r="72" spans="7:8" x14ac:dyDescent="0.35">
      <c r="G72" s="72"/>
      <c r="H72" s="1"/>
    </row>
    <row r="73" spans="7:8" x14ac:dyDescent="0.35">
      <c r="G73" s="72"/>
      <c r="H73" s="1"/>
    </row>
    <row r="74" spans="7:8" x14ac:dyDescent="0.35">
      <c r="G74" s="72"/>
      <c r="H74" s="1"/>
    </row>
    <row r="75" spans="7:8" x14ac:dyDescent="0.35">
      <c r="G75" s="72"/>
      <c r="H75" s="1"/>
    </row>
    <row r="76" spans="7:8" x14ac:dyDescent="0.35">
      <c r="G76" s="72"/>
      <c r="H76" s="1"/>
    </row>
    <row r="77" spans="7:8" x14ac:dyDescent="0.35">
      <c r="G77" s="72"/>
      <c r="H77" s="1"/>
    </row>
    <row r="78" spans="7:8" x14ac:dyDescent="0.35">
      <c r="G78" s="72"/>
      <c r="H78" s="1"/>
    </row>
    <row r="79" spans="7:8" x14ac:dyDescent="0.35">
      <c r="G79" s="72"/>
      <c r="H79" s="1"/>
    </row>
    <row r="80" spans="7:8" x14ac:dyDescent="0.35">
      <c r="G80" s="72"/>
      <c r="H80" s="1"/>
    </row>
    <row r="81" spans="7:8" x14ac:dyDescent="0.35">
      <c r="G81" s="72"/>
      <c r="H81" s="1"/>
    </row>
    <row r="82" spans="7:8" x14ac:dyDescent="0.35">
      <c r="G82" s="72"/>
      <c r="H82" s="1"/>
    </row>
    <row r="83" spans="7:8" x14ac:dyDescent="0.35">
      <c r="G83" s="72"/>
      <c r="H83" s="1"/>
    </row>
    <row r="84" spans="7:8" x14ac:dyDescent="0.35">
      <c r="G84" s="72"/>
      <c r="H84" s="1"/>
    </row>
    <row r="85" spans="7:8" x14ac:dyDescent="0.35">
      <c r="G85" s="72"/>
      <c r="H85" s="1"/>
    </row>
    <row r="86" spans="7:8" x14ac:dyDescent="0.35">
      <c r="G86" s="72"/>
      <c r="H86" s="1"/>
    </row>
    <row r="87" spans="7:8" x14ac:dyDescent="0.35">
      <c r="G87" s="72"/>
      <c r="H87" s="1"/>
    </row>
    <row r="88" spans="7:8" x14ac:dyDescent="0.35">
      <c r="G88" s="72"/>
      <c r="H88" s="1"/>
    </row>
    <row r="89" spans="7:8" x14ac:dyDescent="0.35">
      <c r="G89" s="72"/>
      <c r="H89" s="1"/>
    </row>
  </sheetData>
  <phoneticPr fontId="21" type="noConversion"/>
  <pageMargins left="0.7" right="0.7" top="0.75" bottom="0.75" header="0.3" footer="0.3"/>
  <pageSetup paperSize="9" orientation="portrait" r:id="rId1"/>
  <headerFooter>
    <oddFooter>&amp;L_x000D_&amp;1#&amp;"Calibri"&amp;10&amp;KFF0000 Confidential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77e487de-3c36-4b9e-81fc-b3b133bd0fcd">ZACJCHNAQN5S-493711465-78</_dlc_DocId>
    <_dlc_DocIdUrl xmlns="77e487de-3c36-4b9e-81fc-b3b133bd0fcd">
      <Url>https://energyservicewales.sharepoint.com/sites/EnergyService2/_layouts/15/DocIdRedir.aspx?ID=ZACJCHNAQN5S-493711465-78</Url>
      <Description>ZACJCHNAQN5S-493711465-78</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57A58453C2A9D4DB17571F78A632FF8" ma:contentTypeVersion="5" ma:contentTypeDescription="Create a new document." ma:contentTypeScope="" ma:versionID="9e12f68340da49a158d5d04d4c9e3774">
  <xsd:schema xmlns:xsd="http://www.w3.org/2001/XMLSchema" xmlns:xs="http://www.w3.org/2001/XMLSchema" xmlns:p="http://schemas.microsoft.com/office/2006/metadata/properties" xmlns:ns2="77e487de-3c36-4b9e-81fc-b3b133bd0fcd" xmlns:ns3="321d4787-af31-4849-a835-25c027d7adbf" targetNamespace="http://schemas.microsoft.com/office/2006/metadata/properties" ma:root="true" ma:fieldsID="2d9052cd242ff8ced3c3135e37358575" ns2:_="" ns3:_="">
    <xsd:import namespace="77e487de-3c36-4b9e-81fc-b3b133bd0fcd"/>
    <xsd:import namespace="321d4787-af31-4849-a835-25c027d7adb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ObjectDetectorVersion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e487de-3c36-4b9e-81fc-b3b133bd0fc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21d4787-af31-4849-a835-25c027d7adb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3C93A46-7E7F-4C52-86BD-AB137E8A57B1}">
  <ds:schemaRefs>
    <ds:schemaRef ds:uri="http://schemas.microsoft.com/sharepoint/v3/contenttype/forms"/>
  </ds:schemaRefs>
</ds:datastoreItem>
</file>

<file path=customXml/itemProps2.xml><?xml version="1.0" encoding="utf-8"?>
<ds:datastoreItem xmlns:ds="http://schemas.openxmlformats.org/officeDocument/2006/customXml" ds:itemID="{F0EDB985-8454-44ED-B7DD-CE41B5DD4736}">
  <ds:schemaRefs>
    <ds:schemaRef ds:uri="http://schemas.microsoft.com/office/infopath/2007/PartnerControls"/>
    <ds:schemaRef ds:uri="http://purl.org/dc/terms/"/>
    <ds:schemaRef ds:uri="http://purl.org/dc/dcmitype/"/>
    <ds:schemaRef ds:uri="321d4787-af31-4849-a835-25c027d7adbf"/>
    <ds:schemaRef ds:uri="http://purl.org/dc/elements/1.1/"/>
    <ds:schemaRef ds:uri="http://www.w3.org/XML/1998/namespace"/>
    <ds:schemaRef ds:uri="http://schemas.microsoft.com/office/2006/documentManagement/types"/>
    <ds:schemaRef ds:uri="http://schemas.openxmlformats.org/package/2006/metadata/core-properties"/>
    <ds:schemaRef ds:uri="77e487de-3c36-4b9e-81fc-b3b133bd0fcd"/>
    <ds:schemaRef ds:uri="http://schemas.microsoft.com/office/2006/metadata/properties"/>
  </ds:schemaRefs>
</ds:datastoreItem>
</file>

<file path=customXml/itemProps3.xml><?xml version="1.0" encoding="utf-8"?>
<ds:datastoreItem xmlns:ds="http://schemas.openxmlformats.org/officeDocument/2006/customXml" ds:itemID="{E50B8840-3588-4A36-860E-606A550337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e487de-3c36-4b9e-81fc-b3b133bd0fcd"/>
    <ds:schemaRef ds:uri="321d4787-af31-4849-a835-25c027d7ad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5F1997F-FD2D-4FF8-A235-651B4A1E52A9}">
  <ds:schemaRefs>
    <ds:schemaRef ds:uri="http://schemas.microsoft.com/sharepoint/events"/>
  </ds:schemaRefs>
</ds:datastoreItem>
</file>

<file path=docMetadata/LabelInfo.xml><?xml version="1.0" encoding="utf-8"?>
<clbl:labelList xmlns:clbl="http://schemas.microsoft.com/office/2020/mipLabelMetadata">
  <clbl:label id="{2ab17985-f445-4502-b79f-b0f175ac3326}" enabled="1" method="Standard" siteId="{a0f308b2-4bf8-47f0-b733-712d62bd1534}"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Guidance Notes</vt:lpstr>
      <vt:lpstr>1. Applicant Details</vt:lpstr>
      <vt:lpstr>2. Project Details</vt:lpstr>
      <vt:lpstr>3. Eligible Cost Breakdown</vt:lpstr>
      <vt:lpstr>4. Risks</vt:lpstr>
      <vt:lpstr>5. Summary &amp; Declaration</vt:lpstr>
      <vt:lpstr>EVALUATION.1</vt:lpstr>
      <vt:lpstr>Lookups - hidden</vt:lpstr>
      <vt:lpstr>Calculations - hidden</vt:lpstr>
      <vt:lpstr>HIDDEN HP Cost Effectiveness</vt:lpstr>
    </vt:vector>
  </TitlesOfParts>
  <Manager/>
  <Company>The Carbon Trust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Powlesland;Jess Grant</dc:creator>
  <cp:keywords/>
  <dc:description/>
  <cp:lastModifiedBy>David Powlesland</cp:lastModifiedBy>
  <cp:revision/>
  <dcterms:created xsi:type="dcterms:W3CDTF">2021-08-19T14:28:34Z</dcterms:created>
  <dcterms:modified xsi:type="dcterms:W3CDTF">2023-11-30T13:22:17Z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0x010100A57A58453C2A9D4DB17571F78A632FF8</vt:lpwstr>
  </property>
  <property fmtid="{D5CDD505-2E9C-101B-9397-08002B2CF9AE}" pid="3" name="MediaServiceImageTags">
    <vt:lpwstr/>
  </property>
  <property fmtid="{D5CDD505-2E9C-101B-9397-08002B2CF9AE}" pid="4" name="MSIP_Label_82fa3fd3-029b-403d-91b4-1dc930cb0e60_Enabled">
    <vt:lpwstr>true</vt:lpwstr>
  </property>
  <property fmtid="{D5CDD505-2E9C-101B-9397-08002B2CF9AE}" pid="5" name="MSIP_Label_82fa3fd3-029b-403d-91b4-1dc930cb0e60_SetDate">
    <vt:lpwstr>2023-05-24T13:33:32Z</vt:lpwstr>
  </property>
  <property fmtid="{D5CDD505-2E9C-101B-9397-08002B2CF9AE}" pid="6" name="MSIP_Label_82fa3fd3-029b-403d-91b4-1dc930cb0e60_Method">
    <vt:lpwstr>Standard</vt:lpwstr>
  </property>
  <property fmtid="{D5CDD505-2E9C-101B-9397-08002B2CF9AE}" pid="7" name="MSIP_Label_82fa3fd3-029b-403d-91b4-1dc930cb0e60_Name">
    <vt:lpwstr>82fa3fd3-029b-403d-91b4-1dc930cb0e60</vt:lpwstr>
  </property>
  <property fmtid="{D5CDD505-2E9C-101B-9397-08002B2CF9AE}" pid="8" name="MSIP_Label_82fa3fd3-029b-403d-91b4-1dc930cb0e60_SiteId">
    <vt:lpwstr>4ae48b41-0137-4599-8661-fc641fe77bea</vt:lpwstr>
  </property>
  <property fmtid="{D5CDD505-2E9C-101B-9397-08002B2CF9AE}" pid="9" name="MSIP_Label_82fa3fd3-029b-403d-91b4-1dc930cb0e60_ActionId">
    <vt:lpwstr>da821faf-cd0d-47de-be84-532eaf8addfb</vt:lpwstr>
  </property>
  <property fmtid="{D5CDD505-2E9C-101B-9397-08002B2CF9AE}" pid="10" name="MSIP_Label_82fa3fd3-029b-403d-91b4-1dc930cb0e60_ContentBits">
    <vt:lpwstr>0</vt:lpwstr>
  </property>
  <property fmtid="{D5CDD505-2E9C-101B-9397-08002B2CF9AE}" pid="11" name="_dlc_DocIdItemGuid">
    <vt:lpwstr>fec37644-54d5-4c88-b19c-11992f003d4a</vt:lpwstr>
  </property>
</Properties>
</file>