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vinA\Objective\Objects\"/>
    </mc:Choice>
  </mc:AlternateContent>
  <xr:revisionPtr revIDLastSave="0" documentId="13_ncr:1_{ADB4FF68-6607-4855-9EAB-3CCCA0E1FE5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og" sheetId="71" state="hidden" r:id="rId1"/>
    <sheet name="Contents" sheetId="59" r:id="rId2"/>
    <sheet name="School Services" sheetId="60" r:id="rId3"/>
    <sheet name="Other Education" sheetId="61" r:id="rId4"/>
    <sheet name="Personal Social Services" sheetId="64" r:id="rId5"/>
    <sheet name="Roads and Transport" sheetId="65" r:id="rId6"/>
    <sheet name="Fire" sheetId="66" r:id="rId7"/>
    <sheet name="Other Services" sheetId="67" r:id="rId8"/>
    <sheet name="Deprivation Grant" sheetId="68" r:id="rId9"/>
    <sheet name="CTRS" sheetId="69" r:id="rId10"/>
    <sheet name="Non-Current SSA" sheetId="70" r:id="rId11"/>
    <sheet name="3" sheetId="1" r:id="rId12"/>
    <sheet name="4" sheetId="2" r:id="rId13"/>
    <sheet name="5" sheetId="3" r:id="rId14"/>
    <sheet name="8" sheetId="4" r:id="rId15"/>
    <sheet name="9" sheetId="5" r:id="rId16"/>
    <sheet name="10" sheetId="6" r:id="rId17"/>
    <sheet name="11" sheetId="7" r:id="rId18"/>
    <sheet name="13" sheetId="8" r:id="rId19"/>
    <sheet name="15" sheetId="9" r:id="rId20"/>
    <sheet name="17" sheetId="10" r:id="rId21"/>
    <sheet name="20" sheetId="11" r:id="rId22"/>
    <sheet name="21" sheetId="12" r:id="rId23"/>
    <sheet name="27" sheetId="13" r:id="rId24"/>
    <sheet name="35" sheetId="14" r:id="rId25"/>
    <sheet name="36" sheetId="15" r:id="rId26"/>
    <sheet name="37" sheetId="16" r:id="rId27"/>
    <sheet name="38" sheetId="17" r:id="rId28"/>
    <sheet name="40" sheetId="18" r:id="rId29"/>
    <sheet name="42" sheetId="19" r:id="rId30"/>
    <sheet name="44" sheetId="20" r:id="rId31"/>
    <sheet name="45" sheetId="21" r:id="rId32"/>
    <sheet name="46" sheetId="22" r:id="rId33"/>
    <sheet name="47" sheetId="23" r:id="rId34"/>
    <sheet name="48" sheetId="24" r:id="rId35"/>
    <sheet name="49" sheetId="25" r:id="rId36"/>
    <sheet name="51" sheetId="26" r:id="rId37"/>
    <sheet name="52" sheetId="27" r:id="rId38"/>
    <sheet name="53" sheetId="28" r:id="rId39"/>
    <sheet name="54" sheetId="29" r:id="rId40"/>
    <sheet name="55" sheetId="30" r:id="rId41"/>
    <sheet name="57" sheetId="31" r:id="rId42"/>
    <sheet name="58" sheetId="32" r:id="rId43"/>
    <sheet name="59" sheetId="33" r:id="rId44"/>
    <sheet name="60" sheetId="34" r:id="rId45"/>
    <sheet name="63" sheetId="35" r:id="rId46"/>
    <sheet name="259" sheetId="36" r:id="rId47"/>
    <sheet name="260" sheetId="37" r:id="rId48"/>
    <sheet name="261" sheetId="38" r:id="rId49"/>
    <sheet name="262" sheetId="39" r:id="rId50"/>
    <sheet name="263" sheetId="40" r:id="rId51"/>
    <sheet name="23991" sheetId="41" r:id="rId52"/>
    <sheet name="24004" sheetId="42" r:id="rId53"/>
    <sheet name="24007" sheetId="43" r:id="rId54"/>
    <sheet name="24010" sheetId="44" r:id="rId55"/>
    <sheet name="24013" sheetId="45" r:id="rId56"/>
    <sheet name="24014" sheetId="46" r:id="rId57"/>
    <sheet name="24016" sheetId="47" r:id="rId58"/>
    <sheet name="24026" sheetId="48" r:id="rId59"/>
    <sheet name="24028" sheetId="49" r:id="rId60"/>
    <sheet name="24031" sheetId="51" r:id="rId61"/>
    <sheet name="24032" sheetId="52" r:id="rId62"/>
    <sheet name="24033" sheetId="53" r:id="rId63"/>
    <sheet name="24034" sheetId="54" r:id="rId64"/>
    <sheet name="24035" sheetId="55" r:id="rId65"/>
    <sheet name="24036" sheetId="56" r:id="rId66"/>
    <sheet name="24037" sheetId="57" r:id="rId67"/>
    <sheet name="24038" sheetId="58" r:id="rId68"/>
    <sheet name="24039" sheetId="72" r:id="rId69"/>
    <sheet name="24040" sheetId="73" r:id="rId70"/>
    <sheet name="24041" sheetId="74" r:id="rId71"/>
    <sheet name="24042" sheetId="75" r:id="rId72"/>
    <sheet name="Notes" sheetId="78" r:id="rId7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7" l="1"/>
  <c r="B7" i="67"/>
  <c r="B8" i="67"/>
  <c r="B9" i="67"/>
  <c r="B10" i="67"/>
  <c r="B11" i="67"/>
  <c r="B12" i="67"/>
  <c r="B13" i="67"/>
  <c r="B14" i="67"/>
  <c r="B15" i="67"/>
  <c r="B16" i="67"/>
  <c r="B17" i="67"/>
  <c r="B18" i="67"/>
  <c r="B19" i="67"/>
  <c r="B20" i="67"/>
  <c r="B21" i="67"/>
  <c r="B22" i="67"/>
  <c r="B23" i="67"/>
  <c r="B24" i="67"/>
  <c r="B25" i="67"/>
  <c r="B26" i="67"/>
  <c r="B5" i="67"/>
  <c r="B6" i="66"/>
  <c r="B7" i="66"/>
  <c r="B8" i="66"/>
  <c r="B9" i="66"/>
  <c r="B10" i="66"/>
  <c r="B11" i="66"/>
  <c r="B12" i="66"/>
  <c r="B13" i="66"/>
  <c r="B14" i="66"/>
  <c r="B15" i="66"/>
  <c r="B16" i="66"/>
  <c r="B17" i="66"/>
  <c r="B18" i="66"/>
  <c r="B19" i="66"/>
  <c r="B20" i="66"/>
  <c r="B21" i="66"/>
  <c r="B22" i="66"/>
  <c r="B23" i="66"/>
  <c r="B24" i="66"/>
  <c r="B25" i="66"/>
  <c r="B26" i="66"/>
  <c r="B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23" i="66"/>
  <c r="C24" i="66"/>
  <c r="C25" i="66"/>
  <c r="C26" i="66"/>
  <c r="C5" i="66"/>
  <c r="C6" i="60" l="1"/>
  <c r="C7" i="60"/>
  <c r="C8" i="60"/>
  <c r="C9" i="60"/>
  <c r="C10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5" i="60"/>
  <c r="B6" i="60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22" i="60"/>
  <c r="B23" i="60"/>
  <c r="B24" i="60"/>
  <c r="B25" i="60"/>
  <c r="B26" i="60"/>
  <c r="B5" i="60"/>
  <c r="A1" i="78" l="1"/>
  <c r="A1" i="75"/>
  <c r="A1" i="74"/>
  <c r="A1" i="73"/>
  <c r="A1" i="72"/>
  <c r="A1" i="58"/>
  <c r="D27" i="57"/>
  <c r="C27" i="57"/>
  <c r="B27" i="57"/>
  <c r="A1" i="57"/>
  <c r="A1" i="56"/>
  <c r="A1" i="55"/>
  <c r="A1" i="54"/>
  <c r="A1" i="53"/>
  <c r="A1" i="52"/>
  <c r="A1" i="51"/>
  <c r="A1" i="49"/>
  <c r="A1" i="48"/>
  <c r="A1" i="47"/>
  <c r="A1" i="46"/>
  <c r="A1" i="45"/>
  <c r="A1" i="44"/>
  <c r="A1" i="43"/>
  <c r="A1" i="42"/>
  <c r="A1" i="41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" i="1"/>
  <c r="C26" i="70"/>
  <c r="B26" i="70"/>
  <c r="C25" i="70"/>
  <c r="B25" i="70"/>
  <c r="C24" i="70"/>
  <c r="B24" i="70"/>
  <c r="C23" i="70"/>
  <c r="B23" i="70"/>
  <c r="C22" i="70"/>
  <c r="B22" i="70"/>
  <c r="C21" i="70"/>
  <c r="B21" i="70"/>
  <c r="C20" i="70"/>
  <c r="B20" i="70"/>
  <c r="C19" i="70"/>
  <c r="B19" i="70"/>
  <c r="C18" i="70"/>
  <c r="B18" i="70"/>
  <c r="C17" i="70"/>
  <c r="B17" i="70"/>
  <c r="C16" i="70"/>
  <c r="B16" i="70"/>
  <c r="C15" i="70"/>
  <c r="B15" i="70"/>
  <c r="C14" i="70"/>
  <c r="B14" i="70"/>
  <c r="C13" i="70"/>
  <c r="B13" i="70"/>
  <c r="C12" i="70"/>
  <c r="B12" i="70"/>
  <c r="C11" i="70"/>
  <c r="B11" i="70"/>
  <c r="C10" i="70"/>
  <c r="B10" i="70"/>
  <c r="C9" i="70"/>
  <c r="B9" i="70"/>
  <c r="C8" i="70"/>
  <c r="B8" i="70"/>
  <c r="C7" i="70"/>
  <c r="B7" i="70"/>
  <c r="C6" i="70"/>
  <c r="B6" i="70"/>
  <c r="C5" i="70"/>
  <c r="C27" i="70" s="1"/>
  <c r="B5" i="70"/>
  <c r="B27" i="70" s="1"/>
  <c r="C4" i="70"/>
  <c r="B4" i="70"/>
  <c r="A1" i="70"/>
  <c r="C26" i="69"/>
  <c r="B26" i="69"/>
  <c r="C25" i="69"/>
  <c r="B25" i="69"/>
  <c r="C24" i="69"/>
  <c r="B24" i="69"/>
  <c r="C23" i="69"/>
  <c r="B23" i="69"/>
  <c r="C22" i="69"/>
  <c r="B22" i="69"/>
  <c r="C21" i="69"/>
  <c r="B21" i="69"/>
  <c r="C20" i="69"/>
  <c r="B20" i="69"/>
  <c r="C19" i="69"/>
  <c r="B19" i="69"/>
  <c r="C18" i="69"/>
  <c r="B18" i="69"/>
  <c r="C17" i="69"/>
  <c r="B17" i="69"/>
  <c r="C16" i="69"/>
  <c r="B16" i="69"/>
  <c r="C15" i="69"/>
  <c r="B15" i="69"/>
  <c r="C14" i="69"/>
  <c r="B14" i="69"/>
  <c r="C13" i="69"/>
  <c r="B13" i="69"/>
  <c r="C12" i="69"/>
  <c r="B12" i="69"/>
  <c r="C11" i="69"/>
  <c r="B11" i="69"/>
  <c r="C10" i="69"/>
  <c r="B10" i="69"/>
  <c r="C9" i="69"/>
  <c r="B9" i="69"/>
  <c r="C8" i="69"/>
  <c r="B8" i="69"/>
  <c r="C7" i="69"/>
  <c r="B7" i="69"/>
  <c r="C6" i="69"/>
  <c r="B6" i="69"/>
  <c r="B27" i="69" s="1"/>
  <c r="C5" i="69"/>
  <c r="C27" i="69" s="1"/>
  <c r="B5" i="69"/>
  <c r="C4" i="69"/>
  <c r="B4" i="69"/>
  <c r="A1" i="69"/>
  <c r="C26" i="68"/>
  <c r="B26" i="68"/>
  <c r="C25" i="68"/>
  <c r="B25" i="68"/>
  <c r="C24" i="68"/>
  <c r="B24" i="68"/>
  <c r="C23" i="68"/>
  <c r="B23" i="68"/>
  <c r="C22" i="68"/>
  <c r="B22" i="68"/>
  <c r="C21" i="68"/>
  <c r="B21" i="68"/>
  <c r="C20" i="68"/>
  <c r="B20" i="68"/>
  <c r="C19" i="68"/>
  <c r="B19" i="68"/>
  <c r="C18" i="68"/>
  <c r="B18" i="68"/>
  <c r="C17" i="68"/>
  <c r="B17" i="68"/>
  <c r="C16" i="68"/>
  <c r="B16" i="68"/>
  <c r="C15" i="68"/>
  <c r="B15" i="68"/>
  <c r="C14" i="68"/>
  <c r="B14" i="68"/>
  <c r="C13" i="68"/>
  <c r="B13" i="68"/>
  <c r="C12" i="68"/>
  <c r="B12" i="68"/>
  <c r="C11" i="68"/>
  <c r="B11" i="68"/>
  <c r="C10" i="68"/>
  <c r="B10" i="68"/>
  <c r="C9" i="68"/>
  <c r="B9" i="68"/>
  <c r="C8" i="68"/>
  <c r="B8" i="68"/>
  <c r="C7" i="68"/>
  <c r="B7" i="68"/>
  <c r="B27" i="68" s="1"/>
  <c r="C6" i="68"/>
  <c r="C27" i="68" s="1"/>
  <c r="B6" i="68"/>
  <c r="C5" i="68"/>
  <c r="B5" i="68"/>
  <c r="C4" i="68"/>
  <c r="B4" i="68"/>
  <c r="A1" i="68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C9" i="67"/>
  <c r="C8" i="67"/>
  <c r="C7" i="67"/>
  <c r="C27" i="67" s="1"/>
  <c r="C6" i="67"/>
  <c r="C5" i="67"/>
  <c r="B27" i="67"/>
  <c r="C4" i="67"/>
  <c r="B4" i="67"/>
  <c r="A1" i="67"/>
  <c r="C27" i="66"/>
  <c r="C4" i="66"/>
  <c r="B4" i="66"/>
  <c r="A1" i="66"/>
  <c r="C26" i="65"/>
  <c r="B26" i="65"/>
  <c r="C25" i="65"/>
  <c r="B25" i="65"/>
  <c r="C24" i="65"/>
  <c r="B24" i="65"/>
  <c r="C23" i="65"/>
  <c r="B23" i="65"/>
  <c r="C22" i="65"/>
  <c r="B22" i="65"/>
  <c r="C21" i="65"/>
  <c r="B21" i="65"/>
  <c r="C20" i="65"/>
  <c r="B20" i="65"/>
  <c r="C19" i="65"/>
  <c r="B19" i="65"/>
  <c r="C18" i="65"/>
  <c r="B18" i="65"/>
  <c r="C17" i="65"/>
  <c r="B17" i="65"/>
  <c r="C16" i="65"/>
  <c r="B16" i="65"/>
  <c r="C15" i="65"/>
  <c r="B15" i="65"/>
  <c r="C14" i="65"/>
  <c r="B14" i="65"/>
  <c r="C13" i="65"/>
  <c r="B13" i="65"/>
  <c r="C12" i="65"/>
  <c r="B12" i="65"/>
  <c r="C11" i="65"/>
  <c r="B11" i="65"/>
  <c r="C10" i="65"/>
  <c r="B10" i="65"/>
  <c r="C9" i="65"/>
  <c r="B9" i="65"/>
  <c r="C8" i="65"/>
  <c r="B8" i="65"/>
  <c r="C7" i="65"/>
  <c r="C27" i="65" s="1"/>
  <c r="B7" i="65"/>
  <c r="C6" i="65"/>
  <c r="B6" i="65"/>
  <c r="C5" i="65"/>
  <c r="B5" i="65"/>
  <c r="B27" i="65" s="1"/>
  <c r="C4" i="65"/>
  <c r="B4" i="65"/>
  <c r="A1" i="65"/>
  <c r="C26" i="64"/>
  <c r="B26" i="64"/>
  <c r="C25" i="64"/>
  <c r="B25" i="64"/>
  <c r="C24" i="64"/>
  <c r="B24" i="64"/>
  <c r="C23" i="64"/>
  <c r="B23" i="64"/>
  <c r="C22" i="64"/>
  <c r="B22" i="64"/>
  <c r="C21" i="64"/>
  <c r="B21" i="64"/>
  <c r="C20" i="64"/>
  <c r="B20" i="64"/>
  <c r="C19" i="64"/>
  <c r="B19" i="64"/>
  <c r="C18" i="64"/>
  <c r="B18" i="64"/>
  <c r="C17" i="64"/>
  <c r="B17" i="64"/>
  <c r="C16" i="64"/>
  <c r="B16" i="64"/>
  <c r="C15" i="64"/>
  <c r="B15" i="64"/>
  <c r="C14" i="64"/>
  <c r="B14" i="64"/>
  <c r="C13" i="64"/>
  <c r="B13" i="64"/>
  <c r="C12" i="64"/>
  <c r="B12" i="64"/>
  <c r="C11" i="64"/>
  <c r="B11" i="64"/>
  <c r="C10" i="64"/>
  <c r="B10" i="64"/>
  <c r="C9" i="64"/>
  <c r="B9" i="64"/>
  <c r="C8" i="64"/>
  <c r="B8" i="64"/>
  <c r="C7" i="64"/>
  <c r="B7" i="64"/>
  <c r="C6" i="64"/>
  <c r="B6" i="64"/>
  <c r="C5" i="64"/>
  <c r="C27" i="64" s="1"/>
  <c r="B5" i="64"/>
  <c r="B27" i="64" s="1"/>
  <c r="C4" i="64"/>
  <c r="B4" i="64"/>
  <c r="A1" i="64"/>
  <c r="C26" i="61"/>
  <c r="B26" i="61"/>
  <c r="C25" i="61"/>
  <c r="B25" i="61"/>
  <c r="C24" i="61"/>
  <c r="B24" i="61"/>
  <c r="C23" i="61"/>
  <c r="B23" i="61"/>
  <c r="C22" i="61"/>
  <c r="B22" i="61"/>
  <c r="C21" i="61"/>
  <c r="B21" i="61"/>
  <c r="C20" i="61"/>
  <c r="B20" i="61"/>
  <c r="C19" i="61"/>
  <c r="B19" i="61"/>
  <c r="C18" i="61"/>
  <c r="B18" i="61"/>
  <c r="C17" i="61"/>
  <c r="B17" i="61"/>
  <c r="C16" i="61"/>
  <c r="B16" i="61"/>
  <c r="C15" i="61"/>
  <c r="B15" i="61"/>
  <c r="C14" i="61"/>
  <c r="B14" i="61"/>
  <c r="C13" i="61"/>
  <c r="B13" i="61"/>
  <c r="C12" i="61"/>
  <c r="B12" i="61"/>
  <c r="C11" i="61"/>
  <c r="B11" i="61"/>
  <c r="C10" i="61"/>
  <c r="B10" i="61"/>
  <c r="C9" i="61"/>
  <c r="B9" i="61"/>
  <c r="C8" i="61"/>
  <c r="B8" i="61"/>
  <c r="C7" i="61"/>
  <c r="B7" i="61"/>
  <c r="C6" i="61"/>
  <c r="B6" i="61"/>
  <c r="C5" i="61"/>
  <c r="C27" i="61" s="1"/>
  <c r="B5" i="61"/>
  <c r="B27" i="61" s="1"/>
  <c r="C4" i="61"/>
  <c r="B4" i="61"/>
  <c r="A1" i="61"/>
  <c r="C27" i="60"/>
  <c r="B27" i="60"/>
  <c r="C4" i="60"/>
  <c r="B4" i="60"/>
  <c r="B27" i="66" l="1"/>
</calcChain>
</file>

<file path=xl/sharedStrings.xml><?xml version="1.0" encoding="utf-8"?>
<sst xmlns="http://schemas.openxmlformats.org/spreadsheetml/2006/main" count="2739" uniqueCount="294">
  <si>
    <t>Back to contents</t>
  </si>
  <si>
    <t>Service:</t>
  </si>
  <si>
    <t>Nursery and Primary school teaching and other services</t>
  </si>
  <si>
    <t>Unitary Authority</t>
  </si>
  <si>
    <t>2023-24 IBA £000s</t>
  </si>
  <si>
    <t>2024-25 IBA £000s</t>
  </si>
  <si>
    <t>2024-25 share percentage</t>
  </si>
  <si>
    <t xml:space="preserve">Isle of Anglesey </t>
  </si>
  <si>
    <t>Gwynedd</t>
  </si>
  <si>
    <t>Conwy</t>
  </si>
  <si>
    <t>Denbighshire</t>
  </si>
  <si>
    <t>Flintshire</t>
  </si>
  <si>
    <t xml:space="preserve">Wrexham </t>
  </si>
  <si>
    <t>Powys</t>
  </si>
  <si>
    <t>Ceredigion</t>
  </si>
  <si>
    <t>Pembrokeshire</t>
  </si>
  <si>
    <t>Carmarthenshire</t>
  </si>
  <si>
    <t xml:space="preserve">Swansea </t>
  </si>
  <si>
    <t xml:space="preserve">Neath Port Talbot </t>
  </si>
  <si>
    <t xml:space="preserve">Bridgend </t>
  </si>
  <si>
    <t>The Vale of Glamorgan</t>
  </si>
  <si>
    <t>Rhondda Cynon Taf</t>
  </si>
  <si>
    <t>Merthyr Tydfil</t>
  </si>
  <si>
    <t>Caerphilly</t>
  </si>
  <si>
    <t>Blaenau Gwent</t>
  </si>
  <si>
    <t>Torfaen</t>
  </si>
  <si>
    <t>Monmouthshire</t>
  </si>
  <si>
    <t>Newport</t>
  </si>
  <si>
    <t>Cardiff</t>
  </si>
  <si>
    <t>Wales</t>
  </si>
  <si>
    <t>Notes</t>
  </si>
  <si>
    <t>Formula:</t>
  </si>
  <si>
    <t>Weight:</t>
  </si>
  <si>
    <t>Indicator:</t>
  </si>
  <si>
    <t xml:space="preserve">x </t>
  </si>
  <si>
    <t>Primary school pupils and modelled nursery school pupils</t>
  </si>
  <si>
    <t>Settlement threshold 1,000</t>
  </si>
  <si>
    <t>Primary school pupils eligible for free school meals</t>
  </si>
  <si>
    <t>Secondary school teaching and other services</t>
  </si>
  <si>
    <t>Nursery and Primary school transport services</t>
  </si>
  <si>
    <t>Adult and continuing education</t>
  </si>
  <si>
    <t>Adult and continuing education transport</t>
  </si>
  <si>
    <t>Youth services</t>
  </si>
  <si>
    <t>Education administration</t>
  </si>
  <si>
    <t>Children and young persons</t>
  </si>
  <si>
    <t>Older adults' residential and domiciliary care</t>
  </si>
  <si>
    <t>Younger adults' personal social services</t>
  </si>
  <si>
    <t>PSS administration</t>
  </si>
  <si>
    <t>Concessionary fares</t>
  </si>
  <si>
    <t>Street lighting</t>
  </si>
  <si>
    <t>Road maintenance</t>
  </si>
  <si>
    <t>Public transport revenue support</t>
  </si>
  <si>
    <t>Electoral registration</t>
  </si>
  <si>
    <t>Fire service</t>
  </si>
  <si>
    <t>Road safety education and safe routes</t>
  </si>
  <si>
    <t>Cemeteries and crematoria</t>
  </si>
  <si>
    <t>Coast protection</t>
  </si>
  <si>
    <t>Other environmental health and port health</t>
  </si>
  <si>
    <t>Planning</t>
  </si>
  <si>
    <t>Refuse collection</t>
  </si>
  <si>
    <t>Cultural services</t>
  </si>
  <si>
    <t>Library services</t>
  </si>
  <si>
    <t>Other services</t>
  </si>
  <si>
    <t>Recreation</t>
  </si>
  <si>
    <t>General administration</t>
  </si>
  <si>
    <t>Council tax administration</t>
  </si>
  <si>
    <t>Non HRA housing</t>
  </si>
  <si>
    <t>Drainage</t>
  </si>
  <si>
    <t>Food safety</t>
  </si>
  <si>
    <t>Refuse disposal</t>
  </si>
  <si>
    <t>Consumer protection</t>
  </si>
  <si>
    <t>Secondary school transport services</t>
  </si>
  <si>
    <t>Deprivation Grant</t>
  </si>
  <si>
    <t>Local Government Borrowing Initiative - Highways Improvement</t>
  </si>
  <si>
    <t>Council Tax Reduction Schemes</t>
  </si>
  <si>
    <t>Council Tax Reduction Schemes Administration Subsidy</t>
  </si>
  <si>
    <t>Asset Financing</t>
  </si>
  <si>
    <t>Local Government Borrowing Initiative - 21st Century Schools</t>
  </si>
  <si>
    <t>Debt Financing</t>
  </si>
  <si>
    <t>Coastal Risk Management Programme</t>
  </si>
  <si>
    <t>Gate Fees</t>
  </si>
  <si>
    <t>Discretionary Homelessness Prevention</t>
  </si>
  <si>
    <t>Teachers Pensions</t>
  </si>
  <si>
    <t>Fire Pay</t>
  </si>
  <si>
    <t>For information</t>
  </si>
  <si>
    <t>Source</t>
  </si>
  <si>
    <t>Welsh Government</t>
  </si>
  <si>
    <t xml:space="preserve">The following tables provide the Standard Spending Assessment (SSA) for each Sector and Service indicator based assessment (IBA) by unitary authority
</t>
  </si>
  <si>
    <t>Data also available on:</t>
  </si>
  <si>
    <t>StatsWales</t>
  </si>
  <si>
    <t>Contents</t>
  </si>
  <si>
    <t>Personal Social Services</t>
  </si>
  <si>
    <t>Other Services</t>
  </si>
  <si>
    <t>Council Tax Reduction Schemes (CTRS)</t>
  </si>
  <si>
    <t>Special Education</t>
  </si>
  <si>
    <t>Non-current SSA</t>
  </si>
  <si>
    <t xml:space="preserve">Economic development </t>
  </si>
  <si>
    <t>Street cleaning</t>
  </si>
  <si>
    <t>Fire</t>
  </si>
  <si>
    <t>National Parks</t>
  </si>
  <si>
    <t>Child Burials</t>
  </si>
  <si>
    <t xml:space="preserve">Contact: </t>
  </si>
  <si>
    <t>LGFPSettlement@gov.wales</t>
  </si>
  <si>
    <t>Sector:</t>
  </si>
  <si>
    <t>Secondary school pupils in year groups 7 to 11</t>
  </si>
  <si>
    <t>Secondary school pupils eligible for free school meals</t>
  </si>
  <si>
    <t>Secondary school pupils in year groups 10 and 11</t>
  </si>
  <si>
    <t>Settlement threshold 7,500</t>
  </si>
  <si>
    <t xml:space="preserve">Population aged 3 to 11 </t>
  </si>
  <si>
    <t>Area per modelled secondary school index</t>
  </si>
  <si>
    <t xml:space="preserve">Population aged 16 and over </t>
  </si>
  <si>
    <t>Total income support, job seekers allowance, pension credit or universal credit (not in employment) claimants</t>
  </si>
  <si>
    <t>Settlement threshold 12,500</t>
  </si>
  <si>
    <t>Population aged 16 to 18 (projected) other than at school</t>
  </si>
  <si>
    <t>Dependent children in out of work families</t>
  </si>
  <si>
    <t>Dispersion threshold 2,500 (1991)</t>
  </si>
  <si>
    <t xml:space="preserve">Population aged 3 to 16 </t>
  </si>
  <si>
    <t>Settlement threshold 40,000</t>
  </si>
  <si>
    <t>Dependent children in lone adult households</t>
  </si>
  <si>
    <t>Dependent children in households where head is in a low occupational classification</t>
  </si>
  <si>
    <t xml:space="preserve">Population aged 11 to 20 </t>
  </si>
  <si>
    <t>Dependent children in social rented housing</t>
  </si>
  <si>
    <t>Dependent children in overcrowded housing</t>
  </si>
  <si>
    <t>Population aged under 18 in wards with weighted density greater than the Welsh average</t>
  </si>
  <si>
    <t>Dispersion threshold 300 (2001)</t>
  </si>
  <si>
    <t>Pensioners with limiting long-term illness</t>
  </si>
  <si>
    <t>Pensioners living alone in households</t>
  </si>
  <si>
    <t xml:space="preserve">Population aged 85 and over </t>
  </si>
  <si>
    <t>Pension credit claimants aged 65 and over</t>
  </si>
  <si>
    <t>Dispersion threshold 7,500 (2001)</t>
  </si>
  <si>
    <t xml:space="preserve">Population aged 18 to 64 </t>
  </si>
  <si>
    <t>Severe disablement allowance or disability living allowance claimants or personal independence payment, aged 18 to 64</t>
  </si>
  <si>
    <t>Households where head is aged 18 to 64 with no carer</t>
  </si>
  <si>
    <t>Income support, job seekers allowance, pension credit or universal credit (not in employment) claimants, aged 18 to 64</t>
  </si>
  <si>
    <t>Adults age 18 to 64 in non-white ethnic groups</t>
  </si>
  <si>
    <t xml:space="preserve">Population aged 60 and over </t>
  </si>
  <si>
    <t xml:space="preserve">Population aged under 60 </t>
  </si>
  <si>
    <t>Street lighting units</t>
  </si>
  <si>
    <t xml:space="preserve">Enhanced population </t>
  </si>
  <si>
    <t>Weighted Road Length</t>
  </si>
  <si>
    <t>Traffic flow</t>
  </si>
  <si>
    <t>Population, all ages</t>
  </si>
  <si>
    <t xml:space="preserve">Population aged 18 and over </t>
  </si>
  <si>
    <t xml:space="preserve">Population, all ages </t>
  </si>
  <si>
    <t>Urban road length</t>
  </si>
  <si>
    <t>Number of deaths from all causes</t>
  </si>
  <si>
    <t>Length of artificially protected coastline</t>
  </si>
  <si>
    <t>Ships arriving at ports</t>
  </si>
  <si>
    <t>Planning applications received</t>
  </si>
  <si>
    <t>Dispersion threshold 5,000 (1991)</t>
  </si>
  <si>
    <t>Settlement threshold 30,000</t>
  </si>
  <si>
    <t>Population within settlement threshold 50,000</t>
  </si>
  <si>
    <t>Index-weighted working age population</t>
  </si>
  <si>
    <t>All dwellings</t>
  </si>
  <si>
    <t>Total homelessness decisions</t>
  </si>
  <si>
    <t>Housing General Capital Funding</t>
  </si>
  <si>
    <t>Housing Benefit Recipients</t>
  </si>
  <si>
    <t>Land Drainage levies</t>
  </si>
  <si>
    <t>National Park levies</t>
  </si>
  <si>
    <t>Food premises</t>
  </si>
  <si>
    <t>Trading premises</t>
  </si>
  <si>
    <t>Population aged 11 to 15 and secondary school pupils in year groups 12 to 14</t>
  </si>
  <si>
    <t>Proportion of electoral divisions in each authority that lie within the most deprived 20% of electoral divisions in Wales</t>
  </si>
  <si>
    <t>Proportion of electoral divisions in each authority that lie within the most deprived 40% of electoral divisions in Wales</t>
  </si>
  <si>
    <t>Council Tax Reduction Schemes Expenditure</t>
  </si>
  <si>
    <t>Council Tax Reduction Schemes Caseload</t>
  </si>
  <si>
    <t>Debt Financng</t>
  </si>
  <si>
    <t>=</t>
  </si>
  <si>
    <t>Notional debt at the beginning of 2017-18 (a)  x  4%</t>
  </si>
  <si>
    <t xml:space="preserve">+ </t>
  </si>
  <si>
    <t>Average notional debt for 2017-18 (b)  x  7.1%</t>
  </si>
  <si>
    <t>Leasing charges (c)</t>
  </si>
  <si>
    <t xml:space="preserve">- </t>
  </si>
  <si>
    <t>Specific Grants Against Loan Charges (d)</t>
  </si>
  <si>
    <t>Delivery of Flood Prevention</t>
  </si>
  <si>
    <t>No One Left Out</t>
  </si>
  <si>
    <t>Strategic Coordinator</t>
  </si>
  <si>
    <t>Fire Service</t>
  </si>
  <si>
    <t>Tab</t>
  </si>
  <si>
    <t>Action</t>
  </si>
  <si>
    <t xml:space="preserve">Input </t>
  </si>
  <si>
    <t>QA</t>
  </si>
  <si>
    <t>Update settlement year</t>
  </si>
  <si>
    <t>Update publication date</t>
  </si>
  <si>
    <t>A</t>
  </si>
  <si>
    <t>Letter tabs</t>
  </si>
  <si>
    <t>Check formulae is including all services in the sector for each tab</t>
  </si>
  <si>
    <t>Number tabs</t>
  </si>
  <si>
    <t>Update weightings if IBA weightings have been recalculated</t>
  </si>
  <si>
    <t>Find R code</t>
  </si>
  <si>
    <t>Public Sector Pay</t>
  </si>
  <si>
    <t>Fire NICS</t>
  </si>
  <si>
    <t>WELSH LOCAL GOVERNMENT REVENUE SETTLEMENT 2026-2027</t>
  </si>
  <si>
    <t>Welsh Local Government Revenue Settlement 2026-2027</t>
  </si>
  <si>
    <t>FG</t>
  </si>
  <si>
    <t>General NICS</t>
  </si>
  <si>
    <t>Other Education</t>
  </si>
  <si>
    <t>Roads and Transport</t>
  </si>
  <si>
    <t>School Services</t>
  </si>
  <si>
    <t>Recipients of benefits relating to housing</t>
  </si>
  <si>
    <t>Households assessed or threatened with homelessness</t>
  </si>
  <si>
    <t>Notes:</t>
  </si>
  <si>
    <t>This IBA contributes to the distribution of General NICS which is allocated in proportion to the SSA attached to several IBAs</t>
  </si>
  <si>
    <t>This IBA contributes to the distribution of General administration which is allocated in proportion to the SSA attached to several IBAs</t>
  </si>
  <si>
    <t>Nursery and Primary school teaching and other services (Note 1,2,3,4)</t>
  </si>
  <si>
    <t>Secondary school teaching and other services (Note 1,2,3,4)</t>
  </si>
  <si>
    <t>Nursery and Primary school transport services (Note 1,2,3,4)</t>
  </si>
  <si>
    <t>Adult and continuing education (Note 1,2,3,4)</t>
  </si>
  <si>
    <t>Adult and continuing education transport (Note 1,2,3,4)</t>
  </si>
  <si>
    <t>School meals (Note 1,2,3,4)</t>
  </si>
  <si>
    <t>Special education (Note 1,2,3,4)</t>
  </si>
  <si>
    <t>Youth services (Note 1,2,3,4)</t>
  </si>
  <si>
    <t>Children and young persons (Note 1,2,3,5)</t>
  </si>
  <si>
    <t>Older adults' residential and domiciliary care  (Note 1,2,3,5)</t>
  </si>
  <si>
    <t>Younger adults' personal social services  (Note 1,2,3,5)</t>
  </si>
  <si>
    <t>Concessionary fares (Note 1,2,3)</t>
  </si>
  <si>
    <t>Street lighting (Note 1,2,3)</t>
  </si>
  <si>
    <t>Road maintenance (Note 1,2,3)</t>
  </si>
  <si>
    <t>Public transport revenue support (Note 1,2,3)</t>
  </si>
  <si>
    <t>Electoral registration (Note 1,2,3)</t>
  </si>
  <si>
    <t>Road safety education and safe routes (Note 1,2,3)</t>
  </si>
  <si>
    <t>Cemeteries and crematoria (Note 1,2,3)</t>
  </si>
  <si>
    <t>Coast protection (Note 1,2,3)</t>
  </si>
  <si>
    <t>Other environmental health and port health (Note 1,2,3)</t>
  </si>
  <si>
    <t>Planning (Note 1,2,3)</t>
  </si>
  <si>
    <t>Refuse collection (Note 1,2,3)</t>
  </si>
  <si>
    <t>Cultural services (Note 1,2,3)</t>
  </si>
  <si>
    <t>Economic development (Note 1,2,3)</t>
  </si>
  <si>
    <t>Library services (Note 1,2,3)</t>
  </si>
  <si>
    <t>Other services (Note 1,2,3)</t>
  </si>
  <si>
    <t>Recreation (Note 1,2,3)</t>
  </si>
  <si>
    <t>General administration (Note 1,3)</t>
  </si>
  <si>
    <t>Council tax administration (Note 1,3)</t>
  </si>
  <si>
    <t>Non HRA housing (Note 1,2,3)</t>
  </si>
  <si>
    <t>Drainage (Note 1,3)</t>
  </si>
  <si>
    <t>National parks (Note 1,3)</t>
  </si>
  <si>
    <t>Food safety (Note 1,2,3)</t>
  </si>
  <si>
    <t>Refuse disposal (Note 1,2,3)</t>
  </si>
  <si>
    <t>Consumer protection (Note 1,2,3)</t>
  </si>
  <si>
    <t>Secondary school transport services (Note 1,2,3,4)</t>
  </si>
  <si>
    <t>Council Tax Reduction Schemes Administration Subsidy (Note 1,3)</t>
  </si>
  <si>
    <t>Gate Fees (Note 1,3)</t>
  </si>
  <si>
    <t>Delivery of flood prevention (Note 1,2,3)</t>
  </si>
  <si>
    <t>No-one left out (Note 1,2,3)</t>
  </si>
  <si>
    <t>Discretionary Homelessness Prevention (Note 1,2,3)</t>
  </si>
  <si>
    <t>Teachers Pay (Note 1,2,3)</t>
  </si>
  <si>
    <t>Teachers Pensions (Note 1,2,3)</t>
  </si>
  <si>
    <t>Fire Pay (Note 2)</t>
  </si>
  <si>
    <t>ALNCo Pay (Note 1,2,3)</t>
  </si>
  <si>
    <t>This IBA contributes to the distribution of Public Sector Pay which is allocated in proportion to the SSA attached to several IBAs</t>
  </si>
  <si>
    <t>PSS Administration is allocated in proportion to the SSA attached to several IBAs - including; Children and young persons, Older adults' residential and domiciliary care, and Younger adults' personal social services.</t>
  </si>
  <si>
    <t>This IBA contributes to the distribution of Education administration which is allocated in proportion to the SSA attached to several IBAs</t>
  </si>
  <si>
    <t>Based on fixed values</t>
  </si>
  <si>
    <t>Distributed in proportion to: Total of all education sector IBAs. Refer to notes page.</t>
  </si>
  <si>
    <t>Distributed in proportion to: Total of all PSS sector IBAs. Refer to notes page.</t>
  </si>
  <si>
    <t>Distributed in proportion to: Total of services for which general administration applies. Refer to notes page.</t>
  </si>
  <si>
    <t>Distributed in proportion to: Total of services for which General NICS applies. Refer to notes page.</t>
  </si>
  <si>
    <t>Distributed in proportion to: Total of services for which Public Sector Pay applies. Refer to notes page.</t>
  </si>
  <si>
    <t>Unitary Authority</t>
  </si>
  <si>
    <t>2025-26 IBA £000s</t>
  </si>
  <si>
    <t>2026-27 IBA £000s</t>
  </si>
  <si>
    <t>2026-27 share percentage</t>
  </si>
  <si>
    <t>Isle of Anglesey</t>
  </si>
  <si>
    <t>Gwynedd</t>
  </si>
  <si>
    <t>Conwy</t>
  </si>
  <si>
    <t>Denbighshire</t>
  </si>
  <si>
    <t>Flintshire</t>
  </si>
  <si>
    <t>Wrexham</t>
  </si>
  <si>
    <t>Powys</t>
  </si>
  <si>
    <t>Ceredigion</t>
  </si>
  <si>
    <t>Pembrokeshire</t>
  </si>
  <si>
    <t>Carmarthenshire</t>
  </si>
  <si>
    <t>Swansea</t>
  </si>
  <si>
    <t>Neath Port Talbot</t>
  </si>
  <si>
    <t>Bridgend</t>
  </si>
  <si>
    <t>The Vale of Glamorgan</t>
  </si>
  <si>
    <t>Rhondda Cynon Taf</t>
  </si>
  <si>
    <t>Merthyr Tydfil</t>
  </si>
  <si>
    <t>Caerphilly</t>
  </si>
  <si>
    <t>Blaenau Gwent</t>
  </si>
  <si>
    <t>Torfaen</t>
  </si>
  <si>
    <t>Monmouthshire</t>
  </si>
  <si>
    <t>Newport</t>
  </si>
  <si>
    <t>Cardiff</t>
  </si>
  <si>
    <t>Wales</t>
  </si>
  <si>
    <t>N/A</t>
  </si>
  <si>
    <t>Teachers' Pensions</t>
  </si>
  <si>
    <t>Street Cleaning (Note 1,2,3)</t>
  </si>
  <si>
    <t>Child Burials (Note 1,2,3)</t>
  </si>
  <si>
    <t>Strategic Coordinator (Note 1,3)</t>
  </si>
  <si>
    <t>School meals</t>
  </si>
  <si>
    <t>Teachers' Pay</t>
  </si>
  <si>
    <t>ALNCo Pay</t>
  </si>
  <si>
    <r>
      <rPr>
        <b/>
        <sz val="12"/>
        <color rgb="FF000000"/>
        <rFont val="Arial"/>
        <family val="2"/>
      </rPr>
      <t>Date published:</t>
    </r>
    <r>
      <rPr>
        <sz val="12"/>
        <color rgb="FF000000"/>
        <rFont val="Arial"/>
        <family val="2"/>
      </rPr>
      <t xml:space="preserve">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</si>
</sst>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,"/>
    <numFmt numFmtId="165" formatCode="#,##0.000"/>
    <numFmt numFmtId="166" formatCode="0.000"/>
    <numFmt numFmtId="167" formatCode="#,##0.0"/>
    <numFmt numFmtId="168" formatCode="0.0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Arial"/>
      <family val="2"/>
    </font>
    <font>
      <sz val="11"/>
      <color theme="1"/>
      <name val="Aptos Narrow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2"/>
      <color rgb="FF0000FF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ptos Narrow"/>
      <family val="2"/>
      <scheme val="minor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top"/>
    </xf>
    <xf numFmtId="0" fontId="8" fillId="0" borderId="0" xfId="0" applyFont="1"/>
    <xf numFmtId="0" fontId="9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wrapText="1"/>
    </xf>
    <xf numFmtId="0" fontId="3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left"/>
    </xf>
    <xf numFmtId="9" fontId="16" fillId="0" borderId="0" xfId="0" applyNumberFormat="1" applyFont="1"/>
    <xf numFmtId="0" fontId="1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165" fontId="18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9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11" fillId="0" borderId="9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right" wrapText="1"/>
    </xf>
    <xf numFmtId="4" fontId="14" fillId="0" borderId="0" xfId="0" applyNumberFormat="1" applyFont="1" applyAlignment="1">
      <alignment horizontal="right" vertical="center" wrapText="1"/>
    </xf>
    <xf numFmtId="2" fontId="14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wrapText="1"/>
    </xf>
    <xf numFmtId="166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7" fontId="18" fillId="0" borderId="0" xfId="0" applyNumberFormat="1" applyFont="1" applyAlignment="1">
      <alignment horizontal="right" wrapText="1"/>
    </xf>
    <xf numFmtId="165" fontId="8" fillId="0" borderId="0" xfId="0" applyNumberFormat="1" applyFont="1"/>
    <xf numFmtId="168" fontId="19" fillId="2" borderId="0" xfId="0" applyNumberFormat="1" applyFont="1" applyFill="1"/>
    <xf numFmtId="0" fontId="22" fillId="0" borderId="0" xfId="0" applyFont="1" applyAlignment="1">
      <alignment horizontal="center"/>
    </xf>
    <xf numFmtId="0" fontId="22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0" xfId="0" applyFont="1" applyFill="1"/>
    <xf numFmtId="0" fontId="7" fillId="2" borderId="1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23" fillId="2" borderId="0" xfId="0" applyFont="1" applyFill="1"/>
    <xf numFmtId="0" fontId="7" fillId="2" borderId="2" xfId="0" applyFont="1" applyFill="1" applyBorder="1"/>
    <xf numFmtId="0" fontId="23" fillId="0" borderId="3" xfId="0" applyFont="1" applyBorder="1" applyAlignment="1">
      <alignment vertical="center"/>
    </xf>
    <xf numFmtId="0" fontId="23" fillId="2" borderId="0" xfId="0" applyFont="1" applyFill="1" applyAlignment="1">
      <alignment vertical="center"/>
    </xf>
    <xf numFmtId="0" fontId="23" fillId="0" borderId="3" xfId="0" applyFont="1" applyBorder="1"/>
    <xf numFmtId="0" fontId="23" fillId="0" borderId="0" xfId="0" applyFont="1"/>
    <xf numFmtId="0" fontId="10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7" fillId="0" borderId="3" xfId="0" applyFont="1" applyBorder="1"/>
    <xf numFmtId="0" fontId="7" fillId="2" borderId="3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23" fillId="0" borderId="0" xfId="0" applyFont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/>
    </xf>
    <xf numFmtId="0" fontId="23" fillId="0" borderId="0" xfId="0" applyFont="1" applyBorder="1" applyAlignment="1">
      <alignment vertical="center"/>
    </xf>
    <xf numFmtId="0" fontId="23" fillId="0" borderId="3" xfId="1" applyFont="1" applyBorder="1" applyAlignment="1">
      <alignment horizontal="left" vertical="center"/>
    </xf>
    <xf numFmtId="0" fontId="23" fillId="0" borderId="3" xfId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26.xml" Id="rId26" /><Relationship Type="http://schemas.openxmlformats.org/officeDocument/2006/relationships/worksheet" Target="worksheets/sheet21.xml" Id="rId21" /><Relationship Type="http://schemas.openxmlformats.org/officeDocument/2006/relationships/worksheet" Target="worksheets/sheet42.xml" Id="rId42" /><Relationship Type="http://schemas.openxmlformats.org/officeDocument/2006/relationships/worksheet" Target="worksheets/sheet47.xml" Id="rId47" /><Relationship Type="http://schemas.openxmlformats.org/officeDocument/2006/relationships/worksheet" Target="worksheets/sheet63.xml" Id="rId63" /><Relationship Type="http://schemas.openxmlformats.org/officeDocument/2006/relationships/worksheet" Target="worksheets/sheet68.xml" Id="rId68" /><Relationship Type="http://schemas.openxmlformats.org/officeDocument/2006/relationships/worksheet" Target="worksheets/sheet16.xml" Id="rId1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worksheet" Target="worksheets/sheet40.xml" Id="rId40" /><Relationship Type="http://schemas.openxmlformats.org/officeDocument/2006/relationships/worksheet" Target="worksheets/sheet45.xml" Id="rId45" /><Relationship Type="http://schemas.openxmlformats.org/officeDocument/2006/relationships/worksheet" Target="worksheets/sheet53.xml" Id="rId53" /><Relationship Type="http://schemas.openxmlformats.org/officeDocument/2006/relationships/worksheet" Target="worksheets/sheet58.xml" Id="rId58" /><Relationship Type="http://schemas.openxmlformats.org/officeDocument/2006/relationships/worksheet" Target="worksheets/sheet66.xml" Id="rId66" /><Relationship Type="http://schemas.openxmlformats.org/officeDocument/2006/relationships/theme" Target="theme/theme1.xml" Id="rId74" /><Relationship Type="http://schemas.openxmlformats.org/officeDocument/2006/relationships/worksheet" Target="worksheets/sheet5.xml" Id="rId5" /><Relationship Type="http://schemas.openxmlformats.org/officeDocument/2006/relationships/worksheet" Target="worksheets/sheet61.xml" Id="rId61" /><Relationship Type="http://schemas.openxmlformats.org/officeDocument/2006/relationships/worksheet" Target="worksheets/sheet19.xml" Id="rId1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worksheet" Target="worksheets/sheet43.xml" Id="rId43" /><Relationship Type="http://schemas.openxmlformats.org/officeDocument/2006/relationships/worksheet" Target="worksheets/sheet48.xml" Id="rId48" /><Relationship Type="http://schemas.openxmlformats.org/officeDocument/2006/relationships/worksheet" Target="worksheets/sheet56.xml" Id="rId56" /><Relationship Type="http://schemas.openxmlformats.org/officeDocument/2006/relationships/worksheet" Target="worksheets/sheet64.xml" Id="rId64" /><Relationship Type="http://schemas.openxmlformats.org/officeDocument/2006/relationships/worksheet" Target="worksheets/sheet69.xml" Id="rId69" /><Relationship Type="http://schemas.openxmlformats.org/officeDocument/2006/relationships/calcChain" Target="calcChain.xml" Id="rId77" /><Relationship Type="http://schemas.openxmlformats.org/officeDocument/2006/relationships/worksheet" Target="worksheets/sheet8.xml" Id="rId8" /><Relationship Type="http://schemas.openxmlformats.org/officeDocument/2006/relationships/worksheet" Target="worksheets/sheet51.xml" Id="rId51" /><Relationship Type="http://schemas.openxmlformats.org/officeDocument/2006/relationships/worksheet" Target="worksheets/sheet72.xml" Id="rId72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worksheet" Target="worksheets/sheet38.xml" Id="rId38" /><Relationship Type="http://schemas.openxmlformats.org/officeDocument/2006/relationships/worksheet" Target="worksheets/sheet46.xml" Id="rId46" /><Relationship Type="http://schemas.openxmlformats.org/officeDocument/2006/relationships/worksheet" Target="worksheets/sheet59.xml" Id="rId59" /><Relationship Type="http://schemas.openxmlformats.org/officeDocument/2006/relationships/worksheet" Target="worksheets/sheet67.xml" Id="rId67" /><Relationship Type="http://schemas.openxmlformats.org/officeDocument/2006/relationships/worksheet" Target="worksheets/sheet20.xml" Id="rId20" /><Relationship Type="http://schemas.openxmlformats.org/officeDocument/2006/relationships/worksheet" Target="worksheets/sheet41.xml" Id="rId41" /><Relationship Type="http://schemas.openxmlformats.org/officeDocument/2006/relationships/worksheet" Target="worksheets/sheet54.xml" Id="rId54" /><Relationship Type="http://schemas.openxmlformats.org/officeDocument/2006/relationships/worksheet" Target="worksheets/sheet62.xml" Id="rId62" /><Relationship Type="http://schemas.openxmlformats.org/officeDocument/2006/relationships/worksheet" Target="worksheets/sheet70.xml" Id="rId70" /><Relationship Type="http://schemas.openxmlformats.org/officeDocument/2006/relationships/styles" Target="styles.xml" Id="rId75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49.xml" Id="rId49" /><Relationship Type="http://schemas.openxmlformats.org/officeDocument/2006/relationships/worksheet" Target="worksheets/sheet57.xml" Id="rId57" /><Relationship Type="http://schemas.openxmlformats.org/officeDocument/2006/relationships/worksheet" Target="worksheets/sheet10.xml" Id="rId10" /><Relationship Type="http://schemas.openxmlformats.org/officeDocument/2006/relationships/worksheet" Target="worksheets/sheet31.xml" Id="rId31" /><Relationship Type="http://schemas.openxmlformats.org/officeDocument/2006/relationships/worksheet" Target="worksheets/sheet44.xml" Id="rId44" /><Relationship Type="http://schemas.openxmlformats.org/officeDocument/2006/relationships/worksheet" Target="worksheets/sheet52.xml" Id="rId52" /><Relationship Type="http://schemas.openxmlformats.org/officeDocument/2006/relationships/worksheet" Target="worksheets/sheet60.xml" Id="rId60" /><Relationship Type="http://schemas.openxmlformats.org/officeDocument/2006/relationships/worksheet" Target="worksheets/sheet65.xml" Id="rId65" /><Relationship Type="http://schemas.openxmlformats.org/officeDocument/2006/relationships/worksheet" Target="worksheets/sheet73.xml" Id="rId73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9.xml" Id="rId39" /><Relationship Type="http://schemas.openxmlformats.org/officeDocument/2006/relationships/worksheet" Target="worksheets/sheet34.xml" Id="rId34" /><Relationship Type="http://schemas.openxmlformats.org/officeDocument/2006/relationships/worksheet" Target="worksheets/sheet50.xml" Id="rId50" /><Relationship Type="http://schemas.openxmlformats.org/officeDocument/2006/relationships/worksheet" Target="worksheets/sheet55.xml" Id="rId55" /><Relationship Type="http://schemas.openxmlformats.org/officeDocument/2006/relationships/sharedStrings" Target="sharedStrings.xml" Id="rId76" /><Relationship Type="http://schemas.openxmlformats.org/officeDocument/2006/relationships/worksheet" Target="worksheets/sheet7.xml" Id="rId7" /><Relationship Type="http://schemas.openxmlformats.org/officeDocument/2006/relationships/worksheet" Target="worksheets/sheet71.xml" Id="rId71" /><Relationship Type="http://schemas.openxmlformats.org/officeDocument/2006/relationships/worksheet" Target="worksheets/sheet2.xml" Id="rId2" /><Relationship Type="http://schemas.openxmlformats.org/officeDocument/2006/relationships/worksheet" Target="worksheets/sheet29.xml" Id="rId29" /><Relationship Type="http://schemas.openxmlformats.org/officeDocument/2006/relationships/customXml" Target="/customXml/item2.xml" Id="R8d20b5804a07416a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73022</xdr:colOff>
      <xdr:row>0</xdr:row>
      <xdr:rowOff>0</xdr:rowOff>
    </xdr:from>
    <xdr:ext cx="1137705" cy="1093256"/>
    <xdr:pic>
      <xdr:nvPicPr>
        <xdr:cNvPr id="2" name="Picture 1">
          <a:extLst>
            <a:ext uri="{FF2B5EF4-FFF2-40B4-BE49-F238E27FC236}">
              <a16:creationId xmlns:a16="http://schemas.microsoft.com/office/drawing/2014/main" id="{1480C32E-7725-4C29-BB70-9996545B2B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728572" y="0"/>
          <a:ext cx="1137705" cy="109325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\R%20Files\Green%20book%202025%202026,%20Service%20IBAs.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tats.gov.wales/en-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workbookViewId="0">
      <selection activeCell="C7" sqref="C7"/>
    </sheetView>
  </sheetViews>
  <sheetFormatPr defaultColWidth="10.85546875" defaultRowHeight="15" x14ac:dyDescent="0.25"/>
  <cols>
    <col min="2" max="2" width="56.7109375" customWidth="1"/>
  </cols>
  <sheetData>
    <row r="1" spans="1:4" x14ac:dyDescent="0.25">
      <c r="A1" s="1" t="s">
        <v>178</v>
      </c>
      <c r="B1" s="1" t="s">
        <v>179</v>
      </c>
      <c r="C1" s="1" t="s">
        <v>180</v>
      </c>
      <c r="D1" s="1" t="s">
        <v>181</v>
      </c>
    </row>
    <row r="2" spans="1:4" x14ac:dyDescent="0.25">
      <c r="A2" s="2" t="s">
        <v>90</v>
      </c>
      <c r="B2" t="s">
        <v>182</v>
      </c>
      <c r="C2" t="s">
        <v>194</v>
      </c>
    </row>
    <row r="3" spans="1:4" x14ac:dyDescent="0.25">
      <c r="A3" s="2" t="s">
        <v>90</v>
      </c>
      <c r="B3" t="s">
        <v>183</v>
      </c>
      <c r="C3" t="s">
        <v>194</v>
      </c>
    </row>
    <row r="4" spans="1:4" x14ac:dyDescent="0.25">
      <c r="A4" s="2" t="s">
        <v>184</v>
      </c>
      <c r="B4" t="s">
        <v>182</v>
      </c>
      <c r="C4" t="s">
        <v>194</v>
      </c>
    </row>
    <row r="5" spans="1:4" x14ac:dyDescent="0.25">
      <c r="A5" t="s">
        <v>185</v>
      </c>
      <c r="B5" t="s">
        <v>186</v>
      </c>
    </row>
    <row r="6" spans="1:4" x14ac:dyDescent="0.25">
      <c r="A6" t="s">
        <v>187</v>
      </c>
      <c r="B6" t="s">
        <v>188</v>
      </c>
    </row>
    <row r="8" spans="1:4" x14ac:dyDescent="0.25">
      <c r="A8" s="2" t="s">
        <v>189</v>
      </c>
    </row>
  </sheetData>
  <hyperlinks>
    <hyperlink ref="A2" location="Contents!A1" display="Contents" xr:uid="{00000000-0004-0000-0000-000000000000}"/>
    <hyperlink ref="A3" location="Contents!A1" display="Contents" xr:uid="{00000000-0004-0000-0000-000001000000}"/>
    <hyperlink ref="A4" location="A!A1" display="A" xr:uid="{00000000-0004-0000-0000-000002000000}"/>
    <hyperlink ref="A8" r:id="rId1" xr:uid="{00000000-0004-0000-0000-000003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"/>
  <sheetViews>
    <sheetView workbookViewId="0">
      <selection activeCell="B6" sqref="B6"/>
    </sheetView>
  </sheetViews>
  <sheetFormatPr defaultColWidth="10.85546875" defaultRowHeight="15" x14ac:dyDescent="0.25"/>
  <cols>
    <col min="1" max="1" width="18.85546875" customWidth="1"/>
    <col min="2" max="3" width="13.7109375" customWidth="1"/>
  </cols>
  <sheetData>
    <row r="1" spans="1:7" ht="15.75" x14ac:dyDescent="0.25">
      <c r="A1" s="20" t="str">
        <f>'School Services'!A1</f>
        <v>Welsh Local Government Revenue Settlement 2026-2027</v>
      </c>
    </row>
    <row r="2" spans="1:7" x14ac:dyDescent="0.25">
      <c r="A2" s="34" t="s">
        <v>0</v>
      </c>
    </row>
    <row r="3" spans="1:7" ht="15.75" x14ac:dyDescent="0.25">
      <c r="A3" s="31" t="s">
        <v>103</v>
      </c>
      <c r="B3" s="32" t="s">
        <v>93</v>
      </c>
      <c r="C3" s="32"/>
      <c r="D3" s="32"/>
      <c r="E3" s="32"/>
      <c r="F3" s="32"/>
      <c r="G3" s="32"/>
    </row>
    <row r="4" spans="1:7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7" x14ac:dyDescent="0.25">
      <c r="A5" s="18" t="s">
        <v>7</v>
      </c>
      <c r="B5" s="36">
        <f>'24007'!B5</f>
        <v>4857788.3681080099</v>
      </c>
      <c r="C5" s="36">
        <f>'24007'!C5</f>
        <v>5055393.8534262097</v>
      </c>
    </row>
    <row r="6" spans="1:7" x14ac:dyDescent="0.25">
      <c r="A6" s="18" t="s">
        <v>8</v>
      </c>
      <c r="B6" s="36">
        <f>'24007'!B6</f>
        <v>7695917.1637337403</v>
      </c>
      <c r="C6" s="36">
        <f>'24007'!C6</f>
        <v>7854142.9040866401</v>
      </c>
    </row>
    <row r="7" spans="1:7" x14ac:dyDescent="0.25">
      <c r="A7" s="18" t="s">
        <v>9</v>
      </c>
      <c r="B7" s="36">
        <f>'24007'!B7</f>
        <v>9441502.8154625297</v>
      </c>
      <c r="C7" s="36">
        <f>'24007'!C7</f>
        <v>9617880.2210812904</v>
      </c>
    </row>
    <row r="8" spans="1:7" x14ac:dyDescent="0.25">
      <c r="A8" s="18" t="s">
        <v>10</v>
      </c>
      <c r="B8" s="36">
        <f>'24007'!B8</f>
        <v>8733864.8109741006</v>
      </c>
      <c r="C8" s="36">
        <f>'24007'!C8</f>
        <v>8799566.9905857109</v>
      </c>
    </row>
    <row r="9" spans="1:7" x14ac:dyDescent="0.25">
      <c r="A9" s="18" t="s">
        <v>11</v>
      </c>
      <c r="B9" s="36">
        <f>'24007'!B9</f>
        <v>9907371.9268048797</v>
      </c>
      <c r="C9" s="36">
        <f>'24007'!C9</f>
        <v>10010029.8710985</v>
      </c>
    </row>
    <row r="10" spans="1:7" x14ac:dyDescent="0.25">
      <c r="A10" s="18" t="s">
        <v>12</v>
      </c>
      <c r="B10" s="36">
        <f>'24007'!B10</f>
        <v>9961736.2129147295</v>
      </c>
      <c r="C10" s="36">
        <f>'24007'!C10</f>
        <v>10138160.2284413</v>
      </c>
    </row>
    <row r="11" spans="1:7" x14ac:dyDescent="0.25">
      <c r="A11" s="18" t="s">
        <v>13</v>
      </c>
      <c r="B11" s="36">
        <f>'24007'!B11</f>
        <v>8947745.84525018</v>
      </c>
      <c r="C11" s="36">
        <f>'24007'!C11</f>
        <v>9070036.1130302306</v>
      </c>
    </row>
    <row r="12" spans="1:7" x14ac:dyDescent="0.25">
      <c r="A12" s="18" t="s">
        <v>14</v>
      </c>
      <c r="B12" s="36">
        <f>'24007'!B12</f>
        <v>5217510.8926042803</v>
      </c>
      <c r="C12" s="36">
        <f>'24007'!C12</f>
        <v>5318709.9381024903</v>
      </c>
    </row>
    <row r="13" spans="1:7" x14ac:dyDescent="0.25">
      <c r="A13" s="18" t="s">
        <v>15</v>
      </c>
      <c r="B13" s="36">
        <f>'24007'!B13</f>
        <v>7935165.2979924297</v>
      </c>
      <c r="C13" s="36">
        <f>'24007'!C13</f>
        <v>8318862.7179717598</v>
      </c>
    </row>
    <row r="14" spans="1:7" x14ac:dyDescent="0.25">
      <c r="A14" s="18" t="s">
        <v>16</v>
      </c>
      <c r="B14" s="36">
        <f>'24007'!B14</f>
        <v>14611959.5421691</v>
      </c>
      <c r="C14" s="36">
        <f>'24007'!C14</f>
        <v>14690145.807430601</v>
      </c>
    </row>
    <row r="15" spans="1:7" x14ac:dyDescent="0.25">
      <c r="A15" s="18" t="s">
        <v>17</v>
      </c>
      <c r="B15" s="36">
        <f>'24007'!B15</f>
        <v>19458309.0303021</v>
      </c>
      <c r="C15" s="36">
        <f>'24007'!C15</f>
        <v>19225416.673231401</v>
      </c>
    </row>
    <row r="16" spans="1:7" x14ac:dyDescent="0.25">
      <c r="A16" s="18" t="s">
        <v>18</v>
      </c>
      <c r="B16" s="36">
        <f>'24007'!B16</f>
        <v>15285649.0712616</v>
      </c>
      <c r="C16" s="36">
        <f>'24007'!C16</f>
        <v>15295760.405891201</v>
      </c>
    </row>
    <row r="17" spans="1:3" x14ac:dyDescent="0.25">
      <c r="A17" s="18" t="s">
        <v>19</v>
      </c>
      <c r="B17" s="36">
        <f>'24007'!B17</f>
        <v>12540305.793083699</v>
      </c>
      <c r="C17" s="36">
        <f>'24007'!C17</f>
        <v>12271666.9998773</v>
      </c>
    </row>
    <row r="18" spans="1:3" x14ac:dyDescent="0.25">
      <c r="A18" s="18" t="s">
        <v>20</v>
      </c>
      <c r="B18" s="36">
        <f>'24007'!B18</f>
        <v>9292903.7165266201</v>
      </c>
      <c r="C18" s="36">
        <f>'24007'!C18</f>
        <v>9278652.9832550306</v>
      </c>
    </row>
    <row r="19" spans="1:3" x14ac:dyDescent="0.25">
      <c r="A19" s="18" t="s">
        <v>21</v>
      </c>
      <c r="B19" s="36">
        <f>'24007'!B19</f>
        <v>20668600.374575701</v>
      </c>
      <c r="C19" s="36">
        <f>'24007'!C19</f>
        <v>20258899.530533601</v>
      </c>
    </row>
    <row r="20" spans="1:3" x14ac:dyDescent="0.25">
      <c r="A20" s="18" t="s">
        <v>22</v>
      </c>
      <c r="B20" s="36">
        <f>'24007'!B20</f>
        <v>5479427.3277811296</v>
      </c>
      <c r="C20" s="36">
        <f>'24007'!C20</f>
        <v>5546344.97848434</v>
      </c>
    </row>
    <row r="21" spans="1:3" x14ac:dyDescent="0.25">
      <c r="A21" s="18" t="s">
        <v>23</v>
      </c>
      <c r="B21" s="36">
        <f>'24007'!B21</f>
        <v>13399222.3608927</v>
      </c>
      <c r="C21" s="36">
        <f>'24007'!C21</f>
        <v>13367872.1039098</v>
      </c>
    </row>
    <row r="22" spans="1:3" x14ac:dyDescent="0.25">
      <c r="A22" s="18" t="s">
        <v>24</v>
      </c>
      <c r="B22" s="36">
        <f>'24007'!B22</f>
        <v>7817222.9452054901</v>
      </c>
      <c r="C22" s="36">
        <f>'24007'!C22</f>
        <v>7794491.9333143504</v>
      </c>
    </row>
    <row r="23" spans="1:3" x14ac:dyDescent="0.25">
      <c r="A23" s="18" t="s">
        <v>25</v>
      </c>
      <c r="B23" s="36">
        <f>'24007'!B23</f>
        <v>8262710.8871353697</v>
      </c>
      <c r="C23" s="36">
        <f>'24007'!C23</f>
        <v>7995809.2641046103</v>
      </c>
    </row>
    <row r="24" spans="1:3" x14ac:dyDescent="0.25">
      <c r="A24" s="18" t="s">
        <v>26</v>
      </c>
      <c r="B24" s="36">
        <f>'24007'!B24</f>
        <v>5964155.8081082804</v>
      </c>
      <c r="C24" s="36">
        <f>'24007'!C24</f>
        <v>5903403.3473253697</v>
      </c>
    </row>
    <row r="25" spans="1:3" x14ac:dyDescent="0.25">
      <c r="A25" s="18" t="s">
        <v>27</v>
      </c>
      <c r="B25" s="36">
        <f>'24007'!B25</f>
        <v>10714399.8531383</v>
      </c>
      <c r="C25" s="36">
        <f>'24007'!C25</f>
        <v>10775119.421874</v>
      </c>
    </row>
    <row r="26" spans="1:3" x14ac:dyDescent="0.25">
      <c r="A26" s="18" t="s">
        <v>28</v>
      </c>
      <c r="B26" s="36">
        <f>'24007'!B26</f>
        <v>27806529.955974601</v>
      </c>
      <c r="C26" s="36">
        <f>'24007'!C26</f>
        <v>27413633.712943699</v>
      </c>
    </row>
    <row r="27" spans="1:3" x14ac:dyDescent="0.25">
      <c r="A27" s="21" t="s">
        <v>29</v>
      </c>
      <c r="B27" s="22">
        <f>SUM(B5:B26)</f>
        <v>243999999.99999958</v>
      </c>
      <c r="C27" s="22">
        <f>SUM(C5:C26)</f>
        <v>243999999.99999937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900-000000000000}"/>
  </hyperlink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3" width="13.7109375" customWidth="1"/>
  </cols>
  <sheetData>
    <row r="1" spans="1:8" ht="15.75" x14ac:dyDescent="0.25">
      <c r="A1" s="20" t="str">
        <f>'School Services'!A1</f>
        <v>Welsh Local Government Revenue Settlement 2026-2027</v>
      </c>
    </row>
    <row r="2" spans="1:8" x14ac:dyDescent="0.25">
      <c r="A2" s="34" t="s">
        <v>0</v>
      </c>
    </row>
    <row r="3" spans="1:8" ht="15.75" x14ac:dyDescent="0.25">
      <c r="A3" s="31" t="s">
        <v>103</v>
      </c>
      <c r="B3" s="32" t="s">
        <v>95</v>
      </c>
      <c r="C3" s="32"/>
      <c r="D3" s="32"/>
      <c r="E3" s="32"/>
      <c r="F3" s="32"/>
      <c r="G3" s="32"/>
      <c r="H3" s="32"/>
    </row>
    <row r="4" spans="1:8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8" x14ac:dyDescent="0.25">
      <c r="A5" s="18" t="s">
        <v>7</v>
      </c>
      <c r="B5" s="36">
        <f>'24004'!B5+'24013'!B5+'24014'!B5+'24016'!B5+'24026'!B5</f>
        <v>6104355.4870289546</v>
      </c>
      <c r="C5" s="36">
        <f>'24004'!C5+'24013'!C5+'24014'!C5+'24016'!C5+'24026'!C5</f>
        <v>5598193.4870289546</v>
      </c>
    </row>
    <row r="6" spans="1:8" x14ac:dyDescent="0.25">
      <c r="A6" s="18" t="s">
        <v>8</v>
      </c>
      <c r="B6" s="36">
        <f>'24004'!B6+'24013'!B6+'24014'!B6+'24016'!B6+'24026'!B6</f>
        <v>11943655.506318664</v>
      </c>
      <c r="C6" s="36">
        <f>'24004'!C6+'24013'!C6+'24014'!C6+'24016'!C6+'24026'!C6</f>
        <v>11050079.506318664</v>
      </c>
    </row>
    <row r="7" spans="1:8" x14ac:dyDescent="0.25">
      <c r="A7" s="18" t="s">
        <v>9</v>
      </c>
      <c r="B7" s="36">
        <f>'24004'!B7+'24013'!B7+'24014'!B7+'24016'!B7+'24026'!B7</f>
        <v>14712062.566160217</v>
      </c>
      <c r="C7" s="36">
        <f>'24004'!C7+'24013'!C7+'24014'!C7+'24016'!C7+'24026'!C7</f>
        <v>13800017.566160217</v>
      </c>
    </row>
    <row r="8" spans="1:8" x14ac:dyDescent="0.25">
      <c r="A8" s="18" t="s">
        <v>10</v>
      </c>
      <c r="B8" s="36">
        <f>'24004'!B8+'24013'!B8+'24014'!B8+'24016'!B8+'24026'!B8</f>
        <v>15684764.767032962</v>
      </c>
      <c r="C8" s="36">
        <f>'24004'!C8+'24013'!C8+'24014'!C8+'24016'!C8+'24026'!C8</f>
        <v>14933253.767032962</v>
      </c>
    </row>
    <row r="9" spans="1:8" x14ac:dyDescent="0.25">
      <c r="A9" s="18" t="s">
        <v>11</v>
      </c>
      <c r="B9" s="36">
        <f>'24004'!B9+'24013'!B9+'24014'!B9+'24016'!B9+'24026'!B9</f>
        <v>11265351.943525605</v>
      </c>
      <c r="C9" s="36">
        <f>'24004'!C9+'24013'!C9+'24014'!C9+'24016'!C9+'24026'!C9</f>
        <v>10326859.943525605</v>
      </c>
    </row>
    <row r="10" spans="1:8" x14ac:dyDescent="0.25">
      <c r="A10" s="18" t="s">
        <v>12</v>
      </c>
      <c r="B10" s="36">
        <f>'24004'!B10+'24013'!B10+'24014'!B10+'24016'!B10+'24026'!B10</f>
        <v>10485084.102784146</v>
      </c>
      <c r="C10" s="36">
        <f>'24004'!C10+'24013'!C10+'24014'!C10+'24016'!C10+'24026'!C10</f>
        <v>9683806.1027841456</v>
      </c>
    </row>
    <row r="11" spans="1:8" x14ac:dyDescent="0.25">
      <c r="A11" s="18" t="s">
        <v>13</v>
      </c>
      <c r="B11" s="36">
        <f>'24004'!B11+'24013'!B11+'24014'!B11+'24016'!B11+'24026'!B11</f>
        <v>13177419.678220358</v>
      </c>
      <c r="C11" s="36">
        <f>'24004'!C11+'24013'!C11+'24014'!C11+'24016'!C11+'24026'!C11</f>
        <v>12110134.678220358</v>
      </c>
    </row>
    <row r="12" spans="1:8" x14ac:dyDescent="0.25">
      <c r="A12" s="18" t="s">
        <v>14</v>
      </c>
      <c r="B12" s="36">
        <f>'24004'!B12+'24013'!B12+'24014'!B12+'24016'!B12+'24026'!B12</f>
        <v>10134246.744777232</v>
      </c>
      <c r="C12" s="36">
        <f>'24004'!C12+'24013'!C12+'24014'!C12+'24016'!C12+'24026'!C12</f>
        <v>9532781.7447772324</v>
      </c>
    </row>
    <row r="13" spans="1:8" x14ac:dyDescent="0.25">
      <c r="A13" s="18" t="s">
        <v>15</v>
      </c>
      <c r="B13" s="36">
        <f>'24004'!B13+'24013'!B13+'24014'!B13+'24016'!B13+'24026'!B13</f>
        <v>11566557.873440266</v>
      </c>
      <c r="C13" s="36">
        <f>'24004'!C13+'24013'!C13+'24014'!C13+'24016'!C13+'24026'!C13</f>
        <v>10705124.873440266</v>
      </c>
    </row>
    <row r="14" spans="1:8" x14ac:dyDescent="0.25">
      <c r="A14" s="18" t="s">
        <v>16</v>
      </c>
      <c r="B14" s="36">
        <f>'24004'!B14+'24013'!B14+'24014'!B14+'24016'!B14+'24026'!B14</f>
        <v>15455480.018670836</v>
      </c>
      <c r="C14" s="36">
        <f>'24004'!C14+'24013'!C14+'24014'!C14+'24016'!C14+'24026'!C14</f>
        <v>14267003.018670836</v>
      </c>
    </row>
    <row r="15" spans="1:8" x14ac:dyDescent="0.25">
      <c r="A15" s="18" t="s">
        <v>17</v>
      </c>
      <c r="B15" s="36">
        <f>'24004'!B15+'24013'!B15+'24014'!B15+'24016'!B15+'24026'!B15</f>
        <v>19320859.742526487</v>
      </c>
      <c r="C15" s="36">
        <f>'24004'!C15+'24013'!C15+'24014'!C15+'24016'!C15+'24026'!C15</f>
        <v>17744061.742526487</v>
      </c>
    </row>
    <row r="16" spans="1:8" x14ac:dyDescent="0.25">
      <c r="A16" s="18" t="s">
        <v>18</v>
      </c>
      <c r="B16" s="36">
        <f>'24004'!B16+'24013'!B16+'24014'!B16+'24016'!B16+'24026'!B16</f>
        <v>11699425.346577566</v>
      </c>
      <c r="C16" s="36">
        <f>'24004'!C16+'24013'!C16+'24014'!C16+'24016'!C16+'24026'!C16</f>
        <v>10803072.346577566</v>
      </c>
    </row>
    <row r="17" spans="1:3" x14ac:dyDescent="0.25">
      <c r="A17" s="18" t="s">
        <v>19</v>
      </c>
      <c r="B17" s="36">
        <f>'24004'!B17+'24013'!B17+'24014'!B17+'24016'!B17+'24026'!B17</f>
        <v>11947182.53341981</v>
      </c>
      <c r="C17" s="36">
        <f>'24004'!C17+'24013'!C17+'24014'!C17+'24016'!C17+'24026'!C17</f>
        <v>11061877.53341981</v>
      </c>
    </row>
    <row r="18" spans="1:3" x14ac:dyDescent="0.25">
      <c r="A18" s="18" t="s">
        <v>20</v>
      </c>
      <c r="B18" s="36">
        <f>'24004'!B18+'24013'!B18+'24014'!B18+'24016'!B18+'24026'!B18</f>
        <v>8548197.0734773837</v>
      </c>
      <c r="C18" s="36">
        <f>'24004'!C18+'24013'!C18+'24014'!C18+'24016'!C18+'24026'!C18</f>
        <v>7874734.0734773828</v>
      </c>
    </row>
    <row r="19" spans="1:3" x14ac:dyDescent="0.25">
      <c r="A19" s="18" t="s">
        <v>21</v>
      </c>
      <c r="B19" s="36">
        <f>'24004'!B19+'24013'!B19+'24014'!B19+'24016'!B19+'24026'!B19</f>
        <v>21633121.991399497</v>
      </c>
      <c r="C19" s="36">
        <f>'24004'!C19+'24013'!C19+'24014'!C19+'24016'!C19+'24026'!C19</f>
        <v>19864242.991399497</v>
      </c>
    </row>
    <row r="20" spans="1:3" x14ac:dyDescent="0.25">
      <c r="A20" s="18" t="s">
        <v>22</v>
      </c>
      <c r="B20" s="36">
        <f>'24004'!B20+'24013'!B20+'24014'!B20+'24016'!B20+'24026'!B20</f>
        <v>4667522.9655943401</v>
      </c>
      <c r="C20" s="36">
        <f>'24004'!C20+'24013'!C20+'24014'!C20+'24016'!C20+'24026'!C20</f>
        <v>4227231.9655943401</v>
      </c>
    </row>
    <row r="21" spans="1:3" x14ac:dyDescent="0.25">
      <c r="A21" s="18" t="s">
        <v>23</v>
      </c>
      <c r="B21" s="36">
        <f>'24004'!B21+'24013'!B21+'24014'!B21+'24016'!B21+'24026'!B21</f>
        <v>17852111.509206794</v>
      </c>
      <c r="C21" s="36">
        <f>'24004'!C21+'24013'!C21+'24014'!C21+'24016'!C21+'24026'!C21</f>
        <v>16561339.509206792</v>
      </c>
    </row>
    <row r="22" spans="1:3" x14ac:dyDescent="0.25">
      <c r="A22" s="18" t="s">
        <v>24</v>
      </c>
      <c r="B22" s="36">
        <f>'24004'!B22+'24013'!B22+'24014'!B22+'24016'!B22+'24026'!B22</f>
        <v>6417194.4271838469</v>
      </c>
      <c r="C22" s="36">
        <f>'24004'!C22+'24013'!C22+'24014'!C22+'24016'!C22+'24026'!C22</f>
        <v>5761151.4271838469</v>
      </c>
    </row>
    <row r="23" spans="1:3" x14ac:dyDescent="0.25">
      <c r="A23" s="18" t="s">
        <v>25</v>
      </c>
      <c r="B23" s="36">
        <f>'24004'!B23+'24013'!B23+'24014'!B23+'24016'!B23+'24026'!B23</f>
        <v>7769796.3280837387</v>
      </c>
      <c r="C23" s="36">
        <f>'24004'!C23+'24013'!C23+'24014'!C23+'24016'!C23+'24026'!C23</f>
        <v>7120963.3280837387</v>
      </c>
    </row>
    <row r="24" spans="1:3" x14ac:dyDescent="0.25">
      <c r="A24" s="18" t="s">
        <v>26</v>
      </c>
      <c r="B24" s="36">
        <f>'24004'!B24+'24013'!B24+'24014'!B24+'24016'!B24+'24026'!B24</f>
        <v>6802478.4815378655</v>
      </c>
      <c r="C24" s="36">
        <f>'24004'!C24+'24013'!C24+'24014'!C24+'24016'!C24+'24026'!C24</f>
        <v>6291728.4815378655</v>
      </c>
    </row>
    <row r="25" spans="1:3" x14ac:dyDescent="0.25">
      <c r="A25" s="18" t="s">
        <v>27</v>
      </c>
      <c r="B25" s="36">
        <f>'24004'!B25+'24013'!B25+'24014'!B25+'24016'!B25+'24026'!B25</f>
        <v>16908917.263253093</v>
      </c>
      <c r="C25" s="36">
        <f>'24004'!C25+'24013'!C25+'24014'!C25+'24016'!C25+'24026'!C25</f>
        <v>15786718.263253091</v>
      </c>
    </row>
    <row r="26" spans="1:3" x14ac:dyDescent="0.25">
      <c r="A26" s="18" t="s">
        <v>28</v>
      </c>
      <c r="B26" s="36">
        <f>'24004'!B26+'24013'!B26+'24014'!B26+'24016'!B26+'24026'!B26</f>
        <v>25703127.649780311</v>
      </c>
      <c r="C26" s="36">
        <f>'24004'!C26+'24013'!C26+'24014'!C26+'24016'!C26+'24026'!C26</f>
        <v>23865631.649780311</v>
      </c>
    </row>
    <row r="27" spans="1:3" x14ac:dyDescent="0.25">
      <c r="A27" s="21" t="s">
        <v>29</v>
      </c>
      <c r="B27" s="22">
        <f>SUM(B5:B26)</f>
        <v>279798914</v>
      </c>
      <c r="C27" s="22">
        <f>SUM(C5:C26)</f>
        <v>258970008.00000003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A00-000000000000}"/>
  </hyperlink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7.45" customHeight="1" x14ac:dyDescent="0.25">
      <c r="A3" s="31" t="s">
        <v>1</v>
      </c>
      <c r="B3" s="32" t="s">
        <v>204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32030720.053325798</v>
      </c>
      <c r="C5" s="36">
        <v>33847550.359187298</v>
      </c>
      <c r="D5" s="39">
        <v>2.2773796780882201</v>
      </c>
    </row>
    <row r="6" spans="1:6" x14ac:dyDescent="0.25">
      <c r="A6" s="18" t="s">
        <v>263</v>
      </c>
      <c r="B6" s="36">
        <v>53108716.840238497</v>
      </c>
      <c r="C6" s="36">
        <v>56803862.4589663</v>
      </c>
      <c r="D6" s="39">
        <v>3.8219593627358299</v>
      </c>
    </row>
    <row r="7" spans="1:6" x14ac:dyDescent="0.25">
      <c r="A7" s="18" t="s">
        <v>264</v>
      </c>
      <c r="B7" s="36">
        <v>46236150.887338497</v>
      </c>
      <c r="C7" s="36">
        <v>49130056.831594802</v>
      </c>
      <c r="D7" s="39">
        <v>3.3056393099131198</v>
      </c>
    </row>
    <row r="8" spans="1:6" x14ac:dyDescent="0.25">
      <c r="A8" s="18" t="s">
        <v>265</v>
      </c>
      <c r="B8" s="36">
        <v>45704267.547529101</v>
      </c>
      <c r="C8" s="36">
        <v>49331945.8059799</v>
      </c>
      <c r="D8" s="39">
        <v>3.3192230949319899</v>
      </c>
    </row>
    <row r="9" spans="1:6" x14ac:dyDescent="0.25">
      <c r="A9" s="18" t="s">
        <v>266</v>
      </c>
      <c r="B9" s="36">
        <v>68296690.116140395</v>
      </c>
      <c r="C9" s="36">
        <v>72689416.688408807</v>
      </c>
      <c r="D9" s="39">
        <v>4.8907941231066401</v>
      </c>
    </row>
    <row r="10" spans="1:6" x14ac:dyDescent="0.25">
      <c r="A10" s="18" t="s">
        <v>267</v>
      </c>
      <c r="B10" s="36">
        <v>60808271.075599797</v>
      </c>
      <c r="C10" s="36">
        <v>65262477.009197898</v>
      </c>
      <c r="D10" s="39">
        <v>4.3910840608914299</v>
      </c>
    </row>
    <row r="11" spans="1:6" x14ac:dyDescent="0.25">
      <c r="A11" s="18" t="s">
        <v>268</v>
      </c>
      <c r="B11" s="36">
        <v>57284568.512811601</v>
      </c>
      <c r="C11" s="36">
        <v>61308363.228362396</v>
      </c>
      <c r="D11" s="39">
        <v>4.1250376772162998</v>
      </c>
    </row>
    <row r="12" spans="1:6" x14ac:dyDescent="0.25">
      <c r="A12" s="18" t="s">
        <v>269</v>
      </c>
      <c r="B12" s="36">
        <v>30404433.4148832</v>
      </c>
      <c r="C12" s="36">
        <v>32142717.761455499</v>
      </c>
      <c r="D12" s="39">
        <v>2.16267267355125</v>
      </c>
    </row>
    <row r="13" spans="1:6" x14ac:dyDescent="0.25">
      <c r="A13" s="18" t="s">
        <v>270</v>
      </c>
      <c r="B13" s="36">
        <v>54546575.690132201</v>
      </c>
      <c r="C13" s="36">
        <v>58648958.061301097</v>
      </c>
      <c r="D13" s="39">
        <v>3.9461037449524499</v>
      </c>
    </row>
    <row r="14" spans="1:6" x14ac:dyDescent="0.25">
      <c r="A14" s="18" t="s">
        <v>271</v>
      </c>
      <c r="B14" s="36">
        <v>85761878.862917393</v>
      </c>
      <c r="C14" s="36">
        <v>91736792.2128582</v>
      </c>
      <c r="D14" s="39">
        <v>6.1723671019476898</v>
      </c>
    </row>
    <row r="15" spans="1:6" x14ac:dyDescent="0.25">
      <c r="A15" s="18" t="s">
        <v>272</v>
      </c>
      <c r="B15" s="36">
        <v>104512165.705622</v>
      </c>
      <c r="C15" s="36">
        <v>112317119.63419899</v>
      </c>
      <c r="D15" s="39">
        <v>7.5570823602275699</v>
      </c>
    </row>
    <row r="16" spans="1:6" x14ac:dyDescent="0.25">
      <c r="A16" s="18" t="s">
        <v>273</v>
      </c>
      <c r="B16" s="36">
        <v>61920556.293476</v>
      </c>
      <c r="C16" s="36">
        <v>66229913.248217702</v>
      </c>
      <c r="D16" s="39">
        <v>4.45617650058675</v>
      </c>
    </row>
    <row r="17" spans="1:4" x14ac:dyDescent="0.25">
      <c r="A17" s="18" t="s">
        <v>274</v>
      </c>
      <c r="B17" s="36">
        <v>62978508.354601197</v>
      </c>
      <c r="C17" s="36">
        <v>67283968.976852104</v>
      </c>
      <c r="D17" s="39">
        <v>4.5270969976534703</v>
      </c>
    </row>
    <row r="18" spans="1:4" x14ac:dyDescent="0.25">
      <c r="A18" s="18" t="s">
        <v>275</v>
      </c>
      <c r="B18" s="36">
        <v>61648558.963158801</v>
      </c>
      <c r="C18" s="36">
        <v>66328802.366969399</v>
      </c>
      <c r="D18" s="39">
        <v>4.4628301008337203</v>
      </c>
    </row>
    <row r="19" spans="1:4" x14ac:dyDescent="0.25">
      <c r="A19" s="18" t="s">
        <v>276</v>
      </c>
      <c r="B19" s="36">
        <v>107632641.00049999</v>
      </c>
      <c r="C19" s="36">
        <v>114986427.97046299</v>
      </c>
      <c r="D19" s="39">
        <v>7.7366826117981802</v>
      </c>
    </row>
    <row r="20" spans="1:4" x14ac:dyDescent="0.25">
      <c r="A20" s="18" t="s">
        <v>277</v>
      </c>
      <c r="B20" s="36">
        <v>28470124.607172899</v>
      </c>
      <c r="C20" s="36">
        <v>30485128.9670313</v>
      </c>
      <c r="D20" s="39">
        <v>2.05114439469535</v>
      </c>
    </row>
    <row r="21" spans="1:4" x14ac:dyDescent="0.25">
      <c r="A21" s="18" t="s">
        <v>278</v>
      </c>
      <c r="B21" s="36">
        <v>81221326.510872006</v>
      </c>
      <c r="C21" s="36">
        <v>86455442.598563403</v>
      </c>
      <c r="D21" s="39">
        <v>5.8170197235750196</v>
      </c>
    </row>
    <row r="22" spans="1:4" x14ac:dyDescent="0.25">
      <c r="A22" s="18" t="s">
        <v>279</v>
      </c>
      <c r="B22" s="36">
        <v>30646680.067810401</v>
      </c>
      <c r="C22" s="36">
        <v>32849707.6340595</v>
      </c>
      <c r="D22" s="39">
        <v>2.2102413853604199</v>
      </c>
    </row>
    <row r="23" spans="1:4" x14ac:dyDescent="0.25">
      <c r="A23" s="18" t="s">
        <v>280</v>
      </c>
      <c r="B23" s="36">
        <v>42559027.400665097</v>
      </c>
      <c r="C23" s="36">
        <v>45487524.548200198</v>
      </c>
      <c r="D23" s="39">
        <v>3.0605572017264802</v>
      </c>
    </row>
    <row r="24" spans="1:4" x14ac:dyDescent="0.25">
      <c r="A24" s="18" t="s">
        <v>281</v>
      </c>
      <c r="B24" s="36">
        <v>37247950.6786566</v>
      </c>
      <c r="C24" s="36">
        <v>40337255.627344698</v>
      </c>
      <c r="D24" s="39">
        <v>2.7140293835364702</v>
      </c>
    </row>
    <row r="25" spans="1:4" x14ac:dyDescent="0.25">
      <c r="A25" s="18" t="s">
        <v>282</v>
      </c>
      <c r="B25" s="36">
        <v>78679418.523405999</v>
      </c>
      <c r="C25" s="36">
        <v>85737239.220516503</v>
      </c>
      <c r="D25" s="39">
        <v>5.7686965285271903</v>
      </c>
    </row>
    <row r="26" spans="1:4" x14ac:dyDescent="0.25">
      <c r="A26" s="18" t="s">
        <v>283</v>
      </c>
      <c r="B26" s="36">
        <v>155573285.18361801</v>
      </c>
      <c r="C26" s="36">
        <v>166849104.56771499</v>
      </c>
      <c r="D26" s="39">
        <v>11.2261819841445</v>
      </c>
    </row>
    <row r="27" spans="1:4" x14ac:dyDescent="0.25">
      <c r="A27" s="21" t="s">
        <v>284</v>
      </c>
      <c r="B27" s="22">
        <v>1387272516.2904799</v>
      </c>
      <c r="C27" s="22">
        <v>1486249775.7774401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0.81499999999999995</v>
      </c>
      <c r="B31" s="29" t="s">
        <v>34</v>
      </c>
      <c r="C31" s="30" t="s">
        <v>35</v>
      </c>
    </row>
    <row r="32" spans="1:4" x14ac:dyDescent="0.25">
      <c r="A32" s="28">
        <v>9.8000000000000004E-2</v>
      </c>
      <c r="B32" s="29" t="s">
        <v>34</v>
      </c>
      <c r="C32" s="30" t="s">
        <v>36</v>
      </c>
    </row>
    <row r="33" spans="1:3" x14ac:dyDescent="0.25">
      <c r="A33" s="28">
        <v>8.6999999999999994E-2</v>
      </c>
      <c r="B33" s="29" t="s">
        <v>34</v>
      </c>
      <c r="C33" s="30" t="s">
        <v>37</v>
      </c>
    </row>
  </sheetData>
  <hyperlinks>
    <hyperlink ref="A2" location="Contents!A1" display="Back to contents" xr:uid="{00000000-0004-0000-0B00-000000000000}"/>
  </hyperlink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205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24722417.103083201</v>
      </c>
      <c r="C5" s="36">
        <v>27506712.2242544</v>
      </c>
      <c r="D5" s="39">
        <v>2.1340923872170401</v>
      </c>
    </row>
    <row r="6" spans="1:6" x14ac:dyDescent="0.25">
      <c r="A6" s="18" t="s">
        <v>263</v>
      </c>
      <c r="B6" s="36">
        <v>45759916.555303298</v>
      </c>
      <c r="C6" s="36">
        <v>49562847.235448003</v>
      </c>
      <c r="D6" s="39">
        <v>3.8453048881903502</v>
      </c>
    </row>
    <row r="7" spans="1:6" x14ac:dyDescent="0.25">
      <c r="A7" s="18" t="s">
        <v>264</v>
      </c>
      <c r="B7" s="36">
        <v>40069561.735201903</v>
      </c>
      <c r="C7" s="36">
        <v>44035048.487587899</v>
      </c>
      <c r="D7" s="39">
        <v>3.4164338137522301</v>
      </c>
    </row>
    <row r="8" spans="1:6" x14ac:dyDescent="0.25">
      <c r="A8" s="18" t="s">
        <v>265</v>
      </c>
      <c r="B8" s="36">
        <v>43501497.199932098</v>
      </c>
      <c r="C8" s="36">
        <v>47172697.4071512</v>
      </c>
      <c r="D8" s="39">
        <v>3.659866493689</v>
      </c>
    </row>
    <row r="9" spans="1:6" x14ac:dyDescent="0.25">
      <c r="A9" s="18" t="s">
        <v>266</v>
      </c>
      <c r="B9" s="36">
        <v>59039108.401622199</v>
      </c>
      <c r="C9" s="36">
        <v>64111869.595489502</v>
      </c>
      <c r="D9" s="39">
        <v>4.9740823882740299</v>
      </c>
    </row>
    <row r="10" spans="1:6" x14ac:dyDescent="0.25">
      <c r="A10" s="18" t="s">
        <v>267</v>
      </c>
      <c r="B10" s="36">
        <v>46566697.894641697</v>
      </c>
      <c r="C10" s="36">
        <v>50957493.024192996</v>
      </c>
      <c r="D10" s="39">
        <v>3.9535076765265198</v>
      </c>
    </row>
    <row r="11" spans="1:6" x14ac:dyDescent="0.25">
      <c r="A11" s="18" t="s">
        <v>268</v>
      </c>
      <c r="B11" s="36">
        <v>45001077.329784401</v>
      </c>
      <c r="C11" s="36">
        <v>48371205.959122501</v>
      </c>
      <c r="D11" s="39">
        <v>3.7528520877477902</v>
      </c>
    </row>
    <row r="12" spans="1:6" x14ac:dyDescent="0.25">
      <c r="A12" s="18" t="s">
        <v>269</v>
      </c>
      <c r="B12" s="36">
        <v>24908921.358109701</v>
      </c>
      <c r="C12" s="36">
        <v>27150267.2258946</v>
      </c>
      <c r="D12" s="39">
        <v>2.1064378078089501</v>
      </c>
    </row>
    <row r="13" spans="1:6" x14ac:dyDescent="0.25">
      <c r="A13" s="18" t="s">
        <v>270</v>
      </c>
      <c r="B13" s="36">
        <v>44484453.451857597</v>
      </c>
      <c r="C13" s="36">
        <v>48590550.932854302</v>
      </c>
      <c r="D13" s="39">
        <v>3.7698698408983402</v>
      </c>
    </row>
    <row r="14" spans="1:6" x14ac:dyDescent="0.25">
      <c r="A14" s="18" t="s">
        <v>271</v>
      </c>
      <c r="B14" s="36">
        <v>72059623.416228294</v>
      </c>
      <c r="C14" s="36">
        <v>77227556.961939797</v>
      </c>
      <c r="D14" s="39">
        <v>5.99165542040034</v>
      </c>
    </row>
    <row r="15" spans="1:6" x14ac:dyDescent="0.25">
      <c r="A15" s="18" t="s">
        <v>272</v>
      </c>
      <c r="B15" s="36">
        <v>91973676.982422397</v>
      </c>
      <c r="C15" s="36">
        <v>100544826.27373201</v>
      </c>
      <c r="D15" s="39">
        <v>7.8007122979833898</v>
      </c>
    </row>
    <row r="16" spans="1:6" x14ac:dyDescent="0.25">
      <c r="A16" s="18" t="s">
        <v>273</v>
      </c>
      <c r="B16" s="36">
        <v>55476118.372041501</v>
      </c>
      <c r="C16" s="36">
        <v>59623008.131511897</v>
      </c>
      <c r="D16" s="39">
        <v>4.6258166631867699</v>
      </c>
    </row>
    <row r="17" spans="1:4" x14ac:dyDescent="0.25">
      <c r="A17" s="18" t="s">
        <v>274</v>
      </c>
      <c r="B17" s="36">
        <v>54942432.321701497</v>
      </c>
      <c r="C17" s="36">
        <v>60461092.526342899</v>
      </c>
      <c r="D17" s="39">
        <v>4.6908389571008096</v>
      </c>
    </row>
    <row r="18" spans="1:4" x14ac:dyDescent="0.25">
      <c r="A18" s="18" t="s">
        <v>275</v>
      </c>
      <c r="B18" s="36">
        <v>54403691.828361802</v>
      </c>
      <c r="C18" s="36">
        <v>59215001.4727773</v>
      </c>
      <c r="D18" s="39">
        <v>4.5941617021270602</v>
      </c>
    </row>
    <row r="19" spans="1:4" x14ac:dyDescent="0.25">
      <c r="A19" s="18" t="s">
        <v>276</v>
      </c>
      <c r="B19" s="36">
        <v>98306059.029360995</v>
      </c>
      <c r="C19" s="36">
        <v>107121675.49106701</v>
      </c>
      <c r="D19" s="39">
        <v>8.3109733474378196</v>
      </c>
    </row>
    <row r="20" spans="1:4" x14ac:dyDescent="0.25">
      <c r="A20" s="18" t="s">
        <v>277</v>
      </c>
      <c r="B20" s="36">
        <v>21941216.952290598</v>
      </c>
      <c r="C20" s="36">
        <v>23135628.105544299</v>
      </c>
      <c r="D20" s="39">
        <v>1.7949643494648899</v>
      </c>
    </row>
    <row r="21" spans="1:4" x14ac:dyDescent="0.25">
      <c r="A21" s="18" t="s">
        <v>278</v>
      </c>
      <c r="B21" s="36">
        <v>70538714.911726594</v>
      </c>
      <c r="C21" s="36">
        <v>76435517.276374295</v>
      </c>
      <c r="D21" s="39">
        <v>5.9302054786712501</v>
      </c>
    </row>
    <row r="22" spans="1:4" x14ac:dyDescent="0.25">
      <c r="A22" s="18" t="s">
        <v>279</v>
      </c>
      <c r="B22" s="36">
        <v>22391663.4336522</v>
      </c>
      <c r="C22" s="36">
        <v>24418058.977146901</v>
      </c>
      <c r="D22" s="39">
        <v>1.8944610082406299</v>
      </c>
    </row>
    <row r="23" spans="1:4" x14ac:dyDescent="0.25">
      <c r="A23" s="18" t="s">
        <v>280</v>
      </c>
      <c r="B23" s="36">
        <v>37883652.0285891</v>
      </c>
      <c r="C23" s="36">
        <v>41519540.312475003</v>
      </c>
      <c r="D23" s="39">
        <v>3.2212695642874398</v>
      </c>
    </row>
    <row r="24" spans="1:4" x14ac:dyDescent="0.25">
      <c r="A24" s="18" t="s">
        <v>281</v>
      </c>
      <c r="B24" s="36">
        <v>28197653.350279599</v>
      </c>
      <c r="C24" s="36">
        <v>30867398.007476401</v>
      </c>
      <c r="D24" s="39">
        <v>2.3948292534528601</v>
      </c>
    </row>
    <row r="25" spans="1:4" x14ac:dyDescent="0.25">
      <c r="A25" s="18" t="s">
        <v>282</v>
      </c>
      <c r="B25" s="36">
        <v>65606198.844503</v>
      </c>
      <c r="C25" s="36">
        <v>71596139.174340501</v>
      </c>
      <c r="D25" s="39">
        <v>5.5547451225873798</v>
      </c>
    </row>
    <row r="26" spans="1:4" x14ac:dyDescent="0.25">
      <c r="A26" s="18" t="s">
        <v>283</v>
      </c>
      <c r="B26" s="36">
        <v>135922769.331265</v>
      </c>
      <c r="C26" s="36">
        <v>149294395.10799301</v>
      </c>
      <c r="D26" s="39">
        <v>11.582919450955099</v>
      </c>
    </row>
    <row r="27" spans="1:4" x14ac:dyDescent="0.25">
      <c r="A27" s="21" t="s">
        <v>284</v>
      </c>
      <c r="B27" s="22">
        <v>1183697121.83196</v>
      </c>
      <c r="C27" s="22">
        <v>1288918529.9107201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0.77700000000000002</v>
      </c>
      <c r="B31" s="29" t="s">
        <v>34</v>
      </c>
      <c r="C31" s="30" t="s">
        <v>104</v>
      </c>
    </row>
    <row r="32" spans="1:4" x14ac:dyDescent="0.25">
      <c r="A32" s="28">
        <v>9.2999999999999999E-2</v>
      </c>
      <c r="B32" s="29" t="s">
        <v>34</v>
      </c>
      <c r="C32" s="30" t="s">
        <v>105</v>
      </c>
    </row>
    <row r="33" spans="1:3" x14ac:dyDescent="0.25">
      <c r="A33" s="28">
        <v>7.4999999999999997E-2</v>
      </c>
      <c r="B33" s="29" t="s">
        <v>34</v>
      </c>
      <c r="C33" s="30" t="s">
        <v>106</v>
      </c>
    </row>
    <row r="34" spans="1:3" x14ac:dyDescent="0.25">
      <c r="A34" s="28">
        <v>5.5E-2</v>
      </c>
      <c r="B34" s="29" t="s">
        <v>34</v>
      </c>
      <c r="C34" s="30" t="s">
        <v>107</v>
      </c>
    </row>
  </sheetData>
  <hyperlinks>
    <hyperlink ref="A2" location="Contents!A1" display="Back to contents" xr:uid="{00000000-0004-0000-0C00-000000000000}"/>
  </hyperlink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"/>
  <sheetViews>
    <sheetView workbookViewId="0"/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206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1465857.5893338299</v>
      </c>
      <c r="C5" s="36">
        <v>1527991.5643470299</v>
      </c>
      <c r="D5" s="39">
        <v>2.9568391227406501</v>
      </c>
    </row>
    <row r="6" spans="1:6" x14ac:dyDescent="0.25">
      <c r="A6" s="18" t="s">
        <v>263</v>
      </c>
      <c r="B6" s="36">
        <v>2744544.7187660602</v>
      </c>
      <c r="C6" s="36">
        <v>2882382.0728183701</v>
      </c>
      <c r="D6" s="39">
        <v>5.5777402692911702</v>
      </c>
    </row>
    <row r="7" spans="1:6" x14ac:dyDescent="0.25">
      <c r="A7" s="18" t="s">
        <v>264</v>
      </c>
      <c r="B7" s="36">
        <v>2192235.6141722701</v>
      </c>
      <c r="C7" s="36">
        <v>2298965.6764356899</v>
      </c>
      <c r="D7" s="39">
        <v>4.44876255375656</v>
      </c>
    </row>
    <row r="8" spans="1:6" x14ac:dyDescent="0.25">
      <c r="A8" s="18" t="s">
        <v>265</v>
      </c>
      <c r="B8" s="36">
        <v>1951322.7819179101</v>
      </c>
      <c r="C8" s="36">
        <v>2078394.4856306801</v>
      </c>
      <c r="D8" s="39">
        <v>4.0219319733138903</v>
      </c>
    </row>
    <row r="9" spans="1:6" x14ac:dyDescent="0.25">
      <c r="A9" s="18" t="s">
        <v>266</v>
      </c>
      <c r="B9" s="36">
        <v>1917176.52303254</v>
      </c>
      <c r="C9" s="36">
        <v>2019051.1779456099</v>
      </c>
      <c r="D9" s="39">
        <v>3.9070958590772</v>
      </c>
    </row>
    <row r="10" spans="1:6" x14ac:dyDescent="0.25">
      <c r="A10" s="18" t="s">
        <v>267</v>
      </c>
      <c r="B10" s="36">
        <v>1992132.62347737</v>
      </c>
      <c r="C10" s="36">
        <v>2110500.55941911</v>
      </c>
      <c r="D10" s="39">
        <v>4.0840609125503997</v>
      </c>
    </row>
    <row r="11" spans="1:6" x14ac:dyDescent="0.25">
      <c r="A11" s="18" t="s">
        <v>268</v>
      </c>
      <c r="B11" s="36">
        <v>4232872.4499164103</v>
      </c>
      <c r="C11" s="36">
        <v>4472191.9393575899</v>
      </c>
      <c r="D11" s="39">
        <v>8.6542049048214693</v>
      </c>
    </row>
    <row r="12" spans="1:6" x14ac:dyDescent="0.25">
      <c r="A12" s="18" t="s">
        <v>269</v>
      </c>
      <c r="B12" s="36">
        <v>2484089.9891229798</v>
      </c>
      <c r="C12" s="36">
        <v>2613769.1828648099</v>
      </c>
      <c r="D12" s="39">
        <v>5.0579434847935296</v>
      </c>
    </row>
    <row r="13" spans="1:6" x14ac:dyDescent="0.25">
      <c r="A13" s="18" t="s">
        <v>270</v>
      </c>
      <c r="B13" s="36">
        <v>2388295.3341962998</v>
      </c>
      <c r="C13" s="36">
        <v>2503458.9916902198</v>
      </c>
      <c r="D13" s="39">
        <v>4.8444805989290902</v>
      </c>
    </row>
    <row r="14" spans="1:6" x14ac:dyDescent="0.25">
      <c r="A14" s="18" t="s">
        <v>271</v>
      </c>
      <c r="B14" s="36">
        <v>3043619.5313434699</v>
      </c>
      <c r="C14" s="36">
        <v>3192547.9010498999</v>
      </c>
      <c r="D14" s="39">
        <v>6.1779467605123202</v>
      </c>
    </row>
    <row r="15" spans="1:6" x14ac:dyDescent="0.25">
      <c r="A15" s="18" t="s">
        <v>272</v>
      </c>
      <c r="B15" s="36">
        <v>2765237.3919474799</v>
      </c>
      <c r="C15" s="36">
        <v>2964498.6079161498</v>
      </c>
      <c r="D15" s="39">
        <v>5.7366451934193297</v>
      </c>
    </row>
    <row r="16" spans="1:6" x14ac:dyDescent="0.25">
      <c r="A16" s="18" t="s">
        <v>273</v>
      </c>
      <c r="B16" s="36">
        <v>1871501.49005707</v>
      </c>
      <c r="C16" s="36">
        <v>1945733.70911285</v>
      </c>
      <c r="D16" s="39">
        <v>3.7652181384906598</v>
      </c>
    </row>
    <row r="17" spans="1:4" x14ac:dyDescent="0.25">
      <c r="A17" s="18" t="s">
        <v>274</v>
      </c>
      <c r="B17" s="36">
        <v>1792156.9669099599</v>
      </c>
      <c r="C17" s="36">
        <v>1880397.7581798499</v>
      </c>
      <c r="D17" s="39">
        <v>3.63878557148711</v>
      </c>
    </row>
    <row r="18" spans="1:4" x14ac:dyDescent="0.25">
      <c r="A18" s="18" t="s">
        <v>275</v>
      </c>
      <c r="B18" s="36">
        <v>1850606.76156142</v>
      </c>
      <c r="C18" s="36">
        <v>1943267.9232310201</v>
      </c>
      <c r="D18" s="39">
        <v>3.7604465596849801</v>
      </c>
    </row>
    <row r="19" spans="1:4" x14ac:dyDescent="0.25">
      <c r="A19" s="18" t="s">
        <v>276</v>
      </c>
      <c r="B19" s="36">
        <v>2836417.52520352</v>
      </c>
      <c r="C19" s="36">
        <v>2981767.5053582001</v>
      </c>
      <c r="D19" s="39">
        <v>5.77006249280414</v>
      </c>
    </row>
    <row r="20" spans="1:4" x14ac:dyDescent="0.25">
      <c r="A20" s="18" t="s">
        <v>277</v>
      </c>
      <c r="B20" s="36">
        <v>969080.57645675598</v>
      </c>
      <c r="C20" s="36">
        <v>1023621.7386108</v>
      </c>
      <c r="D20" s="39">
        <v>1.9808255976240501</v>
      </c>
    </row>
    <row r="21" spans="1:4" x14ac:dyDescent="0.25">
      <c r="A21" s="18" t="s">
        <v>278</v>
      </c>
      <c r="B21" s="36">
        <v>2124178.9659774699</v>
      </c>
      <c r="C21" s="36">
        <v>2219040.9243526598</v>
      </c>
      <c r="D21" s="39">
        <v>4.2940989814249599</v>
      </c>
    </row>
    <row r="22" spans="1:4" x14ac:dyDescent="0.25">
      <c r="A22" s="18" t="s">
        <v>279</v>
      </c>
      <c r="B22" s="36">
        <v>910687.30797934497</v>
      </c>
      <c r="C22" s="36">
        <v>974624.43168584304</v>
      </c>
      <c r="D22" s="39">
        <v>1.88601018279776</v>
      </c>
    </row>
    <row r="23" spans="1:4" x14ac:dyDescent="0.25">
      <c r="A23" s="18" t="s">
        <v>280</v>
      </c>
      <c r="B23" s="36">
        <v>1234170.49663246</v>
      </c>
      <c r="C23" s="36">
        <v>1300444.8210942601</v>
      </c>
      <c r="D23" s="39">
        <v>2.5165100473707001</v>
      </c>
    </row>
    <row r="24" spans="1:4" x14ac:dyDescent="0.25">
      <c r="A24" s="18" t="s">
        <v>281</v>
      </c>
      <c r="B24" s="36">
        <v>1818305.3055052899</v>
      </c>
      <c r="C24" s="36">
        <v>1923114.1514838701</v>
      </c>
      <c r="D24" s="39">
        <v>3.7214466972752498</v>
      </c>
    </row>
    <row r="25" spans="1:4" x14ac:dyDescent="0.25">
      <c r="A25" s="18" t="s">
        <v>282</v>
      </c>
      <c r="B25" s="36">
        <v>2238337.5686227502</v>
      </c>
      <c r="C25" s="36">
        <v>2435908.9385014498</v>
      </c>
      <c r="D25" s="39">
        <v>4.7137634898348901</v>
      </c>
    </row>
    <row r="26" spans="1:4" x14ac:dyDescent="0.25">
      <c r="A26" s="18" t="s">
        <v>283</v>
      </c>
      <c r="B26" s="36">
        <v>4155736.5273204902</v>
      </c>
      <c r="C26" s="36">
        <v>4384846.0645933002</v>
      </c>
      <c r="D26" s="39">
        <v>8.4851806079999008</v>
      </c>
    </row>
    <row r="27" spans="1:4" x14ac:dyDescent="0.25">
      <c r="A27" s="21" t="s">
        <v>284</v>
      </c>
      <c r="B27" s="22">
        <v>48978564.039453097</v>
      </c>
      <c r="C27" s="22">
        <v>51676520.125679299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0.67300000000000004</v>
      </c>
      <c r="B31" s="29" t="s">
        <v>34</v>
      </c>
      <c r="C31" s="30" t="s">
        <v>108</v>
      </c>
    </row>
    <row r="32" spans="1:4" x14ac:dyDescent="0.25">
      <c r="A32" s="28">
        <v>0.32700000000000001</v>
      </c>
      <c r="B32" s="29" t="s">
        <v>34</v>
      </c>
      <c r="C32" s="30" t="s">
        <v>109</v>
      </c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D00-000000000000}"/>
  </hyperlink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207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110635.55673238799</v>
      </c>
      <c r="C5" s="36">
        <v>134868.604822733</v>
      </c>
      <c r="D5" s="39">
        <v>2.1689162017385999</v>
      </c>
    </row>
    <row r="6" spans="1:6" x14ac:dyDescent="0.25">
      <c r="A6" s="18" t="s">
        <v>263</v>
      </c>
      <c r="B6" s="36">
        <v>188061.68695673501</v>
      </c>
      <c r="C6" s="36">
        <v>231745.64806901099</v>
      </c>
      <c r="D6" s="39">
        <v>3.7268635754031898</v>
      </c>
    </row>
    <row r="7" spans="1:6" x14ac:dyDescent="0.25">
      <c r="A7" s="18" t="s">
        <v>264</v>
      </c>
      <c r="B7" s="36">
        <v>186533.901769733</v>
      </c>
      <c r="C7" s="36">
        <v>228229.41899974601</v>
      </c>
      <c r="D7" s="39">
        <v>3.6703166406486001</v>
      </c>
    </row>
    <row r="8" spans="1:6" x14ac:dyDescent="0.25">
      <c r="A8" s="18" t="s">
        <v>265</v>
      </c>
      <c r="B8" s="36">
        <v>158563.81505505301</v>
      </c>
      <c r="C8" s="36">
        <v>194855.37520598399</v>
      </c>
      <c r="D8" s="39">
        <v>3.1336053400685699</v>
      </c>
    </row>
    <row r="9" spans="1:6" x14ac:dyDescent="0.25">
      <c r="A9" s="18" t="s">
        <v>266</v>
      </c>
      <c r="B9" s="36">
        <v>242683.273830202</v>
      </c>
      <c r="C9" s="36">
        <v>295821.996178273</v>
      </c>
      <c r="D9" s="39">
        <v>4.75732006855878</v>
      </c>
    </row>
    <row r="10" spans="1:6" x14ac:dyDescent="0.25">
      <c r="A10" s="18" t="s">
        <v>267</v>
      </c>
      <c r="B10" s="36">
        <v>215702.10951515901</v>
      </c>
      <c r="C10" s="36">
        <v>266253.08271363098</v>
      </c>
      <c r="D10" s="39">
        <v>4.2818017256088998</v>
      </c>
    </row>
    <row r="11" spans="1:6" x14ac:dyDescent="0.25">
      <c r="A11" s="18" t="s">
        <v>268</v>
      </c>
      <c r="B11" s="36">
        <v>207955.609002963</v>
      </c>
      <c r="C11" s="36">
        <v>255780.028779535</v>
      </c>
      <c r="D11" s="39">
        <v>4.1133772328279496</v>
      </c>
    </row>
    <row r="12" spans="1:6" x14ac:dyDescent="0.25">
      <c r="A12" s="18" t="s">
        <v>269</v>
      </c>
      <c r="B12" s="36">
        <v>115821.753100256</v>
      </c>
      <c r="C12" s="36">
        <v>140689.98661941799</v>
      </c>
      <c r="D12" s="39">
        <v>2.26253390700019</v>
      </c>
    </row>
    <row r="13" spans="1:6" x14ac:dyDescent="0.25">
      <c r="A13" s="18" t="s">
        <v>270</v>
      </c>
      <c r="B13" s="36">
        <v>199353.502391043</v>
      </c>
      <c r="C13" s="36">
        <v>244823.06713221499</v>
      </c>
      <c r="D13" s="39">
        <v>3.93717068223794</v>
      </c>
    </row>
    <row r="14" spans="1:6" x14ac:dyDescent="0.25">
      <c r="A14" s="18" t="s">
        <v>271</v>
      </c>
      <c r="B14" s="36">
        <v>301565.841140626</v>
      </c>
      <c r="C14" s="36">
        <v>371066.14444389002</v>
      </c>
      <c r="D14" s="39">
        <v>5.9673737535792597</v>
      </c>
    </row>
    <row r="15" spans="1:6" x14ac:dyDescent="0.25">
      <c r="A15" s="18" t="s">
        <v>272</v>
      </c>
      <c r="B15" s="36">
        <v>402120.22295261198</v>
      </c>
      <c r="C15" s="36">
        <v>498382.47560876101</v>
      </c>
      <c r="D15" s="39">
        <v>8.0148365694981596</v>
      </c>
    </row>
    <row r="16" spans="1:6" x14ac:dyDescent="0.25">
      <c r="A16" s="18" t="s">
        <v>273</v>
      </c>
      <c r="B16" s="36">
        <v>237560.80626568201</v>
      </c>
      <c r="C16" s="36">
        <v>291246.47560709802</v>
      </c>
      <c r="D16" s="39">
        <v>4.6837379275464004</v>
      </c>
    </row>
    <row r="17" spans="1:4" x14ac:dyDescent="0.25">
      <c r="A17" s="18" t="s">
        <v>274</v>
      </c>
      <c r="B17" s="36">
        <v>234036.320906871</v>
      </c>
      <c r="C17" s="36">
        <v>287388.79077801801</v>
      </c>
      <c r="D17" s="39">
        <v>4.62169980430793</v>
      </c>
    </row>
    <row r="18" spans="1:4" x14ac:dyDescent="0.25">
      <c r="A18" s="18" t="s">
        <v>275</v>
      </c>
      <c r="B18" s="36">
        <v>205228.31307720399</v>
      </c>
      <c r="C18" s="36">
        <v>252507.26132969701</v>
      </c>
      <c r="D18" s="39">
        <v>4.0607455743644696</v>
      </c>
    </row>
    <row r="19" spans="1:4" x14ac:dyDescent="0.25">
      <c r="A19" s="18" t="s">
        <v>276</v>
      </c>
      <c r="B19" s="36">
        <v>389866.73354431801</v>
      </c>
      <c r="C19" s="36">
        <v>479879.12470922997</v>
      </c>
      <c r="D19" s="39">
        <v>7.7172712643243102</v>
      </c>
    </row>
    <row r="20" spans="1:4" x14ac:dyDescent="0.25">
      <c r="A20" s="18" t="s">
        <v>277</v>
      </c>
      <c r="B20" s="36">
        <v>97049.244120000003</v>
      </c>
      <c r="C20" s="36">
        <v>118994.623673027</v>
      </c>
      <c r="D20" s="39">
        <v>1.91363562738297</v>
      </c>
    </row>
    <row r="21" spans="1:4" x14ac:dyDescent="0.25">
      <c r="A21" s="18" t="s">
        <v>278</v>
      </c>
      <c r="B21" s="36">
        <v>288007.85508686601</v>
      </c>
      <c r="C21" s="36">
        <v>353597.441372459</v>
      </c>
      <c r="D21" s="39">
        <v>5.6864473425380302</v>
      </c>
    </row>
    <row r="22" spans="1:4" x14ac:dyDescent="0.25">
      <c r="A22" s="18" t="s">
        <v>279</v>
      </c>
      <c r="B22" s="36">
        <v>115241.326965812</v>
      </c>
      <c r="C22" s="36">
        <v>141863.812275145</v>
      </c>
      <c r="D22" s="39">
        <v>2.2814110169552402</v>
      </c>
    </row>
    <row r="23" spans="1:4" x14ac:dyDescent="0.25">
      <c r="A23" s="18" t="s">
        <v>280</v>
      </c>
      <c r="B23" s="36">
        <v>152854.00225419601</v>
      </c>
      <c r="C23" s="36">
        <v>187976.01571737701</v>
      </c>
      <c r="D23" s="39">
        <v>3.0229735568449199</v>
      </c>
    </row>
    <row r="24" spans="1:4" x14ac:dyDescent="0.25">
      <c r="A24" s="18" t="s">
        <v>281</v>
      </c>
      <c r="B24" s="36">
        <v>143223.02238355699</v>
      </c>
      <c r="C24" s="36">
        <v>175615.373633312</v>
      </c>
      <c r="D24" s="39">
        <v>2.8241934410777398</v>
      </c>
    </row>
    <row r="25" spans="1:4" x14ac:dyDescent="0.25">
      <c r="A25" s="18" t="s">
        <v>282</v>
      </c>
      <c r="B25" s="36">
        <v>259921.43093333699</v>
      </c>
      <c r="C25" s="36">
        <v>323485.32520853099</v>
      </c>
      <c r="D25" s="39">
        <v>5.2021933777074398</v>
      </c>
    </row>
    <row r="26" spans="1:4" x14ac:dyDescent="0.25">
      <c r="A26" s="18" t="s">
        <v>283</v>
      </c>
      <c r="B26" s="36">
        <v>608978.67292882595</v>
      </c>
      <c r="C26" s="36">
        <v>743178.687246621</v>
      </c>
      <c r="D26" s="39">
        <v>11.9515753697804</v>
      </c>
    </row>
    <row r="27" spans="1:4" x14ac:dyDescent="0.25">
      <c r="A27" s="21" t="s">
        <v>284</v>
      </c>
      <c r="B27" s="22">
        <v>5060965.0009134402</v>
      </c>
      <c r="C27" s="22">
        <v>6218248.7601237101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0.8</v>
      </c>
      <c r="B31" s="29" t="s">
        <v>34</v>
      </c>
      <c r="C31" s="30" t="s">
        <v>110</v>
      </c>
    </row>
    <row r="32" spans="1:4" x14ac:dyDescent="0.25">
      <c r="A32" s="28">
        <v>0.2</v>
      </c>
      <c r="B32" s="29" t="s">
        <v>34</v>
      </c>
      <c r="C32" s="30" t="s">
        <v>111</v>
      </c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E00-000000000000}"/>
  </hyperlink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208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474295.71825890802</v>
      </c>
      <c r="C5" s="36">
        <v>461051.26925404603</v>
      </c>
      <c r="D5" s="39">
        <v>3.4295694041737002</v>
      </c>
    </row>
    <row r="6" spans="1:6" x14ac:dyDescent="0.25">
      <c r="A6" s="18" t="s">
        <v>263</v>
      </c>
      <c r="B6" s="36">
        <v>798269.79258769006</v>
      </c>
      <c r="C6" s="36">
        <v>775308.16869973403</v>
      </c>
      <c r="D6" s="39">
        <v>5.7671963000570701</v>
      </c>
    </row>
    <row r="7" spans="1:6" x14ac:dyDescent="0.25">
      <c r="A7" s="18" t="s">
        <v>264</v>
      </c>
      <c r="B7" s="36">
        <v>637901.01086614199</v>
      </c>
      <c r="C7" s="36">
        <v>620050.318813461</v>
      </c>
      <c r="D7" s="39">
        <v>4.6122974694145302</v>
      </c>
    </row>
    <row r="8" spans="1:6" x14ac:dyDescent="0.25">
      <c r="A8" s="18" t="s">
        <v>265</v>
      </c>
      <c r="B8" s="36">
        <v>416646.81849744602</v>
      </c>
      <c r="C8" s="36">
        <v>399859.929300713</v>
      </c>
      <c r="D8" s="39">
        <v>2.9743923744175902</v>
      </c>
    </row>
    <row r="9" spans="1:6" x14ac:dyDescent="0.25">
      <c r="A9" s="18" t="s">
        <v>266</v>
      </c>
      <c r="B9" s="36">
        <v>775913.40263443405</v>
      </c>
      <c r="C9" s="36">
        <v>754771.70727134205</v>
      </c>
      <c r="D9" s="39">
        <v>5.6144340706009803</v>
      </c>
    </row>
    <row r="10" spans="1:6" x14ac:dyDescent="0.25">
      <c r="A10" s="18" t="s">
        <v>267</v>
      </c>
      <c r="B10" s="36">
        <v>694362.23383211705</v>
      </c>
      <c r="C10" s="36">
        <v>672155.36189544504</v>
      </c>
      <c r="D10" s="39">
        <v>4.9998853006903197</v>
      </c>
    </row>
    <row r="11" spans="1:6" x14ac:dyDescent="0.25">
      <c r="A11" s="18" t="s">
        <v>268</v>
      </c>
      <c r="B11" s="36">
        <v>842837.95623450004</v>
      </c>
      <c r="C11" s="36">
        <v>810869.81006398599</v>
      </c>
      <c r="D11" s="39">
        <v>6.0317246189625999</v>
      </c>
    </row>
    <row r="12" spans="1:6" x14ac:dyDescent="0.25">
      <c r="A12" s="18" t="s">
        <v>269</v>
      </c>
      <c r="B12" s="36">
        <v>436615.67460717697</v>
      </c>
      <c r="C12" s="36">
        <v>418234.11323071999</v>
      </c>
      <c r="D12" s="39">
        <v>3.1110703172740699</v>
      </c>
    </row>
    <row r="13" spans="1:6" x14ac:dyDescent="0.25">
      <c r="A13" s="18" t="s">
        <v>270</v>
      </c>
      <c r="B13" s="36">
        <v>810288.50678677601</v>
      </c>
      <c r="C13" s="36">
        <v>781983.42988105095</v>
      </c>
      <c r="D13" s="39">
        <v>5.8168508027967603</v>
      </c>
    </row>
    <row r="14" spans="1:6" x14ac:dyDescent="0.25">
      <c r="A14" s="18" t="s">
        <v>271</v>
      </c>
      <c r="B14" s="36">
        <v>1027019.49777238</v>
      </c>
      <c r="C14" s="36">
        <v>993984.04612897395</v>
      </c>
      <c r="D14" s="39">
        <v>7.3938355670426201</v>
      </c>
    </row>
    <row r="15" spans="1:6" x14ac:dyDescent="0.25">
      <c r="A15" s="18" t="s">
        <v>272</v>
      </c>
      <c r="B15" s="36">
        <v>776442.82253249199</v>
      </c>
      <c r="C15" s="36">
        <v>763613.44854113401</v>
      </c>
      <c r="D15" s="39">
        <v>5.6802041212670602</v>
      </c>
    </row>
    <row r="16" spans="1:6" x14ac:dyDescent="0.25">
      <c r="A16" s="18" t="s">
        <v>273</v>
      </c>
      <c r="B16" s="36">
        <v>620924.98168958304</v>
      </c>
      <c r="C16" s="36">
        <v>595881.92966878496</v>
      </c>
      <c r="D16" s="39">
        <v>4.4325188341819404</v>
      </c>
    </row>
    <row r="17" spans="1:4" x14ac:dyDescent="0.25">
      <c r="A17" s="18" t="s">
        <v>274</v>
      </c>
      <c r="B17" s="36">
        <v>587169.66478175798</v>
      </c>
      <c r="C17" s="36">
        <v>562245.692787498</v>
      </c>
      <c r="D17" s="39">
        <v>4.1823128016375701</v>
      </c>
    </row>
    <row r="18" spans="1:4" x14ac:dyDescent="0.25">
      <c r="A18" s="18" t="s">
        <v>275</v>
      </c>
      <c r="B18" s="36">
        <v>423987.89180591202</v>
      </c>
      <c r="C18" s="36">
        <v>417125.63941612002</v>
      </c>
      <c r="D18" s="39">
        <v>3.10282483974609</v>
      </c>
    </row>
    <row r="19" spans="1:4" x14ac:dyDescent="0.25">
      <c r="A19" s="18" t="s">
        <v>276</v>
      </c>
      <c r="B19" s="36">
        <v>1116167.43633638</v>
      </c>
      <c r="C19" s="36">
        <v>1076308.79310583</v>
      </c>
      <c r="D19" s="39">
        <v>8.0062152572557608</v>
      </c>
    </row>
    <row r="20" spans="1:4" x14ac:dyDescent="0.25">
      <c r="A20" s="18" t="s">
        <v>277</v>
      </c>
      <c r="B20" s="36">
        <v>223159.667400915</v>
      </c>
      <c r="C20" s="36">
        <v>219349.58141885401</v>
      </c>
      <c r="D20" s="39">
        <v>1.63165067188633</v>
      </c>
    </row>
    <row r="21" spans="1:4" x14ac:dyDescent="0.25">
      <c r="A21" s="18" t="s">
        <v>278</v>
      </c>
      <c r="B21" s="36">
        <v>912990.86559098598</v>
      </c>
      <c r="C21" s="36">
        <v>888771.44280906604</v>
      </c>
      <c r="D21" s="39">
        <v>6.6112025946549098</v>
      </c>
    </row>
    <row r="22" spans="1:4" x14ac:dyDescent="0.25">
      <c r="A22" s="18" t="s">
        <v>279</v>
      </c>
      <c r="B22" s="36">
        <v>368208.56474283501</v>
      </c>
      <c r="C22" s="36">
        <v>357690.82950721099</v>
      </c>
      <c r="D22" s="39">
        <v>2.66071390935809</v>
      </c>
    </row>
    <row r="23" spans="1:4" x14ac:dyDescent="0.25">
      <c r="A23" s="18" t="s">
        <v>280</v>
      </c>
      <c r="B23" s="36">
        <v>347498.80055625498</v>
      </c>
      <c r="C23" s="36">
        <v>331389.96684336202</v>
      </c>
      <c r="D23" s="39">
        <v>2.4650726869811299</v>
      </c>
    </row>
    <row r="24" spans="1:4" x14ac:dyDescent="0.25">
      <c r="A24" s="18" t="s">
        <v>281</v>
      </c>
      <c r="B24" s="36">
        <v>566364.75516813505</v>
      </c>
      <c r="C24" s="36">
        <v>550104.82850288798</v>
      </c>
      <c r="D24" s="39">
        <v>4.0920019415067896</v>
      </c>
    </row>
    <row r="25" spans="1:4" x14ac:dyDescent="0.25">
      <c r="A25" s="18" t="s">
        <v>282</v>
      </c>
      <c r="B25" s="36">
        <v>397639.89247854799</v>
      </c>
      <c r="C25" s="36">
        <v>392219.50226965698</v>
      </c>
      <c r="D25" s="39">
        <v>2.91755840273603</v>
      </c>
    </row>
    <row r="26" spans="1:4" x14ac:dyDescent="0.25">
      <c r="A26" s="18" t="s">
        <v>283</v>
      </c>
      <c r="B26" s="36">
        <v>629101.69144208904</v>
      </c>
      <c r="C26" s="36">
        <v>600445.81859748205</v>
      </c>
      <c r="D26" s="39">
        <v>4.4664677133580701</v>
      </c>
    </row>
    <row r="27" spans="1:4" x14ac:dyDescent="0.25">
      <c r="A27" s="21" t="s">
        <v>284</v>
      </c>
      <c r="B27" s="22">
        <v>13883807.6466035</v>
      </c>
      <c r="C27" s="22">
        <v>13443415.628007401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0.7</v>
      </c>
      <c r="B31" s="29" t="s">
        <v>34</v>
      </c>
      <c r="C31" s="30" t="s">
        <v>112</v>
      </c>
    </row>
    <row r="32" spans="1:4" x14ac:dyDescent="0.25">
      <c r="A32" s="28">
        <v>0.3</v>
      </c>
      <c r="B32" s="29" t="s">
        <v>34</v>
      </c>
      <c r="C32" s="30" t="s">
        <v>113</v>
      </c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F00-000000000000}"/>
  </hyperlink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209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2818935.8672757298</v>
      </c>
      <c r="C5" s="36">
        <v>3456029.0778265502</v>
      </c>
      <c r="D5" s="39">
        <v>3.0798123745177901</v>
      </c>
    </row>
    <row r="6" spans="1:6" x14ac:dyDescent="0.25">
      <c r="A6" s="18" t="s">
        <v>263</v>
      </c>
      <c r="B6" s="36">
        <v>4267949.3753445996</v>
      </c>
      <c r="C6" s="36">
        <v>5232526.6832471201</v>
      </c>
      <c r="D6" s="39">
        <v>4.6629238545624796</v>
      </c>
    </row>
    <row r="7" spans="1:6" x14ac:dyDescent="0.25">
      <c r="A7" s="18" t="s">
        <v>264</v>
      </c>
      <c r="B7" s="36">
        <v>2844764.4674841999</v>
      </c>
      <c r="C7" s="36">
        <v>3487695.0672505298</v>
      </c>
      <c r="D7" s="39">
        <v>3.1080312650083299</v>
      </c>
    </row>
    <row r="8" spans="1:6" x14ac:dyDescent="0.25">
      <c r="A8" s="18" t="s">
        <v>265</v>
      </c>
      <c r="B8" s="36">
        <v>2863561.3931920002</v>
      </c>
      <c r="C8" s="36">
        <v>3510740.1895514899</v>
      </c>
      <c r="D8" s="39">
        <v>3.1285677394524098</v>
      </c>
    </row>
    <row r="9" spans="1:6" x14ac:dyDescent="0.25">
      <c r="A9" s="18" t="s">
        <v>266</v>
      </c>
      <c r="B9" s="36">
        <v>3355340.9972196501</v>
      </c>
      <c r="C9" s="36">
        <v>4113664.37492648</v>
      </c>
      <c r="D9" s="39">
        <v>3.6658587532715798</v>
      </c>
    </row>
    <row r="10" spans="1:6" x14ac:dyDescent="0.25">
      <c r="A10" s="18" t="s">
        <v>267</v>
      </c>
      <c r="B10" s="36">
        <v>3672948.6436980399</v>
      </c>
      <c r="C10" s="36">
        <v>4503052.8935912102</v>
      </c>
      <c r="D10" s="39">
        <v>4.0128591839025001</v>
      </c>
    </row>
    <row r="11" spans="1:6" x14ac:dyDescent="0.25">
      <c r="A11" s="18" t="s">
        <v>268</v>
      </c>
      <c r="B11" s="36">
        <v>3366260.19256168</v>
      </c>
      <c r="C11" s="36">
        <v>4127051.3615006101</v>
      </c>
      <c r="D11" s="39">
        <v>3.67778845813808</v>
      </c>
    </row>
    <row r="12" spans="1:6" x14ac:dyDescent="0.25">
      <c r="A12" s="18" t="s">
        <v>269</v>
      </c>
      <c r="B12" s="36">
        <v>2648653.5492776101</v>
      </c>
      <c r="C12" s="36">
        <v>3247262.1281158701</v>
      </c>
      <c r="D12" s="39">
        <v>2.8937713949338901</v>
      </c>
    </row>
    <row r="13" spans="1:6" x14ac:dyDescent="0.25">
      <c r="A13" s="18" t="s">
        <v>270</v>
      </c>
      <c r="B13" s="36">
        <v>3753694.7423882801</v>
      </c>
      <c r="C13" s="36">
        <v>4602048.0031409003</v>
      </c>
      <c r="D13" s="39">
        <v>4.1010778755113098</v>
      </c>
    </row>
    <row r="14" spans="1:6" x14ac:dyDescent="0.25">
      <c r="A14" s="18" t="s">
        <v>271</v>
      </c>
      <c r="B14" s="36">
        <v>5516184.0417339299</v>
      </c>
      <c r="C14" s="36">
        <v>6762868.4526615897</v>
      </c>
      <c r="D14" s="39">
        <v>6.0266755512490704</v>
      </c>
    </row>
    <row r="15" spans="1:6" x14ac:dyDescent="0.25">
      <c r="A15" s="18" t="s">
        <v>272</v>
      </c>
      <c r="B15" s="36">
        <v>6442423.573318</v>
      </c>
      <c r="C15" s="36">
        <v>7898442.62139236</v>
      </c>
      <c r="D15" s="39">
        <v>7.0386332918474803</v>
      </c>
    </row>
    <row r="16" spans="1:6" x14ac:dyDescent="0.25">
      <c r="A16" s="18" t="s">
        <v>273</v>
      </c>
      <c r="B16" s="36">
        <v>4703184.44822847</v>
      </c>
      <c r="C16" s="36">
        <v>5766126.9985427903</v>
      </c>
      <c r="D16" s="39">
        <v>5.1384374619675803</v>
      </c>
    </row>
    <row r="17" spans="1:4" x14ac:dyDescent="0.25">
      <c r="A17" s="18" t="s">
        <v>274</v>
      </c>
      <c r="B17" s="36">
        <v>4184745.1709921402</v>
      </c>
      <c r="C17" s="36">
        <v>5130517.9242052101</v>
      </c>
      <c r="D17" s="39">
        <v>4.5720195735707101</v>
      </c>
    </row>
    <row r="18" spans="1:4" x14ac:dyDescent="0.25">
      <c r="A18" s="18" t="s">
        <v>275</v>
      </c>
      <c r="B18" s="36">
        <v>2858550.87052345</v>
      </c>
      <c r="C18" s="36">
        <v>3504597.2644006698</v>
      </c>
      <c r="D18" s="39">
        <v>3.1230935213630402</v>
      </c>
    </row>
    <row r="19" spans="1:4" x14ac:dyDescent="0.25">
      <c r="A19" s="18" t="s">
        <v>276</v>
      </c>
      <c r="B19" s="36">
        <v>7783311.8342391402</v>
      </c>
      <c r="C19" s="36">
        <v>9542378.1481477898</v>
      </c>
      <c r="D19" s="39">
        <v>8.5036131471080907</v>
      </c>
    </row>
    <row r="20" spans="1:4" x14ac:dyDescent="0.25">
      <c r="A20" s="18" t="s">
        <v>277</v>
      </c>
      <c r="B20" s="36">
        <v>2017326.8459690199</v>
      </c>
      <c r="C20" s="36">
        <v>2473252.52059987</v>
      </c>
      <c r="D20" s="39">
        <v>2.2040189902109</v>
      </c>
    </row>
    <row r="21" spans="1:4" x14ac:dyDescent="0.25">
      <c r="A21" s="18" t="s">
        <v>278</v>
      </c>
      <c r="B21" s="36">
        <v>5398514.3582653999</v>
      </c>
      <c r="C21" s="36">
        <v>6618604.8486658996</v>
      </c>
      <c r="D21" s="39">
        <v>5.8981162067605997</v>
      </c>
    </row>
    <row r="22" spans="1:4" x14ac:dyDescent="0.25">
      <c r="A22" s="18" t="s">
        <v>279</v>
      </c>
      <c r="B22" s="36">
        <v>2356907.4345356799</v>
      </c>
      <c r="C22" s="36">
        <v>2889579.9730885299</v>
      </c>
      <c r="D22" s="39">
        <v>2.5750258339474201</v>
      </c>
    </row>
    <row r="23" spans="1:4" x14ac:dyDescent="0.25">
      <c r="A23" s="18" t="s">
        <v>280</v>
      </c>
      <c r="B23" s="36">
        <v>2663068.35552416</v>
      </c>
      <c r="C23" s="36">
        <v>3264934.7506531901</v>
      </c>
      <c r="D23" s="39">
        <v>2.9095202096443402</v>
      </c>
    </row>
    <row r="24" spans="1:4" x14ac:dyDescent="0.25">
      <c r="A24" s="18" t="s">
        <v>281</v>
      </c>
      <c r="B24" s="36">
        <v>1853172.8006047399</v>
      </c>
      <c r="C24" s="36">
        <v>2271998.8629314899</v>
      </c>
      <c r="D24" s="39">
        <v>2.0246734200938099</v>
      </c>
    </row>
    <row r="25" spans="1:4" x14ac:dyDescent="0.25">
      <c r="A25" s="18" t="s">
        <v>282</v>
      </c>
      <c r="B25" s="36">
        <v>4965067.0977494502</v>
      </c>
      <c r="C25" s="36">
        <v>6087196.40002493</v>
      </c>
      <c r="D25" s="39">
        <v>5.4245558636060203</v>
      </c>
    </row>
    <row r="26" spans="1:4" x14ac:dyDescent="0.25">
      <c r="A26" s="18" t="s">
        <v>283</v>
      </c>
      <c r="B26" s="36">
        <v>11194901.4684636</v>
      </c>
      <c r="C26" s="36">
        <v>13725003.6255008</v>
      </c>
      <c r="D26" s="39">
        <v>12.230926029332499</v>
      </c>
    </row>
    <row r="27" spans="1:4" x14ac:dyDescent="0.25">
      <c r="A27" s="21" t="s">
        <v>284</v>
      </c>
      <c r="B27" s="22">
        <v>91529467.528588995</v>
      </c>
      <c r="C27" s="22">
        <v>112215572.169966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0.83499999999999996</v>
      </c>
      <c r="B31" s="29" t="s">
        <v>34</v>
      </c>
      <c r="C31" s="30" t="s">
        <v>114</v>
      </c>
    </row>
    <row r="32" spans="1:4" x14ac:dyDescent="0.25">
      <c r="A32" s="28">
        <v>0.16500000000000001</v>
      </c>
      <c r="B32" s="29" t="s">
        <v>34</v>
      </c>
      <c r="C32" s="30" t="s">
        <v>115</v>
      </c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1000-000000000000}"/>
  </hyperlink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5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210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8891072.1848778501</v>
      </c>
      <c r="C5" s="36">
        <v>10128662.2060408</v>
      </c>
      <c r="D5" s="39">
        <v>2.2175822502004201</v>
      </c>
    </row>
    <row r="6" spans="1:6" x14ac:dyDescent="0.25">
      <c r="A6" s="18" t="s">
        <v>263</v>
      </c>
      <c r="B6" s="36">
        <v>14437829.3962164</v>
      </c>
      <c r="C6" s="36">
        <v>16457456.464349501</v>
      </c>
      <c r="D6" s="39">
        <v>3.6032165548004298</v>
      </c>
    </row>
    <row r="7" spans="1:6" x14ac:dyDescent="0.25">
      <c r="A7" s="18" t="s">
        <v>264</v>
      </c>
      <c r="B7" s="36">
        <v>13738741.4189799</v>
      </c>
      <c r="C7" s="36">
        <v>15649512.9555544</v>
      </c>
      <c r="D7" s="39">
        <v>3.4263243702432198</v>
      </c>
    </row>
    <row r="8" spans="1:6" x14ac:dyDescent="0.25">
      <c r="A8" s="18" t="s">
        <v>265</v>
      </c>
      <c r="B8" s="36">
        <v>12693621.0803221</v>
      </c>
      <c r="C8" s="36">
        <v>14672835.5689093</v>
      </c>
      <c r="D8" s="39">
        <v>3.2124893747879799</v>
      </c>
    </row>
    <row r="9" spans="1:6" x14ac:dyDescent="0.25">
      <c r="A9" s="18" t="s">
        <v>266</v>
      </c>
      <c r="B9" s="36">
        <v>20066408.2001926</v>
      </c>
      <c r="C9" s="36">
        <v>22902328.373645298</v>
      </c>
      <c r="D9" s="39">
        <v>5.0142650486820601</v>
      </c>
    </row>
    <row r="10" spans="1:6" x14ac:dyDescent="0.25">
      <c r="A10" s="18" t="s">
        <v>267</v>
      </c>
      <c r="B10" s="36">
        <v>17390766.856873099</v>
      </c>
      <c r="C10" s="36">
        <v>20070799.670019399</v>
      </c>
      <c r="D10" s="39">
        <v>4.3943265349513103</v>
      </c>
    </row>
    <row r="11" spans="1:6" x14ac:dyDescent="0.25">
      <c r="A11" s="18" t="s">
        <v>268</v>
      </c>
      <c r="B11" s="36">
        <v>15347640.051916</v>
      </c>
      <c r="C11" s="36">
        <v>17557949.766957998</v>
      </c>
      <c r="D11" s="39">
        <v>3.84415996516252</v>
      </c>
    </row>
    <row r="12" spans="1:6" x14ac:dyDescent="0.25">
      <c r="A12" s="18" t="s">
        <v>269</v>
      </c>
      <c r="B12" s="36">
        <v>7672121.9376494596</v>
      </c>
      <c r="C12" s="36">
        <v>8745283.7431188803</v>
      </c>
      <c r="D12" s="39">
        <v>1.91470360124562</v>
      </c>
    </row>
    <row r="13" spans="1:6" x14ac:dyDescent="0.25">
      <c r="A13" s="18" t="s">
        <v>270</v>
      </c>
      <c r="B13" s="36">
        <v>15647871.4529052</v>
      </c>
      <c r="C13" s="36">
        <v>17860524.1328413</v>
      </c>
      <c r="D13" s="39">
        <v>3.9104059835901301</v>
      </c>
    </row>
    <row r="14" spans="1:6" x14ac:dyDescent="0.25">
      <c r="A14" s="18" t="s">
        <v>271</v>
      </c>
      <c r="B14" s="36">
        <v>24109058.824121799</v>
      </c>
      <c r="C14" s="36">
        <v>27443189.435975298</v>
      </c>
      <c r="D14" s="39">
        <v>6.0084469739558299</v>
      </c>
    </row>
    <row r="15" spans="1:6" x14ac:dyDescent="0.25">
      <c r="A15" s="18" t="s">
        <v>272</v>
      </c>
      <c r="B15" s="36">
        <v>29108531.2831515</v>
      </c>
      <c r="C15" s="36">
        <v>33869052.492982097</v>
      </c>
      <c r="D15" s="39">
        <v>7.4153336454195298</v>
      </c>
    </row>
    <row r="16" spans="1:6" x14ac:dyDescent="0.25">
      <c r="A16" s="18" t="s">
        <v>273</v>
      </c>
      <c r="B16" s="36">
        <v>18972772.3121472</v>
      </c>
      <c r="C16" s="36">
        <v>21596614.511353899</v>
      </c>
      <c r="D16" s="39">
        <v>4.7283903866629098</v>
      </c>
    </row>
    <row r="17" spans="1:4" x14ac:dyDescent="0.25">
      <c r="A17" s="18" t="s">
        <v>274</v>
      </c>
      <c r="B17" s="36">
        <v>18270438.922235601</v>
      </c>
      <c r="C17" s="36">
        <v>20854062.5741455</v>
      </c>
      <c r="D17" s="39">
        <v>4.5658151163746803</v>
      </c>
    </row>
    <row r="18" spans="1:4" x14ac:dyDescent="0.25">
      <c r="A18" s="18" t="s">
        <v>275</v>
      </c>
      <c r="B18" s="36">
        <v>17364558.986168198</v>
      </c>
      <c r="C18" s="36">
        <v>19914891.867089599</v>
      </c>
      <c r="D18" s="39">
        <v>4.3601918812910601</v>
      </c>
    </row>
    <row r="19" spans="1:4" x14ac:dyDescent="0.25">
      <c r="A19" s="18" t="s">
        <v>276</v>
      </c>
      <c r="B19" s="36">
        <v>32887350.929650899</v>
      </c>
      <c r="C19" s="36">
        <v>37602417.447121799</v>
      </c>
      <c r="D19" s="39">
        <v>8.2327213405963704</v>
      </c>
    </row>
    <row r="20" spans="1:4" x14ac:dyDescent="0.25">
      <c r="A20" s="18" t="s">
        <v>277</v>
      </c>
      <c r="B20" s="36">
        <v>8487124.6956836395</v>
      </c>
      <c r="C20" s="36">
        <v>9758169.6922440007</v>
      </c>
      <c r="D20" s="39">
        <v>2.1364661456532801</v>
      </c>
    </row>
    <row r="21" spans="1:4" x14ac:dyDescent="0.25">
      <c r="A21" s="18" t="s">
        <v>278</v>
      </c>
      <c r="B21" s="36">
        <v>24366291.400838301</v>
      </c>
      <c r="C21" s="36">
        <v>27746758.887401801</v>
      </c>
      <c r="D21" s="39">
        <v>6.0749108576842197</v>
      </c>
    </row>
    <row r="22" spans="1:4" x14ac:dyDescent="0.25">
      <c r="A22" s="18" t="s">
        <v>279</v>
      </c>
      <c r="B22" s="36">
        <v>9276265.6495887507</v>
      </c>
      <c r="C22" s="36">
        <v>10757025.2855024</v>
      </c>
      <c r="D22" s="39">
        <v>2.3551568660133801</v>
      </c>
    </row>
    <row r="23" spans="1:4" x14ac:dyDescent="0.25">
      <c r="A23" s="18" t="s">
        <v>280</v>
      </c>
      <c r="B23" s="36">
        <v>12845333.5303501</v>
      </c>
      <c r="C23" s="36">
        <v>14731761.467039401</v>
      </c>
      <c r="D23" s="39">
        <v>3.22539068624573</v>
      </c>
    </row>
    <row r="24" spans="1:4" x14ac:dyDescent="0.25">
      <c r="A24" s="18" t="s">
        <v>281</v>
      </c>
      <c r="B24" s="36">
        <v>10948214.282406401</v>
      </c>
      <c r="C24" s="36">
        <v>12544943.7689711</v>
      </c>
      <c r="D24" s="39">
        <v>2.7466060241638801</v>
      </c>
    </row>
    <row r="25" spans="1:4" x14ac:dyDescent="0.25">
      <c r="A25" s="18" t="s">
        <v>282</v>
      </c>
      <c r="B25" s="36">
        <v>21825710.916529302</v>
      </c>
      <c r="C25" s="36">
        <v>25621774.2318669</v>
      </c>
      <c r="D25" s="39">
        <v>5.6096640009717902</v>
      </c>
    </row>
    <row r="26" spans="1:4" x14ac:dyDescent="0.25">
      <c r="A26" s="18" t="s">
        <v>283</v>
      </c>
      <c r="B26" s="36">
        <v>43759720.940366499</v>
      </c>
      <c r="C26" s="36">
        <v>50257459.351710401</v>
      </c>
      <c r="D26" s="39">
        <v>11.003432391303599</v>
      </c>
    </row>
    <row r="27" spans="1:4" x14ac:dyDescent="0.25">
      <c r="A27" s="21" t="s">
        <v>284</v>
      </c>
      <c r="B27" s="22">
        <v>398107445.25317103</v>
      </c>
      <c r="C27" s="22">
        <v>456743473.89484102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0.8</v>
      </c>
      <c r="B31" s="29" t="s">
        <v>34</v>
      </c>
      <c r="C31" s="30" t="s">
        <v>116</v>
      </c>
    </row>
    <row r="32" spans="1:4" x14ac:dyDescent="0.25">
      <c r="A32" s="28">
        <v>0.1</v>
      </c>
      <c r="B32" s="29" t="s">
        <v>34</v>
      </c>
      <c r="C32" s="30" t="s">
        <v>117</v>
      </c>
    </row>
    <row r="33" spans="1:3" x14ac:dyDescent="0.25">
      <c r="A33" s="28">
        <v>3.3333333299999997E-2</v>
      </c>
      <c r="B33" s="29" t="s">
        <v>34</v>
      </c>
      <c r="C33" s="30" t="s">
        <v>118</v>
      </c>
    </row>
    <row r="34" spans="1:3" x14ac:dyDescent="0.25">
      <c r="A34" s="28">
        <v>3.3333333299999997E-2</v>
      </c>
      <c r="B34" s="29" t="s">
        <v>34</v>
      </c>
      <c r="C34" s="30" t="s">
        <v>114</v>
      </c>
    </row>
    <row r="35" spans="1:3" x14ac:dyDescent="0.25">
      <c r="A35" s="40">
        <v>3.3333333299999997E-2</v>
      </c>
      <c r="B35" s="29" t="s">
        <v>34</v>
      </c>
      <c r="C35" s="30" t="s">
        <v>119</v>
      </c>
    </row>
  </sheetData>
  <hyperlinks>
    <hyperlink ref="A2" location="Contents!A1" display="Back to contents" xr:uid="{00000000-0004-0000-1100-000000000000}"/>
  </hyperlink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211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456359.73853391298</v>
      </c>
      <c r="C5" s="36">
        <v>417452.580048654</v>
      </c>
      <c r="D5" s="39">
        <v>1.96184856035275</v>
      </c>
    </row>
    <row r="6" spans="1:6" x14ac:dyDescent="0.25">
      <c r="A6" s="18" t="s">
        <v>263</v>
      </c>
      <c r="B6" s="36">
        <v>842921.74060897902</v>
      </c>
      <c r="C6" s="36">
        <v>789136.19907731097</v>
      </c>
      <c r="D6" s="39">
        <v>3.7086025816432202</v>
      </c>
    </row>
    <row r="7" spans="1:6" x14ac:dyDescent="0.25">
      <c r="A7" s="18" t="s">
        <v>264</v>
      </c>
      <c r="B7" s="36">
        <v>715939.30965902901</v>
      </c>
      <c r="C7" s="36">
        <v>660945.63079344202</v>
      </c>
      <c r="D7" s="39">
        <v>3.1061617443888498</v>
      </c>
    </row>
    <row r="8" spans="1:6" x14ac:dyDescent="0.25">
      <c r="A8" s="18" t="s">
        <v>265</v>
      </c>
      <c r="B8" s="36">
        <v>690015.02855125302</v>
      </c>
      <c r="C8" s="36">
        <v>632423.70806841098</v>
      </c>
      <c r="D8" s="39">
        <v>2.97212090787019</v>
      </c>
    </row>
    <row r="9" spans="1:6" x14ac:dyDescent="0.25">
      <c r="A9" s="18" t="s">
        <v>266</v>
      </c>
      <c r="B9" s="36">
        <v>1054397.2542520501</v>
      </c>
      <c r="C9" s="36">
        <v>970885.34380782105</v>
      </c>
      <c r="D9" s="39">
        <v>4.5627458184471097</v>
      </c>
    </row>
    <row r="10" spans="1:6" x14ac:dyDescent="0.25">
      <c r="A10" s="18" t="s">
        <v>267</v>
      </c>
      <c r="B10" s="36">
        <v>975360.81706843199</v>
      </c>
      <c r="C10" s="36">
        <v>915399.42144308996</v>
      </c>
      <c r="D10" s="39">
        <v>4.3019857175072502</v>
      </c>
    </row>
    <row r="11" spans="1:6" x14ac:dyDescent="0.25">
      <c r="A11" s="18" t="s">
        <v>268</v>
      </c>
      <c r="B11" s="36">
        <v>780913.57133663504</v>
      </c>
      <c r="C11" s="36">
        <v>712348.99887997599</v>
      </c>
      <c r="D11" s="39">
        <v>3.3477355865390002</v>
      </c>
    </row>
    <row r="12" spans="1:6" x14ac:dyDescent="0.25">
      <c r="A12" s="18" t="s">
        <v>269</v>
      </c>
      <c r="B12" s="36">
        <v>560003.25919437106</v>
      </c>
      <c r="C12" s="36">
        <v>505241.64108812698</v>
      </c>
      <c r="D12" s="39">
        <v>2.3744195953549401</v>
      </c>
    </row>
    <row r="13" spans="1:6" x14ac:dyDescent="0.25">
      <c r="A13" s="18" t="s">
        <v>270</v>
      </c>
      <c r="B13" s="36">
        <v>838749.32157570205</v>
      </c>
      <c r="C13" s="36">
        <v>768365.466532744</v>
      </c>
      <c r="D13" s="39">
        <v>3.6109890233912099</v>
      </c>
    </row>
    <row r="14" spans="1:6" x14ac:dyDescent="0.25">
      <c r="A14" s="18" t="s">
        <v>271</v>
      </c>
      <c r="B14" s="36">
        <v>1301222.688848</v>
      </c>
      <c r="C14" s="36">
        <v>1190838.99422657</v>
      </c>
      <c r="D14" s="39">
        <v>5.5964338899594797</v>
      </c>
    </row>
    <row r="15" spans="1:6" x14ac:dyDescent="0.25">
      <c r="A15" s="18" t="s">
        <v>272</v>
      </c>
      <c r="B15" s="36">
        <v>1886769.50756317</v>
      </c>
      <c r="C15" s="36">
        <v>1754571.84723497</v>
      </c>
      <c r="D15" s="39">
        <v>8.2457371616488704</v>
      </c>
    </row>
    <row r="16" spans="1:6" x14ac:dyDescent="0.25">
      <c r="A16" s="18" t="s">
        <v>273</v>
      </c>
      <c r="B16" s="36">
        <v>1148638.5152795699</v>
      </c>
      <c r="C16" s="36">
        <v>1042510.0293132</v>
      </c>
      <c r="D16" s="39">
        <v>4.8993512027714097</v>
      </c>
    </row>
    <row r="17" spans="1:4" x14ac:dyDescent="0.25">
      <c r="A17" s="18" t="s">
        <v>274</v>
      </c>
      <c r="B17" s="36">
        <v>1030939.2301709499</v>
      </c>
      <c r="C17" s="36">
        <v>944902.20964593999</v>
      </c>
      <c r="D17" s="39">
        <v>4.4406362022051997</v>
      </c>
    </row>
    <row r="18" spans="1:4" x14ac:dyDescent="0.25">
      <c r="A18" s="18" t="s">
        <v>275</v>
      </c>
      <c r="B18" s="36">
        <v>935855.87852504803</v>
      </c>
      <c r="C18" s="36">
        <v>860998.17861553805</v>
      </c>
      <c r="D18" s="39">
        <v>4.0463231464190699</v>
      </c>
    </row>
    <row r="19" spans="1:4" x14ac:dyDescent="0.25">
      <c r="A19" s="18" t="s">
        <v>276</v>
      </c>
      <c r="B19" s="36">
        <v>1831635.0620492999</v>
      </c>
      <c r="C19" s="36">
        <v>1671372.2901446</v>
      </c>
      <c r="D19" s="39">
        <v>7.8547348320412604</v>
      </c>
    </row>
    <row r="20" spans="1:4" x14ac:dyDescent="0.25">
      <c r="A20" s="18" t="s">
        <v>277</v>
      </c>
      <c r="B20" s="36">
        <v>442654.47211424401</v>
      </c>
      <c r="C20" s="36">
        <v>407202.37772478501</v>
      </c>
      <c r="D20" s="39">
        <v>1.91367699396774</v>
      </c>
    </row>
    <row r="21" spans="1:4" x14ac:dyDescent="0.25">
      <c r="A21" s="18" t="s">
        <v>278</v>
      </c>
      <c r="B21" s="36">
        <v>1300681.1559490899</v>
      </c>
      <c r="C21" s="36">
        <v>1200736.6267790601</v>
      </c>
      <c r="D21" s="39">
        <v>5.6429485292311696</v>
      </c>
    </row>
    <row r="22" spans="1:4" x14ac:dyDescent="0.25">
      <c r="A22" s="18" t="s">
        <v>279</v>
      </c>
      <c r="B22" s="36">
        <v>480427.12084264599</v>
      </c>
      <c r="C22" s="36">
        <v>446390.44458194502</v>
      </c>
      <c r="D22" s="39">
        <v>2.0978441454505901</v>
      </c>
    </row>
    <row r="23" spans="1:4" x14ac:dyDescent="0.25">
      <c r="A23" s="18" t="s">
        <v>280</v>
      </c>
      <c r="B23" s="36">
        <v>680478.51770322595</v>
      </c>
      <c r="C23" s="36">
        <v>630652.75882614101</v>
      </c>
      <c r="D23" s="39">
        <v>2.9637982039573201</v>
      </c>
    </row>
    <row r="24" spans="1:4" x14ac:dyDescent="0.25">
      <c r="A24" s="18" t="s">
        <v>281</v>
      </c>
      <c r="B24" s="36">
        <v>557629.55586244701</v>
      </c>
      <c r="C24" s="36">
        <v>514318.85170327203</v>
      </c>
      <c r="D24" s="39">
        <v>2.41707860245765</v>
      </c>
    </row>
    <row r="25" spans="1:4" x14ac:dyDescent="0.25">
      <c r="A25" s="18" t="s">
        <v>282</v>
      </c>
      <c r="B25" s="36">
        <v>1218600.72651199</v>
      </c>
      <c r="C25" s="36">
        <v>1147158.5015799401</v>
      </c>
      <c r="D25" s="39">
        <v>5.3911542589070098</v>
      </c>
    </row>
    <row r="26" spans="1:4" x14ac:dyDescent="0.25">
      <c r="A26" s="18" t="s">
        <v>283</v>
      </c>
      <c r="B26" s="36">
        <v>3440522.5786193502</v>
      </c>
      <c r="C26" s="36">
        <v>3094680.2231742302</v>
      </c>
      <c r="D26" s="39">
        <v>14.5436732954887</v>
      </c>
    </row>
    <row r="27" spans="1:4" x14ac:dyDescent="0.25">
      <c r="A27" s="21" t="s">
        <v>284</v>
      </c>
      <c r="B27" s="22">
        <v>23170715.050819401</v>
      </c>
      <c r="C27" s="22">
        <v>21278532.3232898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0.85</v>
      </c>
      <c r="B31" s="29" t="s">
        <v>34</v>
      </c>
      <c r="C31" s="30" t="s">
        <v>120</v>
      </c>
    </row>
    <row r="32" spans="1:4" x14ac:dyDescent="0.25">
      <c r="A32" s="28">
        <v>0.15</v>
      </c>
      <c r="B32" s="29" t="s">
        <v>34</v>
      </c>
      <c r="C32" s="30" t="s">
        <v>114</v>
      </c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1200-000000000000}"/>
  </hyperlink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70" zoomScaleNormal="70" workbookViewId="0">
      <selection sqref="A1:K1"/>
    </sheetView>
  </sheetViews>
  <sheetFormatPr defaultColWidth="10.85546875" defaultRowHeight="15" x14ac:dyDescent="0.25"/>
  <cols>
    <col min="1" max="1" width="11.85546875" customWidth="1"/>
    <col min="13" max="13" width="12.28515625" customWidth="1"/>
    <col min="254" max="254" width="1.140625" customWidth="1"/>
    <col min="255" max="255" width="11.85546875" customWidth="1"/>
    <col min="268" max="268" width="12.28515625" customWidth="1"/>
    <col min="510" max="510" width="1.140625" customWidth="1"/>
    <col min="511" max="511" width="11.85546875" customWidth="1"/>
    <col min="524" max="524" width="12.28515625" customWidth="1"/>
    <col min="766" max="766" width="1.140625" customWidth="1"/>
    <col min="767" max="767" width="11.85546875" customWidth="1"/>
    <col min="780" max="780" width="12.28515625" customWidth="1"/>
    <col min="1022" max="1022" width="1.140625" customWidth="1"/>
    <col min="1023" max="1023" width="11.85546875" customWidth="1"/>
    <col min="1036" max="1036" width="12.28515625" customWidth="1"/>
    <col min="1278" max="1278" width="1.140625" customWidth="1"/>
    <col min="1279" max="1279" width="11.85546875" customWidth="1"/>
    <col min="1292" max="1292" width="12.28515625" customWidth="1"/>
    <col min="1534" max="1534" width="1.140625" customWidth="1"/>
    <col min="1535" max="1535" width="11.85546875" customWidth="1"/>
    <col min="1548" max="1548" width="12.28515625" customWidth="1"/>
    <col min="1790" max="1790" width="1.140625" customWidth="1"/>
    <col min="1791" max="1791" width="11.85546875" customWidth="1"/>
    <col min="1804" max="1804" width="12.28515625" customWidth="1"/>
    <col min="2046" max="2046" width="1.140625" customWidth="1"/>
    <col min="2047" max="2047" width="11.85546875" customWidth="1"/>
    <col min="2060" max="2060" width="12.28515625" customWidth="1"/>
    <col min="2302" max="2302" width="1.140625" customWidth="1"/>
    <col min="2303" max="2303" width="11.85546875" customWidth="1"/>
    <col min="2316" max="2316" width="12.28515625" customWidth="1"/>
    <col min="2558" max="2558" width="1.140625" customWidth="1"/>
    <col min="2559" max="2559" width="11.85546875" customWidth="1"/>
    <col min="2572" max="2572" width="12.28515625" customWidth="1"/>
    <col min="2814" max="2814" width="1.140625" customWidth="1"/>
    <col min="2815" max="2815" width="11.85546875" customWidth="1"/>
    <col min="2828" max="2828" width="12.28515625" customWidth="1"/>
    <col min="3070" max="3070" width="1.140625" customWidth="1"/>
    <col min="3071" max="3071" width="11.85546875" customWidth="1"/>
    <col min="3084" max="3084" width="12.28515625" customWidth="1"/>
    <col min="3326" max="3326" width="1.140625" customWidth="1"/>
    <col min="3327" max="3327" width="11.85546875" customWidth="1"/>
    <col min="3340" max="3340" width="12.28515625" customWidth="1"/>
    <col min="3582" max="3582" width="1.140625" customWidth="1"/>
    <col min="3583" max="3583" width="11.85546875" customWidth="1"/>
    <col min="3596" max="3596" width="12.28515625" customWidth="1"/>
    <col min="3838" max="3838" width="1.140625" customWidth="1"/>
    <col min="3839" max="3839" width="11.85546875" customWidth="1"/>
    <col min="3852" max="3852" width="12.28515625" customWidth="1"/>
    <col min="4094" max="4094" width="1.140625" customWidth="1"/>
    <col min="4095" max="4095" width="11.85546875" customWidth="1"/>
    <col min="4108" max="4108" width="12.28515625" customWidth="1"/>
    <col min="4350" max="4350" width="1.140625" customWidth="1"/>
    <col min="4351" max="4351" width="11.85546875" customWidth="1"/>
    <col min="4364" max="4364" width="12.28515625" customWidth="1"/>
    <col min="4606" max="4606" width="1.140625" customWidth="1"/>
    <col min="4607" max="4607" width="11.85546875" customWidth="1"/>
    <col min="4620" max="4620" width="12.28515625" customWidth="1"/>
    <col min="4862" max="4862" width="1.140625" customWidth="1"/>
    <col min="4863" max="4863" width="11.85546875" customWidth="1"/>
    <col min="4876" max="4876" width="12.28515625" customWidth="1"/>
    <col min="5118" max="5118" width="1.140625" customWidth="1"/>
    <col min="5119" max="5119" width="11.85546875" customWidth="1"/>
    <col min="5132" max="5132" width="12.28515625" customWidth="1"/>
    <col min="5374" max="5374" width="1.140625" customWidth="1"/>
    <col min="5375" max="5375" width="11.85546875" customWidth="1"/>
    <col min="5388" max="5388" width="12.28515625" customWidth="1"/>
    <col min="5630" max="5630" width="1.140625" customWidth="1"/>
    <col min="5631" max="5631" width="11.85546875" customWidth="1"/>
    <col min="5644" max="5644" width="12.28515625" customWidth="1"/>
    <col min="5886" max="5886" width="1.140625" customWidth="1"/>
    <col min="5887" max="5887" width="11.85546875" customWidth="1"/>
    <col min="5900" max="5900" width="12.28515625" customWidth="1"/>
    <col min="6142" max="6142" width="1.140625" customWidth="1"/>
    <col min="6143" max="6143" width="11.85546875" customWidth="1"/>
    <col min="6156" max="6156" width="12.28515625" customWidth="1"/>
    <col min="6398" max="6398" width="1.140625" customWidth="1"/>
    <col min="6399" max="6399" width="11.85546875" customWidth="1"/>
    <col min="6412" max="6412" width="12.28515625" customWidth="1"/>
    <col min="6654" max="6654" width="1.140625" customWidth="1"/>
    <col min="6655" max="6655" width="11.85546875" customWidth="1"/>
    <col min="6668" max="6668" width="12.28515625" customWidth="1"/>
    <col min="6910" max="6910" width="1.140625" customWidth="1"/>
    <col min="6911" max="6911" width="11.85546875" customWidth="1"/>
    <col min="6924" max="6924" width="12.28515625" customWidth="1"/>
    <col min="7166" max="7166" width="1.140625" customWidth="1"/>
    <col min="7167" max="7167" width="11.85546875" customWidth="1"/>
    <col min="7180" max="7180" width="12.28515625" customWidth="1"/>
    <col min="7422" max="7422" width="1.140625" customWidth="1"/>
    <col min="7423" max="7423" width="11.85546875" customWidth="1"/>
    <col min="7436" max="7436" width="12.28515625" customWidth="1"/>
    <col min="7678" max="7678" width="1.140625" customWidth="1"/>
    <col min="7679" max="7679" width="11.85546875" customWidth="1"/>
    <col min="7692" max="7692" width="12.28515625" customWidth="1"/>
    <col min="7934" max="7934" width="1.140625" customWidth="1"/>
    <col min="7935" max="7935" width="11.85546875" customWidth="1"/>
    <col min="7948" max="7948" width="12.28515625" customWidth="1"/>
    <col min="8190" max="8190" width="1.140625" customWidth="1"/>
    <col min="8191" max="8191" width="11.85546875" customWidth="1"/>
    <col min="8204" max="8204" width="12.28515625" customWidth="1"/>
    <col min="8446" max="8446" width="1.140625" customWidth="1"/>
    <col min="8447" max="8447" width="11.85546875" customWidth="1"/>
    <col min="8460" max="8460" width="12.28515625" customWidth="1"/>
    <col min="8702" max="8702" width="1.140625" customWidth="1"/>
    <col min="8703" max="8703" width="11.85546875" customWidth="1"/>
    <col min="8716" max="8716" width="12.28515625" customWidth="1"/>
    <col min="8958" max="8958" width="1.140625" customWidth="1"/>
    <col min="8959" max="8959" width="11.85546875" customWidth="1"/>
    <col min="8972" max="8972" width="12.28515625" customWidth="1"/>
    <col min="9214" max="9214" width="1.140625" customWidth="1"/>
    <col min="9215" max="9215" width="11.85546875" customWidth="1"/>
    <col min="9228" max="9228" width="12.28515625" customWidth="1"/>
    <col min="9470" max="9470" width="1.140625" customWidth="1"/>
    <col min="9471" max="9471" width="11.85546875" customWidth="1"/>
    <col min="9484" max="9484" width="12.28515625" customWidth="1"/>
    <col min="9726" max="9726" width="1.140625" customWidth="1"/>
    <col min="9727" max="9727" width="11.85546875" customWidth="1"/>
    <col min="9740" max="9740" width="12.28515625" customWidth="1"/>
    <col min="9982" max="9982" width="1.140625" customWidth="1"/>
    <col min="9983" max="9983" width="11.85546875" customWidth="1"/>
    <col min="9996" max="9996" width="12.28515625" customWidth="1"/>
    <col min="10238" max="10238" width="1.140625" customWidth="1"/>
    <col min="10239" max="10239" width="11.85546875" customWidth="1"/>
    <col min="10252" max="10252" width="12.28515625" customWidth="1"/>
    <col min="10494" max="10494" width="1.140625" customWidth="1"/>
    <col min="10495" max="10495" width="11.85546875" customWidth="1"/>
    <col min="10508" max="10508" width="12.28515625" customWidth="1"/>
    <col min="10750" max="10750" width="1.140625" customWidth="1"/>
    <col min="10751" max="10751" width="11.85546875" customWidth="1"/>
    <col min="10764" max="10764" width="12.28515625" customWidth="1"/>
    <col min="11006" max="11006" width="1.140625" customWidth="1"/>
    <col min="11007" max="11007" width="11.85546875" customWidth="1"/>
    <col min="11020" max="11020" width="12.28515625" customWidth="1"/>
    <col min="11262" max="11262" width="1.140625" customWidth="1"/>
    <col min="11263" max="11263" width="11.85546875" customWidth="1"/>
    <col min="11276" max="11276" width="12.28515625" customWidth="1"/>
    <col min="11518" max="11518" width="1.140625" customWidth="1"/>
    <col min="11519" max="11519" width="11.85546875" customWidth="1"/>
    <col min="11532" max="11532" width="12.28515625" customWidth="1"/>
    <col min="11774" max="11774" width="1.140625" customWidth="1"/>
    <col min="11775" max="11775" width="11.85546875" customWidth="1"/>
    <col min="11788" max="11788" width="12.28515625" customWidth="1"/>
    <col min="12030" max="12030" width="1.140625" customWidth="1"/>
    <col min="12031" max="12031" width="11.85546875" customWidth="1"/>
    <col min="12044" max="12044" width="12.28515625" customWidth="1"/>
    <col min="12286" max="12286" width="1.140625" customWidth="1"/>
    <col min="12287" max="12287" width="11.85546875" customWidth="1"/>
    <col min="12300" max="12300" width="12.28515625" customWidth="1"/>
    <col min="12542" max="12542" width="1.140625" customWidth="1"/>
    <col min="12543" max="12543" width="11.85546875" customWidth="1"/>
    <col min="12556" max="12556" width="12.28515625" customWidth="1"/>
    <col min="12798" max="12798" width="1.140625" customWidth="1"/>
    <col min="12799" max="12799" width="11.85546875" customWidth="1"/>
    <col min="12812" max="12812" width="12.28515625" customWidth="1"/>
    <col min="13054" max="13054" width="1.140625" customWidth="1"/>
    <col min="13055" max="13055" width="11.85546875" customWidth="1"/>
    <col min="13068" max="13068" width="12.28515625" customWidth="1"/>
    <col min="13310" max="13310" width="1.140625" customWidth="1"/>
    <col min="13311" max="13311" width="11.85546875" customWidth="1"/>
    <col min="13324" max="13324" width="12.28515625" customWidth="1"/>
    <col min="13566" max="13566" width="1.140625" customWidth="1"/>
    <col min="13567" max="13567" width="11.85546875" customWidth="1"/>
    <col min="13580" max="13580" width="12.28515625" customWidth="1"/>
    <col min="13822" max="13822" width="1.140625" customWidth="1"/>
    <col min="13823" max="13823" width="11.85546875" customWidth="1"/>
    <col min="13836" max="13836" width="12.28515625" customWidth="1"/>
    <col min="14078" max="14078" width="1.140625" customWidth="1"/>
    <col min="14079" max="14079" width="11.85546875" customWidth="1"/>
    <col min="14092" max="14092" width="12.28515625" customWidth="1"/>
    <col min="14334" max="14334" width="1.140625" customWidth="1"/>
    <col min="14335" max="14335" width="11.85546875" customWidth="1"/>
    <col min="14348" max="14348" width="12.28515625" customWidth="1"/>
    <col min="14590" max="14590" width="1.140625" customWidth="1"/>
    <col min="14591" max="14591" width="11.85546875" customWidth="1"/>
    <col min="14604" max="14604" width="12.28515625" customWidth="1"/>
    <col min="14846" max="14846" width="1.140625" customWidth="1"/>
    <col min="14847" max="14847" width="11.85546875" customWidth="1"/>
    <col min="14860" max="14860" width="12.28515625" customWidth="1"/>
    <col min="15102" max="15102" width="1.140625" customWidth="1"/>
    <col min="15103" max="15103" width="11.85546875" customWidth="1"/>
    <col min="15116" max="15116" width="12.28515625" customWidth="1"/>
    <col min="15358" max="15358" width="1.140625" customWidth="1"/>
    <col min="15359" max="15359" width="11.85546875" customWidth="1"/>
    <col min="15372" max="15372" width="12.28515625" customWidth="1"/>
    <col min="15614" max="15614" width="1.140625" customWidth="1"/>
    <col min="15615" max="15615" width="11.85546875" customWidth="1"/>
    <col min="15628" max="15628" width="12.28515625" customWidth="1"/>
    <col min="15870" max="15870" width="1.140625" customWidth="1"/>
    <col min="15871" max="15871" width="11.85546875" customWidth="1"/>
    <col min="15884" max="15884" width="12.28515625" customWidth="1"/>
    <col min="16126" max="16126" width="1.140625" customWidth="1"/>
    <col min="16127" max="16127" width="11.85546875" customWidth="1"/>
    <col min="16140" max="16140" width="12.28515625" customWidth="1"/>
  </cols>
  <sheetData>
    <row r="1" spans="1:23" ht="15.6" customHeight="1" x14ac:dyDescent="0.25">
      <c r="A1" s="82" t="s">
        <v>192</v>
      </c>
      <c r="B1" s="82" t="e">
        <v>#REF!</v>
      </c>
      <c r="C1" s="82" t="e">
        <v>#N/A</v>
      </c>
      <c r="D1" s="82" t="e">
        <v>#N/A</v>
      </c>
      <c r="E1" s="82" t="e">
        <v>#REF!</v>
      </c>
      <c r="F1" s="82" t="e">
        <v>#N/A</v>
      </c>
      <c r="G1" s="82" t="e">
        <v>#REF!</v>
      </c>
      <c r="H1" s="82" t="e">
        <v>#N/A</v>
      </c>
      <c r="I1" s="82" t="e">
        <v>#N/A</v>
      </c>
      <c r="J1" s="82" t="e">
        <v>#REF!</v>
      </c>
      <c r="K1" s="82" t="e">
        <v>#N/A</v>
      </c>
      <c r="L1" s="3"/>
      <c r="M1" s="4"/>
      <c r="N1" s="5"/>
      <c r="O1" s="5"/>
      <c r="P1" s="5"/>
      <c r="Q1" s="5"/>
      <c r="R1" s="5"/>
    </row>
    <row r="2" spans="1:23" ht="15.6" customHeight="1" x14ac:dyDescent="0.25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5"/>
      <c r="O2" s="65"/>
      <c r="P2" s="65"/>
      <c r="Q2" s="65"/>
      <c r="R2" s="65"/>
      <c r="S2" s="55"/>
      <c r="T2" s="55"/>
      <c r="U2" s="55"/>
      <c r="V2" s="55"/>
      <c r="W2" s="55"/>
    </row>
    <row r="3" spans="1:23" ht="15.6" customHeight="1" x14ac:dyDescent="0.25">
      <c r="A3" s="6" t="s">
        <v>85</v>
      </c>
      <c r="B3" s="6" t="s">
        <v>86</v>
      </c>
      <c r="C3" s="7"/>
      <c r="D3" s="7"/>
      <c r="E3" s="7"/>
      <c r="F3" s="7"/>
      <c r="G3" s="8"/>
      <c r="H3" s="7"/>
      <c r="I3" s="7"/>
      <c r="J3" s="55"/>
      <c r="K3" s="14"/>
      <c r="L3" s="14"/>
      <c r="M3" s="14"/>
      <c r="N3" s="65"/>
      <c r="O3" s="65"/>
      <c r="P3" s="65"/>
      <c r="Q3" s="65"/>
      <c r="R3" s="65"/>
      <c r="S3" s="55"/>
      <c r="T3" s="55"/>
      <c r="U3" s="55"/>
      <c r="V3" s="55"/>
      <c r="W3" s="55"/>
    </row>
    <row r="4" spans="1:23" ht="15.6" customHeight="1" x14ac:dyDescent="0.25">
      <c r="A4" s="6" t="s">
        <v>30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65"/>
      <c r="O4" s="65"/>
      <c r="P4" s="65"/>
      <c r="Q4" s="65"/>
      <c r="R4" s="65"/>
      <c r="S4" s="55"/>
      <c r="T4" s="55"/>
      <c r="U4" s="55"/>
      <c r="V4" s="55"/>
      <c r="W4" s="55"/>
    </row>
    <row r="5" spans="1:23" ht="15.6" customHeight="1" x14ac:dyDescent="0.25">
      <c r="A5" s="10" t="s">
        <v>87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65"/>
      <c r="P5" s="65"/>
      <c r="Q5" s="65"/>
      <c r="R5" s="65"/>
      <c r="S5" s="55"/>
      <c r="T5" s="55"/>
      <c r="U5" s="55"/>
      <c r="V5" s="55"/>
      <c r="W5" s="55"/>
    </row>
    <row r="6" spans="1:23" ht="15.6" customHeight="1" x14ac:dyDescent="0.25">
      <c r="A6" s="11" t="s">
        <v>293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5"/>
      <c r="P6" s="65"/>
      <c r="Q6" s="65"/>
      <c r="R6" s="65"/>
      <c r="S6" s="55"/>
      <c r="T6" s="55"/>
      <c r="U6" s="55"/>
      <c r="V6" s="55"/>
      <c r="W6" s="55"/>
    </row>
    <row r="7" spans="1:23" ht="15.95" customHeight="1" x14ac:dyDescent="0.25">
      <c r="A7" s="12" t="s">
        <v>88</v>
      </c>
      <c r="B7" s="55"/>
      <c r="C7" s="55"/>
      <c r="D7" s="13" t="s">
        <v>89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65"/>
      <c r="P7" s="65"/>
      <c r="Q7" s="65"/>
      <c r="R7" s="65"/>
      <c r="S7" s="55"/>
      <c r="T7" s="55"/>
      <c r="U7" s="55"/>
      <c r="V7" s="55"/>
      <c r="W7" s="55"/>
    </row>
    <row r="8" spans="1:23" ht="23.4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83" t="s">
        <v>90</v>
      </c>
      <c r="K8" s="8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55"/>
    </row>
    <row r="9" spans="1:23" ht="20.100000000000001" customHeight="1" x14ac:dyDescent="0.25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6"/>
    </row>
    <row r="10" spans="1:23" ht="15.95" customHeight="1" x14ac:dyDescent="0.25">
      <c r="A10" s="67" t="s">
        <v>198</v>
      </c>
      <c r="B10" s="61"/>
      <c r="C10" s="61"/>
      <c r="D10" s="61"/>
      <c r="E10" s="14"/>
      <c r="F10" s="14"/>
      <c r="G10" s="68" t="s">
        <v>197</v>
      </c>
      <c r="H10" s="69"/>
      <c r="I10" s="69"/>
      <c r="J10" s="14"/>
      <c r="K10" s="14"/>
      <c r="L10" s="68" t="s">
        <v>92</v>
      </c>
      <c r="M10" s="14"/>
      <c r="N10" s="65"/>
      <c r="O10" s="65"/>
      <c r="P10" s="65"/>
      <c r="Q10" s="68" t="s">
        <v>72</v>
      </c>
      <c r="R10" s="65"/>
      <c r="S10" s="65"/>
      <c r="T10" s="65"/>
      <c r="U10" s="65"/>
      <c r="V10" s="65"/>
      <c r="W10" s="70"/>
    </row>
    <row r="11" spans="1:23" ht="20.25" customHeight="1" x14ac:dyDescent="0.25">
      <c r="A11" s="71" t="s">
        <v>2</v>
      </c>
      <c r="B11" s="62"/>
      <c r="C11" s="62"/>
      <c r="D11" s="62"/>
      <c r="E11" s="65"/>
      <c r="F11" s="65"/>
      <c r="G11" s="72" t="s">
        <v>48</v>
      </c>
      <c r="H11" s="69"/>
      <c r="I11" s="69"/>
      <c r="J11" s="65"/>
      <c r="K11" s="65"/>
      <c r="L11" s="72" t="s">
        <v>52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70"/>
    </row>
    <row r="12" spans="1:23" ht="15.95" customHeight="1" x14ac:dyDescent="0.25">
      <c r="A12" s="71" t="s">
        <v>38</v>
      </c>
      <c r="B12" s="62"/>
      <c r="C12" s="62"/>
      <c r="D12" s="62"/>
      <c r="E12" s="65"/>
      <c r="F12" s="65"/>
      <c r="G12" s="72" t="s">
        <v>49</v>
      </c>
      <c r="H12" s="65"/>
      <c r="I12" s="65"/>
      <c r="J12" s="65"/>
      <c r="K12" s="65"/>
      <c r="L12" s="72" t="s">
        <v>55</v>
      </c>
      <c r="M12" s="65"/>
      <c r="N12" s="65"/>
      <c r="O12" s="65"/>
      <c r="P12" s="65"/>
      <c r="Q12" s="68" t="s">
        <v>93</v>
      </c>
      <c r="R12" s="63"/>
      <c r="S12" s="65"/>
      <c r="T12" s="65"/>
      <c r="U12" s="65"/>
      <c r="V12" s="65"/>
      <c r="W12" s="70"/>
    </row>
    <row r="13" spans="1:23" ht="20.25" customHeight="1" x14ac:dyDescent="0.25">
      <c r="A13" s="71" t="s">
        <v>94</v>
      </c>
      <c r="B13" s="62"/>
      <c r="C13" s="62"/>
      <c r="D13" s="62"/>
      <c r="E13" s="65"/>
      <c r="F13" s="65"/>
      <c r="G13" s="72" t="s">
        <v>50</v>
      </c>
      <c r="H13" s="65"/>
      <c r="I13" s="65"/>
      <c r="J13" s="65"/>
      <c r="K13" s="65"/>
      <c r="L13" s="72" t="s">
        <v>56</v>
      </c>
      <c r="M13" s="65"/>
      <c r="N13" s="65"/>
      <c r="O13" s="65"/>
      <c r="P13" s="65"/>
      <c r="Q13" s="65"/>
      <c r="R13" s="63"/>
      <c r="S13" s="65"/>
      <c r="T13" s="65"/>
      <c r="U13" s="65"/>
      <c r="V13" s="65"/>
      <c r="W13" s="70"/>
    </row>
    <row r="14" spans="1:23" ht="15.95" customHeight="1" x14ac:dyDescent="0.25">
      <c r="A14" s="85" t="s">
        <v>39</v>
      </c>
      <c r="B14" s="81"/>
      <c r="C14" s="81"/>
      <c r="D14" s="81"/>
      <c r="E14" s="69"/>
      <c r="F14" s="69"/>
      <c r="G14" s="72" t="s">
        <v>51</v>
      </c>
      <c r="H14" s="69"/>
      <c r="I14" s="69"/>
      <c r="J14" s="69"/>
      <c r="K14" s="69"/>
      <c r="L14" s="72" t="s">
        <v>57</v>
      </c>
      <c r="M14" s="69"/>
      <c r="N14" s="65"/>
      <c r="O14" s="65"/>
      <c r="P14" s="65"/>
      <c r="Q14" s="68" t="s">
        <v>95</v>
      </c>
      <c r="R14" s="63"/>
      <c r="S14" s="65"/>
      <c r="T14" s="65"/>
      <c r="U14" s="65"/>
      <c r="V14" s="65"/>
      <c r="W14" s="70"/>
    </row>
    <row r="15" spans="1:23" ht="15.75" x14ac:dyDescent="0.25">
      <c r="A15" s="85" t="s">
        <v>71</v>
      </c>
      <c r="B15" s="81"/>
      <c r="C15" s="81"/>
      <c r="D15" s="81"/>
      <c r="E15" s="69"/>
      <c r="F15" s="69"/>
      <c r="G15" s="72" t="s">
        <v>54</v>
      </c>
      <c r="H15" s="69"/>
      <c r="I15" s="69"/>
      <c r="J15" s="69"/>
      <c r="K15" s="69"/>
      <c r="L15" s="72" t="s">
        <v>58</v>
      </c>
      <c r="M15" s="69"/>
      <c r="N15" s="65"/>
      <c r="O15" s="65"/>
      <c r="P15" s="65"/>
      <c r="Q15" s="72" t="s">
        <v>73</v>
      </c>
      <c r="R15" s="63"/>
      <c r="S15" s="65"/>
      <c r="T15" s="65"/>
      <c r="U15" s="65"/>
      <c r="V15" s="65"/>
      <c r="W15" s="70"/>
    </row>
    <row r="16" spans="1:23" ht="20.25" customHeight="1" x14ac:dyDescent="0.25">
      <c r="A16" s="86" t="s">
        <v>290</v>
      </c>
      <c r="B16" s="84"/>
      <c r="C16" s="84"/>
      <c r="D16" s="84"/>
      <c r="E16" s="65"/>
      <c r="F16" s="65"/>
      <c r="G16" s="72"/>
      <c r="H16" s="65"/>
      <c r="I16" s="65"/>
      <c r="J16" s="65"/>
      <c r="K16" s="65"/>
      <c r="L16" s="72" t="s">
        <v>59</v>
      </c>
      <c r="M16" s="65"/>
      <c r="N16" s="65"/>
      <c r="O16" s="65"/>
      <c r="P16" s="65"/>
      <c r="Q16" s="72" t="s">
        <v>77</v>
      </c>
      <c r="R16" s="63"/>
      <c r="S16" s="65"/>
      <c r="T16" s="65"/>
      <c r="U16" s="65"/>
      <c r="V16" s="65"/>
      <c r="W16" s="70"/>
    </row>
    <row r="17" spans="1:23" ht="20.25" customHeight="1" x14ac:dyDescent="0.25">
      <c r="A17" s="86" t="s">
        <v>291</v>
      </c>
      <c r="B17" s="76"/>
      <c r="C17" s="76"/>
      <c r="D17" s="76"/>
      <c r="E17" s="65"/>
      <c r="F17" s="65"/>
      <c r="G17" s="68" t="s">
        <v>98</v>
      </c>
      <c r="H17" s="65"/>
      <c r="I17" s="65"/>
      <c r="J17" s="65"/>
      <c r="K17" s="65"/>
      <c r="L17" s="72" t="s">
        <v>60</v>
      </c>
      <c r="M17" s="65"/>
      <c r="N17" s="65"/>
      <c r="O17" s="65"/>
      <c r="P17" s="65"/>
      <c r="Q17" s="72" t="s">
        <v>78</v>
      </c>
      <c r="R17" s="63"/>
      <c r="S17" s="65"/>
      <c r="T17" s="65"/>
      <c r="U17" s="65"/>
      <c r="V17" s="65"/>
      <c r="W17" s="70"/>
    </row>
    <row r="18" spans="1:23" ht="20.25" customHeight="1" x14ac:dyDescent="0.25">
      <c r="A18" s="86" t="s">
        <v>286</v>
      </c>
      <c r="B18" s="76"/>
      <c r="C18" s="76"/>
      <c r="D18" s="76"/>
      <c r="E18" s="65"/>
      <c r="F18" s="65"/>
      <c r="G18" s="72" t="s">
        <v>83</v>
      </c>
      <c r="H18" s="65"/>
      <c r="I18" s="65"/>
      <c r="J18" s="65"/>
      <c r="K18" s="65"/>
      <c r="L18" s="72" t="s">
        <v>96</v>
      </c>
      <c r="M18" s="65"/>
      <c r="N18" s="65"/>
      <c r="O18" s="65"/>
      <c r="P18" s="65"/>
      <c r="Q18" s="72" t="s">
        <v>76</v>
      </c>
      <c r="R18" s="63"/>
      <c r="S18" s="65"/>
      <c r="T18" s="65"/>
      <c r="U18" s="65"/>
      <c r="V18" s="65"/>
      <c r="W18" s="70"/>
    </row>
    <row r="19" spans="1:23" ht="20.25" customHeight="1" x14ac:dyDescent="0.25">
      <c r="A19" s="86" t="s">
        <v>292</v>
      </c>
      <c r="B19" s="76"/>
      <c r="C19" s="76"/>
      <c r="D19" s="76"/>
      <c r="E19" s="65"/>
      <c r="F19" s="65"/>
      <c r="G19" s="72" t="s">
        <v>177</v>
      </c>
      <c r="H19" s="65"/>
      <c r="I19" s="65"/>
      <c r="J19" s="65"/>
      <c r="K19" s="65"/>
      <c r="L19" s="72" t="s">
        <v>61</v>
      </c>
      <c r="M19" s="65"/>
      <c r="N19" s="65"/>
      <c r="O19" s="65"/>
      <c r="P19" s="65"/>
      <c r="Q19" s="72" t="s">
        <v>79</v>
      </c>
      <c r="R19" s="63"/>
      <c r="S19" s="65"/>
      <c r="T19" s="65"/>
      <c r="U19" s="65"/>
      <c r="V19" s="65"/>
      <c r="W19" s="70"/>
    </row>
    <row r="20" spans="1:23" ht="15.75" x14ac:dyDescent="0.25">
      <c r="A20" s="73"/>
      <c r="B20" s="74"/>
      <c r="C20" s="74"/>
      <c r="D20" s="74"/>
      <c r="E20" s="69"/>
      <c r="F20" s="69"/>
      <c r="G20" s="69" t="s">
        <v>191</v>
      </c>
      <c r="H20" s="69"/>
      <c r="I20" s="69"/>
      <c r="J20" s="69"/>
      <c r="K20" s="69"/>
      <c r="L20" s="72" t="s">
        <v>63</v>
      </c>
      <c r="M20" s="69"/>
      <c r="N20" s="65"/>
      <c r="O20" s="65"/>
      <c r="P20" s="65"/>
      <c r="Q20" s="69"/>
      <c r="R20" s="63"/>
      <c r="S20" s="65"/>
      <c r="T20" s="65"/>
      <c r="U20" s="65"/>
      <c r="V20" s="65"/>
      <c r="W20" s="70"/>
    </row>
    <row r="21" spans="1:23" ht="15.95" customHeight="1" x14ac:dyDescent="0.25">
      <c r="A21" s="75" t="s">
        <v>196</v>
      </c>
      <c r="B21" s="55"/>
      <c r="C21" s="55"/>
      <c r="D21" s="55"/>
      <c r="E21" s="65"/>
      <c r="F21" s="65"/>
      <c r="G21" s="72"/>
      <c r="H21" s="65"/>
      <c r="I21" s="65"/>
      <c r="J21" s="65"/>
      <c r="K21" s="65"/>
      <c r="L21" s="72" t="s">
        <v>66</v>
      </c>
      <c r="M21" s="65"/>
      <c r="N21" s="65"/>
      <c r="O21" s="65"/>
      <c r="P21" s="65"/>
      <c r="Q21" s="65"/>
      <c r="R21" s="63"/>
      <c r="S21" s="65"/>
      <c r="T21" s="65"/>
      <c r="U21" s="65"/>
      <c r="V21" s="65"/>
      <c r="W21" s="70"/>
    </row>
    <row r="22" spans="1:23" ht="20.25" customHeight="1" x14ac:dyDescent="0.25">
      <c r="A22" s="71" t="s">
        <v>40</v>
      </c>
      <c r="B22" s="55"/>
      <c r="C22" s="55"/>
      <c r="D22" s="55"/>
      <c r="E22" s="65"/>
      <c r="F22" s="65"/>
      <c r="G22" s="72"/>
      <c r="H22" s="65"/>
      <c r="I22" s="65"/>
      <c r="J22" s="65"/>
      <c r="K22" s="65"/>
      <c r="L22" s="72" t="s">
        <v>97</v>
      </c>
      <c r="M22" s="65"/>
      <c r="N22" s="65"/>
      <c r="O22" s="65"/>
      <c r="P22" s="65"/>
      <c r="Q22" s="65"/>
      <c r="R22" s="63"/>
      <c r="S22" s="65"/>
      <c r="T22" s="65"/>
      <c r="U22" s="65"/>
      <c r="V22" s="65"/>
      <c r="W22" s="70"/>
    </row>
    <row r="23" spans="1:23" ht="20.25" customHeight="1" x14ac:dyDescent="0.25">
      <c r="A23" s="71" t="s">
        <v>41</v>
      </c>
      <c r="B23" s="55"/>
      <c r="C23" s="55"/>
      <c r="D23" s="55"/>
      <c r="E23" s="65"/>
      <c r="F23" s="65"/>
      <c r="G23" s="72"/>
      <c r="H23" s="65"/>
      <c r="I23" s="65"/>
      <c r="J23" s="65"/>
      <c r="K23" s="65"/>
      <c r="L23" s="72" t="s">
        <v>68</v>
      </c>
      <c r="M23" s="65"/>
      <c r="N23" s="65"/>
      <c r="O23" s="65"/>
      <c r="P23" s="65"/>
      <c r="Q23" s="13" t="s">
        <v>30</v>
      </c>
      <c r="R23" s="63"/>
      <c r="S23" s="65"/>
      <c r="T23" s="65"/>
      <c r="U23" s="65"/>
      <c r="V23" s="65"/>
      <c r="W23" s="70"/>
    </row>
    <row r="24" spans="1:23" ht="20.25" customHeight="1" x14ac:dyDescent="0.25">
      <c r="A24" s="71" t="s">
        <v>42</v>
      </c>
      <c r="B24" s="55"/>
      <c r="C24" s="55"/>
      <c r="D24" s="55"/>
      <c r="E24" s="65"/>
      <c r="F24" s="65"/>
      <c r="G24" s="72"/>
      <c r="H24" s="65"/>
      <c r="I24" s="65"/>
      <c r="J24" s="65"/>
      <c r="K24" s="65"/>
      <c r="L24" s="72" t="s">
        <v>69</v>
      </c>
      <c r="M24" s="65"/>
      <c r="N24" s="65"/>
      <c r="O24" s="65"/>
      <c r="P24" s="65"/>
      <c r="Q24" s="65"/>
      <c r="R24" s="63"/>
      <c r="S24" s="65"/>
      <c r="T24" s="65"/>
      <c r="U24" s="65"/>
      <c r="V24" s="65"/>
      <c r="W24" s="70"/>
    </row>
    <row r="25" spans="1:23" ht="15.75" x14ac:dyDescent="0.25">
      <c r="A25" s="71" t="s">
        <v>43</v>
      </c>
      <c r="B25" s="55"/>
      <c r="C25" s="55"/>
      <c r="D25" s="55"/>
      <c r="E25" s="65"/>
      <c r="F25" s="65"/>
      <c r="G25" s="61"/>
      <c r="H25" s="65"/>
      <c r="I25" s="65"/>
      <c r="J25" s="65"/>
      <c r="K25" s="65"/>
      <c r="L25" s="72" t="s">
        <v>70</v>
      </c>
      <c r="M25" s="65"/>
      <c r="N25" s="65"/>
      <c r="O25" s="65"/>
      <c r="P25" s="65"/>
      <c r="Q25" s="65"/>
      <c r="R25" s="63"/>
      <c r="S25" s="65"/>
      <c r="T25" s="65"/>
      <c r="U25" s="65"/>
      <c r="V25" s="65"/>
      <c r="W25" s="70"/>
    </row>
    <row r="26" spans="1:23" ht="20.25" customHeight="1" x14ac:dyDescent="0.25">
      <c r="A26" s="71"/>
      <c r="B26" s="55"/>
      <c r="C26" s="55"/>
      <c r="D26" s="55"/>
      <c r="E26" s="65"/>
      <c r="F26" s="65"/>
      <c r="G26" s="68"/>
      <c r="H26" s="65"/>
      <c r="I26" s="65"/>
      <c r="J26" s="65"/>
      <c r="K26" s="65"/>
      <c r="L26" s="72" t="s">
        <v>65</v>
      </c>
      <c r="M26" s="65"/>
      <c r="N26" s="65"/>
      <c r="O26" s="65"/>
      <c r="P26" s="65"/>
      <c r="Q26" s="65"/>
      <c r="R26" s="63"/>
      <c r="S26" s="65"/>
      <c r="T26" s="65"/>
      <c r="U26" s="65"/>
      <c r="V26" s="65"/>
      <c r="W26" s="70"/>
    </row>
    <row r="27" spans="1:23" ht="15.95" customHeight="1" x14ac:dyDescent="0.25">
      <c r="A27" s="75" t="s">
        <v>91</v>
      </c>
      <c r="B27" s="55"/>
      <c r="C27" s="55"/>
      <c r="D27" s="55"/>
      <c r="E27" s="65"/>
      <c r="F27" s="65"/>
      <c r="G27" s="72"/>
      <c r="H27" s="65"/>
      <c r="I27" s="65"/>
      <c r="J27" s="65"/>
      <c r="K27" s="65"/>
      <c r="L27" s="72" t="s">
        <v>75</v>
      </c>
      <c r="M27" s="65"/>
      <c r="N27" s="65"/>
      <c r="O27" s="65"/>
      <c r="P27" s="65"/>
      <c r="Q27" s="65"/>
      <c r="R27" s="63"/>
      <c r="S27" s="65"/>
      <c r="T27" s="65"/>
      <c r="U27" s="65"/>
      <c r="V27" s="65"/>
      <c r="W27" s="70"/>
    </row>
    <row r="28" spans="1:23" ht="20.25" customHeight="1" x14ac:dyDescent="0.25">
      <c r="A28" s="76" t="s">
        <v>44</v>
      </c>
      <c r="B28" s="55"/>
      <c r="C28" s="55"/>
      <c r="D28" s="55"/>
      <c r="E28" s="65"/>
      <c r="F28" s="65"/>
      <c r="G28" s="72"/>
      <c r="H28" s="65"/>
      <c r="I28" s="65"/>
      <c r="J28" s="65"/>
      <c r="K28" s="65"/>
      <c r="L28" s="72" t="s">
        <v>62</v>
      </c>
      <c r="M28" s="65"/>
      <c r="N28" s="65"/>
      <c r="O28" s="65"/>
      <c r="P28" s="65"/>
      <c r="Q28" s="65"/>
      <c r="R28" s="63"/>
      <c r="S28" s="65"/>
      <c r="T28" s="65"/>
      <c r="U28" s="65"/>
      <c r="V28" s="65"/>
      <c r="W28" s="70"/>
    </row>
    <row r="29" spans="1:23" ht="20.25" customHeight="1" x14ac:dyDescent="0.25">
      <c r="A29" s="76" t="s">
        <v>45</v>
      </c>
      <c r="B29" s="55"/>
      <c r="C29" s="55"/>
      <c r="D29" s="55"/>
      <c r="E29" s="65"/>
      <c r="F29" s="65"/>
      <c r="G29" s="72"/>
      <c r="H29" s="65"/>
      <c r="I29" s="65"/>
      <c r="J29" s="65"/>
      <c r="K29" s="65"/>
      <c r="L29" s="72" t="s">
        <v>64</v>
      </c>
      <c r="M29" s="65"/>
      <c r="N29" s="65"/>
      <c r="O29" s="65"/>
      <c r="P29" s="65"/>
      <c r="Q29" s="65"/>
      <c r="R29" s="63"/>
      <c r="S29" s="65"/>
      <c r="T29" s="65"/>
      <c r="U29" s="65"/>
      <c r="V29" s="65"/>
      <c r="W29" s="70"/>
    </row>
    <row r="30" spans="1:23" ht="20.25" customHeight="1" x14ac:dyDescent="0.25">
      <c r="A30" s="76" t="s">
        <v>46</v>
      </c>
      <c r="B30" s="55"/>
      <c r="C30" s="55"/>
      <c r="D30" s="55"/>
      <c r="E30" s="65"/>
      <c r="F30" s="65"/>
      <c r="G30" s="69"/>
      <c r="H30" s="65"/>
      <c r="I30" s="65"/>
      <c r="J30" s="65"/>
      <c r="K30" s="65"/>
      <c r="L30" s="72" t="s">
        <v>67</v>
      </c>
      <c r="M30" s="65"/>
      <c r="N30" s="65"/>
      <c r="O30" s="65"/>
      <c r="P30" s="65"/>
      <c r="Q30" s="65"/>
      <c r="R30" s="63"/>
      <c r="S30" s="65"/>
      <c r="T30" s="65"/>
      <c r="U30" s="65"/>
      <c r="V30" s="65"/>
      <c r="W30" s="70"/>
    </row>
    <row r="31" spans="1:23" ht="20.25" customHeight="1" x14ac:dyDescent="0.25">
      <c r="A31" s="76" t="s">
        <v>47</v>
      </c>
      <c r="B31" s="55"/>
      <c r="C31" s="55"/>
      <c r="D31" s="55"/>
      <c r="E31" s="65"/>
      <c r="F31" s="65"/>
      <c r="G31" s="65"/>
      <c r="H31" s="65"/>
      <c r="I31" s="65"/>
      <c r="J31" s="65"/>
      <c r="K31" s="65"/>
      <c r="L31" s="72" t="s">
        <v>99</v>
      </c>
      <c r="M31" s="65"/>
      <c r="N31" s="65"/>
      <c r="O31" s="65"/>
      <c r="P31" s="65"/>
      <c r="Q31" s="65"/>
      <c r="R31" s="63"/>
      <c r="S31" s="65"/>
      <c r="T31" s="65"/>
      <c r="U31" s="65"/>
      <c r="V31" s="65"/>
      <c r="W31" s="70"/>
    </row>
    <row r="32" spans="1:23" ht="20.25" customHeight="1" x14ac:dyDescent="0.25">
      <c r="A32" s="77"/>
      <c r="B32" s="55"/>
      <c r="C32" s="55"/>
      <c r="D32" s="55"/>
      <c r="E32" s="65"/>
      <c r="F32" s="65"/>
      <c r="G32" s="65"/>
      <c r="H32" s="65"/>
      <c r="I32" s="65"/>
      <c r="J32" s="65"/>
      <c r="K32" s="65"/>
      <c r="L32" s="69" t="s">
        <v>80</v>
      </c>
      <c r="M32" s="65"/>
      <c r="N32" s="65"/>
      <c r="O32" s="65"/>
      <c r="P32" s="65"/>
      <c r="Q32" s="65"/>
      <c r="R32" s="63"/>
      <c r="S32" s="65"/>
      <c r="T32" s="65"/>
      <c r="U32" s="65"/>
      <c r="V32" s="65"/>
      <c r="W32" s="70"/>
    </row>
    <row r="33" spans="1:23" ht="20.25" customHeight="1" x14ac:dyDescent="0.25">
      <c r="A33" s="78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9" t="s">
        <v>174</v>
      </c>
      <c r="M33" s="65"/>
      <c r="N33" s="65"/>
      <c r="O33" s="65"/>
      <c r="P33" s="65"/>
      <c r="Q33" s="65"/>
      <c r="R33" s="63"/>
      <c r="S33" s="65"/>
      <c r="T33" s="65"/>
      <c r="U33" s="65"/>
      <c r="V33" s="65"/>
      <c r="W33" s="70"/>
    </row>
    <row r="34" spans="1:23" ht="20.25" customHeight="1" x14ac:dyDescent="0.25">
      <c r="A34" s="78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9" t="s">
        <v>100</v>
      </c>
      <c r="M34" s="65"/>
      <c r="N34" s="65"/>
      <c r="O34" s="65"/>
      <c r="P34" s="65"/>
      <c r="Q34" s="65"/>
      <c r="R34" s="63"/>
      <c r="S34" s="65"/>
      <c r="T34" s="65"/>
      <c r="U34" s="65"/>
      <c r="V34" s="65"/>
      <c r="W34" s="70"/>
    </row>
    <row r="35" spans="1:23" ht="20.25" customHeight="1" x14ac:dyDescent="0.25">
      <c r="A35" s="78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9" t="s">
        <v>175</v>
      </c>
      <c r="M35" s="65"/>
      <c r="N35" s="65"/>
      <c r="O35" s="65"/>
      <c r="P35" s="65"/>
      <c r="Q35" s="65"/>
      <c r="R35" s="63"/>
      <c r="S35" s="65"/>
      <c r="T35" s="65"/>
      <c r="U35" s="65"/>
      <c r="V35" s="65"/>
      <c r="W35" s="70"/>
    </row>
    <row r="36" spans="1:23" ht="20.25" customHeight="1" x14ac:dyDescent="0.25">
      <c r="A36" s="78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9" t="s">
        <v>81</v>
      </c>
      <c r="M36" s="65"/>
      <c r="N36" s="65"/>
      <c r="O36" s="65"/>
      <c r="P36" s="65"/>
      <c r="Q36" s="65"/>
      <c r="R36" s="63"/>
      <c r="S36" s="65"/>
      <c r="T36" s="65"/>
      <c r="U36" s="65"/>
      <c r="V36" s="65"/>
      <c r="W36" s="70"/>
    </row>
    <row r="37" spans="1:23" ht="20.25" customHeight="1" x14ac:dyDescent="0.25">
      <c r="A37" s="78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9" t="s">
        <v>176</v>
      </c>
      <c r="M37" s="65"/>
      <c r="N37" s="65"/>
      <c r="O37" s="65"/>
      <c r="P37" s="65"/>
      <c r="Q37" s="65"/>
      <c r="R37" s="63"/>
      <c r="S37" s="65"/>
      <c r="T37" s="65"/>
      <c r="U37" s="65"/>
      <c r="V37" s="65"/>
      <c r="W37" s="70"/>
    </row>
    <row r="38" spans="1:23" ht="20.25" customHeight="1" x14ac:dyDescent="0.25">
      <c r="A38" s="78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9" t="s">
        <v>190</v>
      </c>
      <c r="M38" s="65"/>
      <c r="N38" s="65"/>
      <c r="O38" s="65"/>
      <c r="P38" s="65"/>
      <c r="Q38" s="65"/>
      <c r="R38" s="63"/>
      <c r="S38" s="65"/>
      <c r="T38" s="65"/>
      <c r="U38" s="65"/>
      <c r="V38" s="65"/>
      <c r="W38" s="70"/>
    </row>
    <row r="39" spans="1:23" ht="15.6" customHeight="1" x14ac:dyDescent="0.25">
      <c r="A39" s="15"/>
      <c r="B39" s="65"/>
      <c r="C39" s="65"/>
      <c r="D39" s="65"/>
      <c r="E39" s="65"/>
      <c r="F39" s="65"/>
      <c r="G39" s="17"/>
      <c r="H39" s="65"/>
      <c r="I39" s="65"/>
      <c r="J39" s="65"/>
      <c r="K39" s="65"/>
      <c r="L39" s="69" t="s">
        <v>195</v>
      </c>
      <c r="M39" s="65"/>
      <c r="N39" s="65"/>
      <c r="O39" s="65"/>
      <c r="P39" s="65"/>
      <c r="Q39" s="65"/>
      <c r="R39" s="63"/>
      <c r="S39" s="65"/>
      <c r="T39" s="65"/>
      <c r="U39" s="65"/>
      <c r="V39" s="65"/>
      <c r="W39" s="70"/>
    </row>
    <row r="40" spans="1:23" ht="15.95" customHeight="1" x14ac:dyDescent="0.25">
      <c r="A40" s="16"/>
      <c r="B40" s="17"/>
      <c r="C40" s="17"/>
      <c r="D40" s="17"/>
      <c r="E40" s="17"/>
      <c r="F40" s="17"/>
      <c r="G40" s="55"/>
      <c r="H40" s="17"/>
      <c r="I40" s="17"/>
      <c r="J40" s="17"/>
      <c r="K40" s="17"/>
      <c r="L40" s="17"/>
      <c r="M40" s="17"/>
      <c r="N40" s="79"/>
      <c r="O40" s="79"/>
      <c r="P40" s="79"/>
      <c r="Q40" s="79"/>
      <c r="R40" s="64"/>
      <c r="S40" s="79"/>
      <c r="T40" s="79"/>
      <c r="U40" s="79"/>
      <c r="V40" s="79"/>
      <c r="W40" s="80"/>
    </row>
    <row r="41" spans="1:23" ht="15.75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15.75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15.6" customHeight="1" x14ac:dyDescent="0.25">
      <c r="A43" s="6" t="s">
        <v>101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15.6" customHeight="1" x14ac:dyDescent="0.25">
      <c r="A44" s="13" t="s">
        <v>102</v>
      </c>
      <c r="B44" s="13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15.75" x14ac:dyDescent="0.25">
      <c r="A45" s="55"/>
      <c r="B45" s="55"/>
      <c r="C45" s="55"/>
      <c r="D45" s="55"/>
      <c r="E45" s="55"/>
      <c r="F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</row>
  </sheetData>
  <mergeCells count="2">
    <mergeCell ref="A1:K1"/>
    <mergeCell ref="J8:K8"/>
  </mergeCells>
  <hyperlinks>
    <hyperlink ref="A11" location="'3'!A1" display="Nursery and Primary school teaching and other services" xr:uid="{00000000-0004-0000-0100-000000000000}"/>
    <hyperlink ref="A12" location="'4'!A1" display="Secondary school teaching and other services" xr:uid="{00000000-0004-0000-0100-000001000000}"/>
    <hyperlink ref="A13" location="'11'!A1" display="Special Education" xr:uid="{00000000-0004-0000-0100-000002000000}"/>
    <hyperlink ref="A21" location="'Other Education'!A1" display="Other Education" xr:uid="{00000000-0004-0000-0100-000003000000}"/>
    <hyperlink ref="A22" location="'8'!A1" display="Adult and continuing education" xr:uid="{00000000-0004-0000-0100-000004000000}"/>
    <hyperlink ref="A23" location="'9'!A1" display="Adult and continuing education transport" xr:uid="{00000000-0004-0000-0100-000005000000}"/>
    <hyperlink ref="L11" location="'40'!A1" display="Electoral registration" xr:uid="{00000000-0004-0000-0100-000006000000}"/>
    <hyperlink ref="L12" location="'45'!A1" display="Cemeteries and crematoria" xr:uid="{00000000-0004-0000-0100-000007000000}"/>
    <hyperlink ref="L13" location="'46'!A1" display="Coast protection" xr:uid="{00000000-0004-0000-0100-000008000000}"/>
    <hyperlink ref="L14" location="'47'!A1" display="Other environmental health and port health" xr:uid="{00000000-0004-0000-0100-000009000000}"/>
    <hyperlink ref="L15" location="'48'!A1" display="Planning" xr:uid="{00000000-0004-0000-0100-00000A000000}"/>
    <hyperlink ref="L16" location="'49'!A1" display="Refuse collection" xr:uid="{00000000-0004-0000-0100-00000B000000}"/>
    <hyperlink ref="L17" location="'51'!A1" display="Cultural services" xr:uid="{00000000-0004-0000-0100-00000C000000}"/>
    <hyperlink ref="L18" location="'52'!A1" display="Economic development " xr:uid="{00000000-0004-0000-0100-00000D000000}"/>
    <hyperlink ref="L19" location="'53'!A1" display="Library services" xr:uid="{00000000-0004-0000-0100-00000E000000}"/>
    <hyperlink ref="L20" location="'55'!A1" display="Recreation" xr:uid="{00000000-0004-0000-0100-00000F000000}"/>
    <hyperlink ref="L21" location="'59'!A1" display="Non HRA housing" xr:uid="{00000000-0004-0000-0100-000010000000}"/>
    <hyperlink ref="L22" location="'259'!A1" display="Street cleaning" xr:uid="{00000000-0004-0000-0100-000011000000}"/>
    <hyperlink ref="L23" location="'260'!A1" display="Food safety" xr:uid="{00000000-0004-0000-0100-000012000000}"/>
    <hyperlink ref="L24" location="'261'!A1" display="Refuse disposal" xr:uid="{00000000-0004-0000-0100-000013000000}"/>
    <hyperlink ref="L25" location="'262'!A1" display="Consumer protection" xr:uid="{00000000-0004-0000-0100-000014000000}"/>
    <hyperlink ref="L26" location="'58'!A1" display="Council tax administration" xr:uid="{00000000-0004-0000-0100-000015000000}"/>
    <hyperlink ref="L27" location="'24010'!A1" display="Council Tax Reduction Schemes Administration Subsidy" xr:uid="{00000000-0004-0000-0100-000016000000}"/>
    <hyperlink ref="L28" location="'54'!A1" display="Other services" xr:uid="{00000000-0004-0000-0100-000017000000}"/>
    <hyperlink ref="L29" location="'57'!A1" display="General administration" xr:uid="{00000000-0004-0000-0100-000018000000}"/>
    <hyperlink ref="L30" location="'60'!A1" display="Drainage" xr:uid="{00000000-0004-0000-0100-000019000000}"/>
    <hyperlink ref="L31" location="'63'!A1" display="National Parks" xr:uid="{00000000-0004-0000-0100-00001A000000}"/>
    <hyperlink ref="Q15" location="'24004'!A1" display="Local Government Borrowing Initiative - Highways Improvement" xr:uid="{00000000-0004-0000-0100-00001B000000}"/>
    <hyperlink ref="Q16" location="'24014'!A1" display="Local Government Borrowing Initiative - 21st Century Schools" xr:uid="{00000000-0004-0000-0100-00001C000000}"/>
    <hyperlink ref="Q17" location="'24016'!A1" display="Debt Financing" xr:uid="{00000000-0004-0000-0100-00001D000000}"/>
    <hyperlink ref="Q18" location="'24013'!A1" display="Asset Financing" xr:uid="{00000000-0004-0000-0100-00001E000000}"/>
    <hyperlink ref="Q19" location="'24026'!A1" display="Coastal Risk Management Programme" xr:uid="{00000000-0004-0000-0100-00001F000000}"/>
    <hyperlink ref="L10" location="'Other Services'!A1" display="Other Services" xr:uid="{00000000-0004-0000-0100-000020000000}"/>
    <hyperlink ref="Q10" location="'Deprivation Grant'!A1" display="Deprivation Grant" xr:uid="{00000000-0004-0000-0100-000021000000}"/>
    <hyperlink ref="Q12" location="CTRS!A1" display="Council Tax Reduction Schemes (CTRS)" xr:uid="{00000000-0004-0000-0100-000022000000}"/>
    <hyperlink ref="Q14" location="'Non-Current SSA'!A1" display="Non-current SSA" xr:uid="{00000000-0004-0000-0100-000023000000}"/>
    <hyperlink ref="L32" location="'24028'!A1" display="Gate Fees" xr:uid="{00000000-0004-0000-0100-000024000000}"/>
    <hyperlink ref="L33" location="'24031'!A1" display="Delivery of Flood Prevention Child Burials" xr:uid="{00000000-0004-0000-0100-000025000000}"/>
    <hyperlink ref="L34" location="'24032'!A1" display="Child Burials" xr:uid="{00000000-0004-0000-0100-000026000000}"/>
    <hyperlink ref="D7" r:id="rId1" xr:uid="{00000000-0004-0000-0100-000027000000}"/>
    <hyperlink ref="A10" location="'School Services'!A1" display="School Services" xr:uid="{00000000-0004-0000-0100-000028000000}"/>
    <hyperlink ref="L35" location="'24033'!A1" display="No One Left Out" xr:uid="{00000000-0004-0000-0100-000029000000}"/>
    <hyperlink ref="L36" location="'24034'!A1" display="Discretionary Homelessness Prevention" xr:uid="{00000000-0004-0000-0100-00002A000000}"/>
    <hyperlink ref="L37" location="'24035'!A1" display="Strategic Coordinator" xr:uid="{00000000-0004-0000-0100-00002B000000}"/>
    <hyperlink ref="L38" location="'24040'!A1" display="Public Sector Pay" xr:uid="{00000000-0004-0000-0100-00002C000000}"/>
    <hyperlink ref="L39" location="'24042'!A1" display="General NICS" xr:uid="{00000000-0004-0000-0100-00002D000000}"/>
    <hyperlink ref="A24" location="'13'!A1" display="Youth services" xr:uid="{00000000-0004-0000-0100-000031000000}"/>
    <hyperlink ref="A25" location="'15'!A1" display="Education administration" xr:uid="{00000000-0004-0000-0100-000032000000}"/>
    <hyperlink ref="A28" location="'17'!A1" display="Children and young persons" xr:uid="{00000000-0004-0000-0100-000033000000}"/>
    <hyperlink ref="A29" location="'20'!A1" display="Older adults' residential and domiciliary care" xr:uid="{00000000-0004-0000-0100-000034000000}"/>
    <hyperlink ref="A30" location="'21'!A1" display="Younger adults' personal social services" xr:uid="{00000000-0004-0000-0100-000035000000}"/>
    <hyperlink ref="A31" location="'27'!A1" display="PSS administration" xr:uid="{00000000-0004-0000-0100-000036000000}"/>
    <hyperlink ref="G10" location="'Roads and Transport'!A1" display="Roads and Transport" xr:uid="{00000000-0004-0000-0100-000037000000}"/>
    <hyperlink ref="G15" location="'44'!A1" display="Road safety education and safe routes" xr:uid="{00000000-0004-0000-0100-000038000000}"/>
    <hyperlink ref="G14" location="'38'!A1" display="Public transport revenue support" xr:uid="{00000000-0004-0000-0100-000039000000}"/>
    <hyperlink ref="G13" location="'37'!A1" display="Road maintenance" xr:uid="{00000000-0004-0000-0100-00003A000000}"/>
    <hyperlink ref="G12" location="'36'!A1" display="Street lighting" xr:uid="{00000000-0004-0000-0100-00003B000000}"/>
    <hyperlink ref="G11" location="'35'!A1" display="Concessionary fares" xr:uid="{00000000-0004-0000-0100-00003C000000}"/>
    <hyperlink ref="G17" location="Fire!A1" display="Fire" xr:uid="{00000000-0004-0000-0100-00003D000000}"/>
    <hyperlink ref="G18" location="'24038'!A1" display="Fire Pay" xr:uid="{00000000-0004-0000-0100-00003F000000}"/>
    <hyperlink ref="G19" location="'42'!A1" display="Fire Service" xr:uid="{00000000-0004-0000-0100-000040000000}"/>
    <hyperlink ref="G20" location="'24041'!A1" display="Fire NICS" xr:uid="{00000000-0004-0000-0100-000041000000}"/>
    <hyperlink ref="A27" location="'Personal Social Services'!A1" display="Personal Social Services" xr:uid="{00000000-0004-0000-0100-000044000000}"/>
    <hyperlink ref="Q23" location="Notes!A1" display="Notes" xr:uid="{00000000-0004-0000-0100-000045000000}"/>
    <hyperlink ref="A14" location="'5'!A1" display="Nursery and Primary school transport services" xr:uid="{44867D60-FEBA-43E5-9EB9-6E8A4EA61266}"/>
    <hyperlink ref="A15" location="'263'!A1" display="Secondary school transport services" xr:uid="{6EF058E6-A066-49FD-B4C0-068C38642B2F}"/>
    <hyperlink ref="A16" location="'10'!A1" display="School meals" xr:uid="{BF8102C0-4A5C-4611-9972-5E2E6DFB666F}"/>
    <hyperlink ref="A17" location="'24036'!A1" display="Teachers' Pay" xr:uid="{E4074C9A-C5A2-4CE7-92DF-1FFA039D4E04}"/>
    <hyperlink ref="A18" location="'24037'!A1" display="Teachers' Pensions" xr:uid="{3B87B1AC-4983-4408-8811-FE1AEA309D2C}"/>
    <hyperlink ref="A19" location="'24039'!A1" display="ALNCo Pay" xr:uid="{F4C3CFB1-4A8B-4553-924B-4EE8C9968F74}"/>
  </hyperlinks>
  <pageMargins left="0.7" right="0.7" top="0.75" bottom="0.75" header="0.3" footer="0.3"/>
  <pageSetup orientation="portrait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43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8547.7428049999999</v>
      </c>
      <c r="C5" s="36">
        <v>104385.4362421</v>
      </c>
      <c r="D5" s="39">
        <v>2.2830170487708701</v>
      </c>
    </row>
    <row r="6" spans="1:6" x14ac:dyDescent="0.25">
      <c r="A6" s="18" t="s">
        <v>263</v>
      </c>
      <c r="B6" s="36">
        <v>14791.43461</v>
      </c>
      <c r="C6" s="36">
        <v>179784.712945231</v>
      </c>
      <c r="D6" s="39">
        <v>3.9320769212515798</v>
      </c>
    </row>
    <row r="7" spans="1:6" x14ac:dyDescent="0.25">
      <c r="A7" s="18" t="s">
        <v>264</v>
      </c>
      <c r="B7" s="36">
        <v>12773.8146</v>
      </c>
      <c r="C7" s="36">
        <v>155600.37377665899</v>
      </c>
      <c r="D7" s="39">
        <v>3.4031405042302301</v>
      </c>
    </row>
    <row r="8" spans="1:6" x14ac:dyDescent="0.25">
      <c r="A8" s="18" t="s">
        <v>265</v>
      </c>
      <c r="B8" s="36">
        <v>12881.813200000001</v>
      </c>
      <c r="C8" s="36">
        <v>157494.274361224</v>
      </c>
      <c r="D8" s="39">
        <v>3.4445620614789898</v>
      </c>
    </row>
    <row r="9" spans="1:6" x14ac:dyDescent="0.25">
      <c r="A9" s="18" t="s">
        <v>266</v>
      </c>
      <c r="B9" s="36">
        <v>18289.206770000001</v>
      </c>
      <c r="C9" s="36">
        <v>222016.56105212899</v>
      </c>
      <c r="D9" s="39">
        <v>4.8557309548040504</v>
      </c>
    </row>
    <row r="10" spans="1:6" x14ac:dyDescent="0.25">
      <c r="A10" s="18" t="s">
        <v>267</v>
      </c>
      <c r="B10" s="36">
        <v>15678.00412</v>
      </c>
      <c r="C10" s="36">
        <v>191982.43766284201</v>
      </c>
      <c r="D10" s="39">
        <v>4.1988537292914696</v>
      </c>
    </row>
    <row r="11" spans="1:6" x14ac:dyDescent="0.25">
      <c r="A11" s="18" t="s">
        <v>268</v>
      </c>
      <c r="B11" s="36">
        <v>15715.985129999999</v>
      </c>
      <c r="C11" s="36">
        <v>190280.43701462401</v>
      </c>
      <c r="D11" s="39">
        <v>4.1616292213832198</v>
      </c>
    </row>
    <row r="12" spans="1:6" x14ac:dyDescent="0.25">
      <c r="A12" s="18" t="s">
        <v>269</v>
      </c>
      <c r="B12" s="36">
        <v>8629.8562199999997</v>
      </c>
      <c r="C12" s="36">
        <v>104453.792994128</v>
      </c>
      <c r="D12" s="39">
        <v>2.2845120813721298</v>
      </c>
    </row>
    <row r="13" spans="1:6" x14ac:dyDescent="0.25">
      <c r="A13" s="18" t="s">
        <v>270</v>
      </c>
      <c r="B13" s="36">
        <v>14707.230799999999</v>
      </c>
      <c r="C13" s="36">
        <v>179694.88404578599</v>
      </c>
      <c r="D13" s="39">
        <v>3.9301122706615299</v>
      </c>
    </row>
    <row r="14" spans="1:6" x14ac:dyDescent="0.25">
      <c r="A14" s="18" t="s">
        <v>271</v>
      </c>
      <c r="B14" s="36">
        <v>23004.18274</v>
      </c>
      <c r="C14" s="36">
        <v>278465.36481205001</v>
      </c>
      <c r="D14" s="39">
        <v>6.0903244575578803</v>
      </c>
    </row>
    <row r="15" spans="1:6" x14ac:dyDescent="0.25">
      <c r="A15" s="18" t="s">
        <v>272</v>
      </c>
      <c r="B15" s="36">
        <v>28046.089499999998</v>
      </c>
      <c r="C15" s="36">
        <v>343914.48002829199</v>
      </c>
      <c r="D15" s="39">
        <v>7.5217640457308699</v>
      </c>
    </row>
    <row r="16" spans="1:6" x14ac:dyDescent="0.25">
      <c r="A16" s="18" t="s">
        <v>273</v>
      </c>
      <c r="B16" s="36">
        <v>17122.499670000001</v>
      </c>
      <c r="C16" s="36">
        <v>207664.966399962</v>
      </c>
      <c r="D16" s="39">
        <v>4.5418467919601504</v>
      </c>
    </row>
    <row r="17" spans="1:4" x14ac:dyDescent="0.25">
      <c r="A17" s="18" t="s">
        <v>274</v>
      </c>
      <c r="B17" s="36">
        <v>17021.227200000001</v>
      </c>
      <c r="C17" s="36">
        <v>208200.964845615</v>
      </c>
      <c r="D17" s="39">
        <v>4.5535696302563204</v>
      </c>
    </row>
    <row r="18" spans="1:4" x14ac:dyDescent="0.25">
      <c r="A18" s="18" t="s">
        <v>275</v>
      </c>
      <c r="B18" s="36">
        <v>16538.732179999999</v>
      </c>
      <c r="C18" s="36">
        <v>201966.068548732</v>
      </c>
      <c r="D18" s="39">
        <v>4.4172060238420201</v>
      </c>
    </row>
    <row r="19" spans="1:4" x14ac:dyDescent="0.25">
      <c r="A19" s="18" t="s">
        <v>276</v>
      </c>
      <c r="B19" s="36">
        <v>29794.156999999999</v>
      </c>
      <c r="C19" s="36">
        <v>363378.56042062398</v>
      </c>
      <c r="D19" s="39">
        <v>7.9474635395882203</v>
      </c>
    </row>
    <row r="20" spans="1:4" x14ac:dyDescent="0.25">
      <c r="A20" s="18" t="s">
        <v>277</v>
      </c>
      <c r="B20" s="36">
        <v>7402.6289020000004</v>
      </c>
      <c r="C20" s="36">
        <v>89442.259190082506</v>
      </c>
      <c r="D20" s="39">
        <v>1.9561943692791299</v>
      </c>
    </row>
    <row r="21" spans="1:4" x14ac:dyDescent="0.25">
      <c r="A21" s="18" t="s">
        <v>278</v>
      </c>
      <c r="B21" s="36">
        <v>21928.612400000002</v>
      </c>
      <c r="C21" s="36">
        <v>266236.26864978502</v>
      </c>
      <c r="D21" s="39">
        <v>5.8228615236984398</v>
      </c>
    </row>
    <row r="22" spans="1:4" x14ac:dyDescent="0.25">
      <c r="A22" s="18" t="s">
        <v>279</v>
      </c>
      <c r="B22" s="36">
        <v>7854.3071220000002</v>
      </c>
      <c r="C22" s="36">
        <v>96228.896684107604</v>
      </c>
      <c r="D22" s="39">
        <v>2.10462512418589</v>
      </c>
    </row>
    <row r="23" spans="1:4" x14ac:dyDescent="0.25">
      <c r="A23" s="18" t="s">
        <v>280</v>
      </c>
      <c r="B23" s="36">
        <v>11593.402819999999</v>
      </c>
      <c r="C23" s="36">
        <v>141767.385240353</v>
      </c>
      <c r="D23" s="39">
        <v>3.1005987915089901</v>
      </c>
    </row>
    <row r="24" spans="1:4" x14ac:dyDescent="0.25">
      <c r="A24" s="18" t="s">
        <v>281</v>
      </c>
      <c r="B24" s="36">
        <v>9816.2639469999995</v>
      </c>
      <c r="C24" s="36">
        <v>120357.356253764</v>
      </c>
      <c r="D24" s="39">
        <v>2.6323393968009401</v>
      </c>
    </row>
    <row r="25" spans="1:4" x14ac:dyDescent="0.25">
      <c r="A25" s="18" t="s">
        <v>282</v>
      </c>
      <c r="B25" s="36">
        <v>20677.499240000001</v>
      </c>
      <c r="C25" s="36">
        <v>255409.124742307</v>
      </c>
      <c r="D25" s="39">
        <v>5.5860607302147702</v>
      </c>
    </row>
    <row r="26" spans="1:4" x14ac:dyDescent="0.25">
      <c r="A26" s="18" t="s">
        <v>283</v>
      </c>
      <c r="B26" s="36">
        <v>41912.610679999998</v>
      </c>
      <c r="C26" s="36">
        <v>513533.68266870099</v>
      </c>
      <c r="D26" s="39">
        <v>11.2315107821323</v>
      </c>
    </row>
    <row r="27" spans="1:4" x14ac:dyDescent="0.25">
      <c r="A27" s="21" t="s">
        <v>284</v>
      </c>
      <c r="B27" s="22">
        <v>374727.30165600003</v>
      </c>
      <c r="C27" s="22">
        <v>4572258.2885790998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/>
      <c r="B31" s="29"/>
      <c r="C31" s="30" t="s">
        <v>253</v>
      </c>
    </row>
    <row r="32" spans="1:4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1300-000000000000}"/>
  </hyperlink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5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212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16685445.5770991</v>
      </c>
      <c r="C5" s="36">
        <v>18388519.7453903</v>
      </c>
      <c r="D5" s="39">
        <v>1.97536487799553</v>
      </c>
    </row>
    <row r="6" spans="1:6" x14ac:dyDescent="0.25">
      <c r="A6" s="18" t="s">
        <v>263</v>
      </c>
      <c r="B6" s="36">
        <v>26274549.89122</v>
      </c>
      <c r="C6" s="36">
        <v>28956378.614130002</v>
      </c>
      <c r="D6" s="39">
        <v>3.1106045565539402</v>
      </c>
    </row>
    <row r="7" spans="1:6" x14ac:dyDescent="0.25">
      <c r="A7" s="18" t="s">
        <v>264</v>
      </c>
      <c r="B7" s="36">
        <v>26507783.5179816</v>
      </c>
      <c r="C7" s="36">
        <v>29213418.2677118</v>
      </c>
      <c r="D7" s="39">
        <v>3.13821673583579</v>
      </c>
    </row>
    <row r="8" spans="1:6" x14ac:dyDescent="0.25">
      <c r="A8" s="18" t="s">
        <v>265</v>
      </c>
      <c r="B8" s="36">
        <v>27253349.057993401</v>
      </c>
      <c r="C8" s="36">
        <v>30035083.268543798</v>
      </c>
      <c r="D8" s="39">
        <v>3.2264831219612198</v>
      </c>
    </row>
    <row r="9" spans="1:6" x14ac:dyDescent="0.25">
      <c r="A9" s="18" t="s">
        <v>266</v>
      </c>
      <c r="B9" s="36">
        <v>33795980.694390804</v>
      </c>
      <c r="C9" s="36">
        <v>37245517.684381902</v>
      </c>
      <c r="D9" s="39">
        <v>4.0010554691294802</v>
      </c>
    </row>
    <row r="10" spans="1:6" x14ac:dyDescent="0.25">
      <c r="A10" s="18" t="s">
        <v>267</v>
      </c>
      <c r="B10" s="36">
        <v>37891188.227093399</v>
      </c>
      <c r="C10" s="36">
        <v>41758720.776778102</v>
      </c>
      <c r="D10" s="39">
        <v>4.4858809471680301</v>
      </c>
    </row>
    <row r="11" spans="1:6" x14ac:dyDescent="0.25">
      <c r="A11" s="18" t="s">
        <v>268</v>
      </c>
      <c r="B11" s="36">
        <v>24124638.2775659</v>
      </c>
      <c r="C11" s="36">
        <v>26587026.715443999</v>
      </c>
      <c r="D11" s="39">
        <v>2.8560797449279498</v>
      </c>
    </row>
    <row r="12" spans="1:6" x14ac:dyDescent="0.25">
      <c r="A12" s="18" t="s">
        <v>269</v>
      </c>
      <c r="B12" s="36">
        <v>14624867.604134699</v>
      </c>
      <c r="C12" s="36">
        <v>16117619.722511901</v>
      </c>
      <c r="D12" s="39">
        <v>1.7314161421133001</v>
      </c>
    </row>
    <row r="13" spans="1:6" x14ac:dyDescent="0.25">
      <c r="A13" s="18" t="s">
        <v>270</v>
      </c>
      <c r="B13" s="36">
        <v>31704366.257900801</v>
      </c>
      <c r="C13" s="36">
        <v>34940413.323373497</v>
      </c>
      <c r="D13" s="39">
        <v>3.7534323728771701</v>
      </c>
    </row>
    <row r="14" spans="1:6" x14ac:dyDescent="0.25">
      <c r="A14" s="18" t="s">
        <v>271</v>
      </c>
      <c r="B14" s="36">
        <v>45431848.929684304</v>
      </c>
      <c r="C14" s="36">
        <v>50069052.531609699</v>
      </c>
      <c r="D14" s="39">
        <v>5.3786084586960099</v>
      </c>
    </row>
    <row r="15" spans="1:6" x14ac:dyDescent="0.25">
      <c r="A15" s="18" t="s">
        <v>272</v>
      </c>
      <c r="B15" s="36">
        <v>65582021.095252298</v>
      </c>
      <c r="C15" s="36">
        <v>72275941.585152194</v>
      </c>
      <c r="D15" s="39">
        <v>7.7641571213015297</v>
      </c>
    </row>
    <row r="16" spans="1:6" x14ac:dyDescent="0.25">
      <c r="A16" s="18" t="s">
        <v>273</v>
      </c>
      <c r="B16" s="36">
        <v>42303376.175338402</v>
      </c>
      <c r="C16" s="36">
        <v>46621258.299781598</v>
      </c>
      <c r="D16" s="39">
        <v>5.0082332612135598</v>
      </c>
    </row>
    <row r="17" spans="1:4" x14ac:dyDescent="0.25">
      <c r="A17" s="18" t="s">
        <v>274</v>
      </c>
      <c r="B17" s="36">
        <v>37798278.065060101</v>
      </c>
      <c r="C17" s="36">
        <v>41656327.326078698</v>
      </c>
      <c r="D17" s="39">
        <v>4.4748814524262599</v>
      </c>
    </row>
    <row r="18" spans="1:4" x14ac:dyDescent="0.25">
      <c r="A18" s="18" t="s">
        <v>275</v>
      </c>
      <c r="B18" s="36">
        <v>29429731.548728298</v>
      </c>
      <c r="C18" s="36">
        <v>32433607.912040699</v>
      </c>
      <c r="D18" s="39">
        <v>3.4841417810253001</v>
      </c>
    </row>
    <row r="19" spans="1:4" x14ac:dyDescent="0.25">
      <c r="A19" s="18" t="s">
        <v>276</v>
      </c>
      <c r="B19" s="36">
        <v>75009864.9959957</v>
      </c>
      <c r="C19" s="36">
        <v>82666080.279633507</v>
      </c>
      <c r="D19" s="39">
        <v>8.8803054213693393</v>
      </c>
    </row>
    <row r="20" spans="1:4" x14ac:dyDescent="0.25">
      <c r="A20" s="18" t="s">
        <v>277</v>
      </c>
      <c r="B20" s="36">
        <v>21373717.413029101</v>
      </c>
      <c r="C20" s="36">
        <v>23555320.885246102</v>
      </c>
      <c r="D20" s="39">
        <v>2.5304023494492598</v>
      </c>
    </row>
    <row r="21" spans="1:4" x14ac:dyDescent="0.25">
      <c r="A21" s="18" t="s">
        <v>278</v>
      </c>
      <c r="B21" s="36">
        <v>56148652.652571</v>
      </c>
      <c r="C21" s="36">
        <v>61879714.461804099</v>
      </c>
      <c r="D21" s="39">
        <v>6.6473547789991096</v>
      </c>
    </row>
    <row r="22" spans="1:4" x14ac:dyDescent="0.25">
      <c r="A22" s="18" t="s">
        <v>279</v>
      </c>
      <c r="B22" s="36">
        <v>23753552.165926401</v>
      </c>
      <c r="C22" s="36">
        <v>26178064.050372001</v>
      </c>
      <c r="D22" s="39">
        <v>2.8121474167046698</v>
      </c>
    </row>
    <row r="23" spans="1:4" x14ac:dyDescent="0.25">
      <c r="A23" s="18" t="s">
        <v>280</v>
      </c>
      <c r="B23" s="36">
        <v>29199484.259028502</v>
      </c>
      <c r="C23" s="36">
        <v>32179859.409287099</v>
      </c>
      <c r="D23" s="39">
        <v>3.4568831497094701</v>
      </c>
    </row>
    <row r="24" spans="1:4" x14ac:dyDescent="0.25">
      <c r="A24" s="18" t="s">
        <v>281</v>
      </c>
      <c r="B24" s="36">
        <v>14942004.382319599</v>
      </c>
      <c r="C24" s="36">
        <v>16467126.475609601</v>
      </c>
      <c r="D24" s="39">
        <v>1.76896148965899</v>
      </c>
    </row>
    <row r="25" spans="1:4" x14ac:dyDescent="0.25">
      <c r="A25" s="18" t="s">
        <v>282</v>
      </c>
      <c r="B25" s="36">
        <v>52220987.144728199</v>
      </c>
      <c r="C25" s="36">
        <v>57551154.315745801</v>
      </c>
      <c r="D25" s="39">
        <v>6.1823643500137502</v>
      </c>
    </row>
    <row r="26" spans="1:4" x14ac:dyDescent="0.25">
      <c r="A26" s="18" t="s">
        <v>283</v>
      </c>
      <c r="B26" s="36">
        <v>112620946.898615</v>
      </c>
      <c r="C26" s="36">
        <v>124116104.43488</v>
      </c>
      <c r="D26" s="39">
        <v>13.3330250008703</v>
      </c>
    </row>
    <row r="27" spans="1:4" x14ac:dyDescent="0.25">
      <c r="A27" s="21" t="s">
        <v>284</v>
      </c>
      <c r="B27" s="22">
        <v>844676634.83165705</v>
      </c>
      <c r="C27" s="22">
        <v>930892310.08550596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0.68500000000000005</v>
      </c>
      <c r="B31" s="29" t="s">
        <v>34</v>
      </c>
      <c r="C31" s="30" t="s">
        <v>114</v>
      </c>
    </row>
    <row r="32" spans="1:4" x14ac:dyDescent="0.25">
      <c r="A32" s="28">
        <v>0.13200000000000001</v>
      </c>
      <c r="B32" s="29" t="s">
        <v>34</v>
      </c>
      <c r="C32" s="30" t="s">
        <v>121</v>
      </c>
    </row>
    <row r="33" spans="1:3" x14ac:dyDescent="0.25">
      <c r="A33" s="41">
        <v>9.7000000000000003E-2</v>
      </c>
      <c r="B33" s="42" t="s">
        <v>34</v>
      </c>
      <c r="C33" s="30" t="s">
        <v>122</v>
      </c>
    </row>
    <row r="34" spans="1:3" x14ac:dyDescent="0.25">
      <c r="A34" s="41">
        <v>5.3999999999999999E-2</v>
      </c>
      <c r="B34" s="42" t="s">
        <v>34</v>
      </c>
      <c r="C34" s="30" t="s">
        <v>123</v>
      </c>
    </row>
    <row r="35" spans="1:3" x14ac:dyDescent="0.25">
      <c r="A35" s="41">
        <v>3.2000000000000001E-2</v>
      </c>
      <c r="B35" s="42" t="s">
        <v>34</v>
      </c>
      <c r="C35" s="30" t="s">
        <v>124</v>
      </c>
    </row>
  </sheetData>
  <hyperlinks>
    <hyperlink ref="A2" location="Contents!A1" display="Back to contents" xr:uid="{00000000-0004-0000-1400-000000000000}"/>
  </hyperlink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6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213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23904188.1018303</v>
      </c>
      <c r="C5" s="36">
        <v>26443098.4466989</v>
      </c>
      <c r="D5" s="39">
        <v>2.5400941421662102</v>
      </c>
    </row>
    <row r="6" spans="1:6" x14ac:dyDescent="0.25">
      <c r="A6" s="18" t="s">
        <v>263</v>
      </c>
      <c r="B6" s="36">
        <v>41696784.201394998</v>
      </c>
      <c r="C6" s="36">
        <v>46021502.644063197</v>
      </c>
      <c r="D6" s="39">
        <v>4.42077351546014</v>
      </c>
    </row>
    <row r="7" spans="1:6" x14ac:dyDescent="0.25">
      <c r="A7" s="18" t="s">
        <v>264</v>
      </c>
      <c r="B7" s="36">
        <v>44175276.8457762</v>
      </c>
      <c r="C7" s="36">
        <v>48786284.989715099</v>
      </c>
      <c r="D7" s="39">
        <v>4.6863553819237396</v>
      </c>
    </row>
    <row r="8" spans="1:6" x14ac:dyDescent="0.25">
      <c r="A8" s="18" t="s">
        <v>265</v>
      </c>
      <c r="B8" s="36">
        <v>35070829.141069703</v>
      </c>
      <c r="C8" s="36">
        <v>38701981.170381904</v>
      </c>
      <c r="D8" s="39">
        <v>3.7176685576113502</v>
      </c>
    </row>
    <row r="9" spans="1:6" x14ac:dyDescent="0.25">
      <c r="A9" s="18" t="s">
        <v>266</v>
      </c>
      <c r="B9" s="36">
        <v>40521323.340979598</v>
      </c>
      <c r="C9" s="36">
        <v>44909479.080137603</v>
      </c>
      <c r="D9" s="39">
        <v>4.3139537890815598</v>
      </c>
    </row>
    <row r="10" spans="1:6" x14ac:dyDescent="0.25">
      <c r="A10" s="18" t="s">
        <v>267</v>
      </c>
      <c r="B10" s="36">
        <v>38147801.167886101</v>
      </c>
      <c r="C10" s="36">
        <v>42386931.436976098</v>
      </c>
      <c r="D10" s="39">
        <v>4.0716407142864401</v>
      </c>
    </row>
    <row r="11" spans="1:6" x14ac:dyDescent="0.25">
      <c r="A11" s="18" t="s">
        <v>268</v>
      </c>
      <c r="B11" s="36">
        <v>48675040.888113499</v>
      </c>
      <c r="C11" s="36">
        <v>54081385.9999483</v>
      </c>
      <c r="D11" s="39">
        <v>5.1949967987147003</v>
      </c>
    </row>
    <row r="12" spans="1:6" x14ac:dyDescent="0.25">
      <c r="A12" s="18" t="s">
        <v>269</v>
      </c>
      <c r="B12" s="36">
        <v>25649239.762831099</v>
      </c>
      <c r="C12" s="36">
        <v>28228781.1006964</v>
      </c>
      <c r="D12" s="39">
        <v>2.7116247991476401</v>
      </c>
    </row>
    <row r="13" spans="1:6" x14ac:dyDescent="0.25">
      <c r="A13" s="18" t="s">
        <v>270</v>
      </c>
      <c r="B13" s="36">
        <v>40290355.953848802</v>
      </c>
      <c r="C13" s="36">
        <v>44660043.773738399</v>
      </c>
      <c r="D13" s="39">
        <v>4.2899933155420804</v>
      </c>
    </row>
    <row r="14" spans="1:6" x14ac:dyDescent="0.25">
      <c r="A14" s="18" t="s">
        <v>271</v>
      </c>
      <c r="B14" s="36">
        <v>64401468.587509602</v>
      </c>
      <c r="C14" s="36">
        <v>71402810.841956407</v>
      </c>
      <c r="D14" s="39">
        <v>6.8588732867080999</v>
      </c>
    </row>
    <row r="15" spans="1:6" x14ac:dyDescent="0.25">
      <c r="A15" s="18" t="s">
        <v>272</v>
      </c>
      <c r="B15" s="36">
        <v>74940355.594376802</v>
      </c>
      <c r="C15" s="36">
        <v>82928990.785795704</v>
      </c>
      <c r="D15" s="39">
        <v>7.9660651014613597</v>
      </c>
    </row>
    <row r="16" spans="1:6" x14ac:dyDescent="0.25">
      <c r="A16" s="18" t="s">
        <v>273</v>
      </c>
      <c r="B16" s="36">
        <v>47567914.420959502</v>
      </c>
      <c r="C16" s="36">
        <v>52673442.046422899</v>
      </c>
      <c r="D16" s="39">
        <v>5.0597512942570102</v>
      </c>
    </row>
    <row r="17" spans="1:4" x14ac:dyDescent="0.25">
      <c r="A17" s="18" t="s">
        <v>274</v>
      </c>
      <c r="B17" s="36">
        <v>40495038.049500696</v>
      </c>
      <c r="C17" s="36">
        <v>45047683.989178702</v>
      </c>
      <c r="D17" s="39">
        <v>4.3272295963997403</v>
      </c>
    </row>
    <row r="18" spans="1:4" x14ac:dyDescent="0.25">
      <c r="A18" s="18" t="s">
        <v>275</v>
      </c>
      <c r="B18" s="36">
        <v>35191995.228250101</v>
      </c>
      <c r="C18" s="36">
        <v>39162024.604169197</v>
      </c>
      <c r="D18" s="39">
        <v>3.7618598097696601</v>
      </c>
    </row>
    <row r="19" spans="1:4" x14ac:dyDescent="0.25">
      <c r="A19" s="18" t="s">
        <v>276</v>
      </c>
      <c r="B19" s="36">
        <v>72350359.149593905</v>
      </c>
      <c r="C19" s="36">
        <v>79959655.796097606</v>
      </c>
      <c r="D19" s="39">
        <v>7.6808341392628696</v>
      </c>
    </row>
    <row r="20" spans="1:4" x14ac:dyDescent="0.25">
      <c r="A20" s="18" t="s">
        <v>277</v>
      </c>
      <c r="B20" s="36">
        <v>17834872.560421798</v>
      </c>
      <c r="C20" s="36">
        <v>19836454.0062849</v>
      </c>
      <c r="D20" s="39">
        <v>1.9054673462067</v>
      </c>
    </row>
    <row r="21" spans="1:4" x14ac:dyDescent="0.25">
      <c r="A21" s="18" t="s">
        <v>278</v>
      </c>
      <c r="B21" s="36">
        <v>50509592.464076601</v>
      </c>
      <c r="C21" s="36">
        <v>55979137.356076501</v>
      </c>
      <c r="D21" s="39">
        <v>5.3772926485261596</v>
      </c>
    </row>
    <row r="22" spans="1:4" x14ac:dyDescent="0.25">
      <c r="A22" s="18" t="s">
        <v>279</v>
      </c>
      <c r="B22" s="36">
        <v>22863504.689834502</v>
      </c>
      <c r="C22" s="36">
        <v>25348341.903291099</v>
      </c>
      <c r="D22" s="39">
        <v>2.43493306625775</v>
      </c>
    </row>
    <row r="23" spans="1:4" x14ac:dyDescent="0.25">
      <c r="A23" s="18" t="s">
        <v>280</v>
      </c>
      <c r="B23" s="36">
        <v>28159792.007548999</v>
      </c>
      <c r="C23" s="36">
        <v>31325985.1819968</v>
      </c>
      <c r="D23" s="39">
        <v>3.0091387217260501</v>
      </c>
    </row>
    <row r="24" spans="1:4" x14ac:dyDescent="0.25">
      <c r="A24" s="18" t="s">
        <v>281</v>
      </c>
      <c r="B24" s="36">
        <v>27621405.290782601</v>
      </c>
      <c r="C24" s="36">
        <v>30593964.509545501</v>
      </c>
      <c r="D24" s="39">
        <v>2.9388216434991499</v>
      </c>
    </row>
    <row r="25" spans="1:4" x14ac:dyDescent="0.25">
      <c r="A25" s="18" t="s">
        <v>282</v>
      </c>
      <c r="B25" s="36">
        <v>39984880.804894201</v>
      </c>
      <c r="C25" s="36">
        <v>44292355.377402097</v>
      </c>
      <c r="D25" s="39">
        <v>4.2546735838714902</v>
      </c>
    </row>
    <row r="26" spans="1:4" x14ac:dyDescent="0.25">
      <c r="A26" s="18" t="s">
        <v>283</v>
      </c>
      <c r="B26" s="36">
        <v>79791947.534178793</v>
      </c>
      <c r="C26" s="36">
        <v>88257948.428795904</v>
      </c>
      <c r="D26" s="39">
        <v>8.4779587481201002</v>
      </c>
    </row>
    <row r="27" spans="1:4" x14ac:dyDescent="0.25">
      <c r="A27" s="21" t="s">
        <v>284</v>
      </c>
      <c r="B27" s="22">
        <v>939843965.785658</v>
      </c>
      <c r="C27" s="22">
        <v>1041028283.46937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0.32</v>
      </c>
      <c r="B31" s="29" t="s">
        <v>34</v>
      </c>
      <c r="C31" s="30" t="s">
        <v>125</v>
      </c>
    </row>
    <row r="32" spans="1:4" x14ac:dyDescent="0.25">
      <c r="A32" s="28">
        <v>0.30299999999999999</v>
      </c>
      <c r="B32" s="29" t="s">
        <v>34</v>
      </c>
      <c r="C32" s="30" t="s">
        <v>126</v>
      </c>
    </row>
    <row r="33" spans="1:3" x14ac:dyDescent="0.25">
      <c r="A33" s="41">
        <v>0.20200000000000001</v>
      </c>
      <c r="B33" s="42" t="s">
        <v>34</v>
      </c>
      <c r="C33" s="30" t="s">
        <v>127</v>
      </c>
    </row>
    <row r="34" spans="1:3" x14ac:dyDescent="0.25">
      <c r="A34" s="41">
        <v>0.14599999999999999</v>
      </c>
      <c r="B34" s="42" t="s">
        <v>34</v>
      </c>
      <c r="C34" s="30" t="s">
        <v>128</v>
      </c>
    </row>
    <row r="35" spans="1:3" x14ac:dyDescent="0.25">
      <c r="A35" s="41">
        <v>1.6E-2</v>
      </c>
      <c r="B35" s="42" t="s">
        <v>34</v>
      </c>
      <c r="C35" s="30" t="s">
        <v>124</v>
      </c>
    </row>
    <row r="36" spans="1:3" x14ac:dyDescent="0.25">
      <c r="A36" s="41">
        <v>1.2999999999999999E-2</v>
      </c>
      <c r="B36" s="42" t="s">
        <v>34</v>
      </c>
      <c r="C36" s="30" t="s">
        <v>129</v>
      </c>
    </row>
  </sheetData>
  <hyperlinks>
    <hyperlink ref="A2" location="Contents!A1" display="Back to contents" xr:uid="{00000000-0004-0000-1500-000000000000}"/>
  </hyperlink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7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214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17772844.457514301</v>
      </c>
      <c r="C5" s="36">
        <v>19943397.457033999</v>
      </c>
      <c r="D5" s="39">
        <v>2.0708891054933298</v>
      </c>
    </row>
    <row r="6" spans="1:6" x14ac:dyDescent="0.25">
      <c r="A6" s="18" t="s">
        <v>263</v>
      </c>
      <c r="B6" s="36">
        <v>31767098.147443201</v>
      </c>
      <c r="C6" s="36">
        <v>36203428.616214298</v>
      </c>
      <c r="D6" s="39">
        <v>3.7593036023248199</v>
      </c>
    </row>
    <row r="7" spans="1:6" x14ac:dyDescent="0.25">
      <c r="A7" s="18" t="s">
        <v>264</v>
      </c>
      <c r="B7" s="36">
        <v>29133125.656596102</v>
      </c>
      <c r="C7" s="36">
        <v>32744197.618352398</v>
      </c>
      <c r="D7" s="39">
        <v>3.4001028291220399</v>
      </c>
    </row>
    <row r="8" spans="1:6" x14ac:dyDescent="0.25">
      <c r="A8" s="18" t="s">
        <v>265</v>
      </c>
      <c r="B8" s="36">
        <v>26181519.440618601</v>
      </c>
      <c r="C8" s="36">
        <v>29609611.519522902</v>
      </c>
      <c r="D8" s="39">
        <v>3.0746126403875502</v>
      </c>
    </row>
    <row r="9" spans="1:6" x14ac:dyDescent="0.25">
      <c r="A9" s="18" t="s">
        <v>266</v>
      </c>
      <c r="B9" s="36">
        <v>39959870.188167699</v>
      </c>
      <c r="C9" s="36">
        <v>44851668.729482301</v>
      </c>
      <c r="D9" s="39">
        <v>4.6573224213771596</v>
      </c>
    </row>
    <row r="10" spans="1:6" x14ac:dyDescent="0.25">
      <c r="A10" s="18" t="s">
        <v>267</v>
      </c>
      <c r="B10" s="36">
        <v>36012389.141886704</v>
      </c>
      <c r="C10" s="36">
        <v>40994093.194407597</v>
      </c>
      <c r="D10" s="39">
        <v>4.2567582162855002</v>
      </c>
    </row>
    <row r="11" spans="1:6" x14ac:dyDescent="0.25">
      <c r="A11" s="18" t="s">
        <v>268</v>
      </c>
      <c r="B11" s="36">
        <v>35182391.441642798</v>
      </c>
      <c r="C11" s="36">
        <v>39622477.648462497</v>
      </c>
      <c r="D11" s="39">
        <v>4.1143319472838202</v>
      </c>
    </row>
    <row r="12" spans="1:6" x14ac:dyDescent="0.25">
      <c r="A12" s="18" t="s">
        <v>269</v>
      </c>
      <c r="B12" s="36">
        <v>19804774.981634401</v>
      </c>
      <c r="C12" s="36">
        <v>22039947.5958708</v>
      </c>
      <c r="D12" s="39">
        <v>2.2885913726717999</v>
      </c>
    </row>
    <row r="13" spans="1:6" x14ac:dyDescent="0.25">
      <c r="A13" s="18" t="s">
        <v>270</v>
      </c>
      <c r="B13" s="36">
        <v>31633962.2081309</v>
      </c>
      <c r="C13" s="36">
        <v>35633340.688318796</v>
      </c>
      <c r="D13" s="39">
        <v>3.7001066233950501</v>
      </c>
    </row>
    <row r="14" spans="1:6" x14ac:dyDescent="0.25">
      <c r="A14" s="18" t="s">
        <v>271</v>
      </c>
      <c r="B14" s="36">
        <v>50045620.851638503</v>
      </c>
      <c r="C14" s="36">
        <v>56379347.938157901</v>
      </c>
      <c r="D14" s="39">
        <v>5.8543373901807003</v>
      </c>
    </row>
    <row r="15" spans="1:6" x14ac:dyDescent="0.25">
      <c r="A15" s="18" t="s">
        <v>272</v>
      </c>
      <c r="B15" s="36">
        <v>67904652.932406098</v>
      </c>
      <c r="C15" s="36">
        <v>77206330.451139897</v>
      </c>
      <c r="D15" s="39">
        <v>8.0169764931396799</v>
      </c>
    </row>
    <row r="16" spans="1:6" x14ac:dyDescent="0.25">
      <c r="A16" s="18" t="s">
        <v>273</v>
      </c>
      <c r="B16" s="36">
        <v>40673354.891567603</v>
      </c>
      <c r="C16" s="36">
        <v>45703326.902892597</v>
      </c>
      <c r="D16" s="39">
        <v>4.7457571846475304</v>
      </c>
    </row>
    <row r="17" spans="1:4" x14ac:dyDescent="0.25">
      <c r="A17" s="18" t="s">
        <v>274</v>
      </c>
      <c r="B17" s="36">
        <v>39266490.044307798</v>
      </c>
      <c r="C17" s="36">
        <v>44273798.332308397</v>
      </c>
      <c r="D17" s="39">
        <v>4.5973173238268199</v>
      </c>
    </row>
    <row r="18" spans="1:4" x14ac:dyDescent="0.25">
      <c r="A18" s="18" t="s">
        <v>275</v>
      </c>
      <c r="B18" s="36">
        <v>33555719.919891402</v>
      </c>
      <c r="C18" s="36">
        <v>37791824.844280697</v>
      </c>
      <c r="D18" s="39">
        <v>3.9242400155410802</v>
      </c>
    </row>
    <row r="19" spans="1:4" x14ac:dyDescent="0.25">
      <c r="A19" s="18" t="s">
        <v>276</v>
      </c>
      <c r="B19" s="36">
        <v>67366007.538811103</v>
      </c>
      <c r="C19" s="36">
        <v>76133473.257896498</v>
      </c>
      <c r="D19" s="39">
        <v>7.9055727928411503</v>
      </c>
    </row>
    <row r="20" spans="1:4" x14ac:dyDescent="0.25">
      <c r="A20" s="18" t="s">
        <v>277</v>
      </c>
      <c r="B20" s="36">
        <v>16989178.882304501</v>
      </c>
      <c r="C20" s="36">
        <v>19065929.919785999</v>
      </c>
      <c r="D20" s="39">
        <v>1.97977434095906</v>
      </c>
    </row>
    <row r="21" spans="1:4" x14ac:dyDescent="0.25">
      <c r="A21" s="18" t="s">
        <v>278</v>
      </c>
      <c r="B21" s="36">
        <v>49503360.470237099</v>
      </c>
      <c r="C21" s="36">
        <v>55812610.117813103</v>
      </c>
      <c r="D21" s="39">
        <v>5.7954882808275103</v>
      </c>
    </row>
    <row r="22" spans="1:4" x14ac:dyDescent="0.25">
      <c r="A22" s="18" t="s">
        <v>279</v>
      </c>
      <c r="B22" s="36">
        <v>20063126.133153401</v>
      </c>
      <c r="C22" s="36">
        <v>22622964.3888308</v>
      </c>
      <c r="D22" s="39">
        <v>2.3491308633710002</v>
      </c>
    </row>
    <row r="23" spans="1:4" x14ac:dyDescent="0.25">
      <c r="A23" s="18" t="s">
        <v>280</v>
      </c>
      <c r="B23" s="36">
        <v>25811740.0125896</v>
      </c>
      <c r="C23" s="36">
        <v>29100612.021391701</v>
      </c>
      <c r="D23" s="39">
        <v>3.0217589820451201</v>
      </c>
    </row>
    <row r="24" spans="1:4" x14ac:dyDescent="0.25">
      <c r="A24" s="18" t="s">
        <v>281</v>
      </c>
      <c r="B24" s="36">
        <v>22688984.597051401</v>
      </c>
      <c r="C24" s="36">
        <v>25491556.243005101</v>
      </c>
      <c r="D24" s="39">
        <v>2.6470006536970798</v>
      </c>
    </row>
    <row r="25" spans="1:4" x14ac:dyDescent="0.25">
      <c r="A25" s="18" t="s">
        <v>282</v>
      </c>
      <c r="B25" s="36">
        <v>44453156.847673401</v>
      </c>
      <c r="C25" s="36">
        <v>50753392.356301799</v>
      </c>
      <c r="D25" s="39">
        <v>5.2701475525386696</v>
      </c>
    </row>
    <row r="26" spans="1:4" x14ac:dyDescent="0.25">
      <c r="A26" s="18" t="s">
        <v>283</v>
      </c>
      <c r="B26" s="36">
        <v>107937425.43837</v>
      </c>
      <c r="C26" s="36">
        <v>121058180.081843</v>
      </c>
      <c r="D26" s="39">
        <v>12.5704793680435</v>
      </c>
    </row>
    <row r="27" spans="1:4" x14ac:dyDescent="0.25">
      <c r="A27" s="21" t="s">
        <v>284</v>
      </c>
      <c r="B27" s="22">
        <v>853706794.22363698</v>
      </c>
      <c r="C27" s="22">
        <v>963035509.92331302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0.60099999999999998</v>
      </c>
      <c r="B31" s="29" t="s">
        <v>34</v>
      </c>
      <c r="C31" s="30" t="s">
        <v>130</v>
      </c>
    </row>
    <row r="32" spans="1:4" x14ac:dyDescent="0.25">
      <c r="A32" s="28">
        <v>0.17199999999999999</v>
      </c>
      <c r="B32" s="29" t="s">
        <v>34</v>
      </c>
      <c r="C32" s="30" t="s">
        <v>131</v>
      </c>
    </row>
    <row r="33" spans="1:3" x14ac:dyDescent="0.25">
      <c r="A33" s="41">
        <v>0.157</v>
      </c>
      <c r="B33" s="29" t="s">
        <v>34</v>
      </c>
      <c r="C33" s="30" t="s">
        <v>132</v>
      </c>
    </row>
    <row r="34" spans="1:3" x14ac:dyDescent="0.25">
      <c r="A34" s="40">
        <v>0.04</v>
      </c>
      <c r="B34" s="29" t="s">
        <v>34</v>
      </c>
      <c r="C34" s="30" t="s">
        <v>133</v>
      </c>
    </row>
    <row r="35" spans="1:3" x14ac:dyDescent="0.25">
      <c r="A35" s="41">
        <v>1.2999999999999999E-2</v>
      </c>
      <c r="B35" s="29" t="s">
        <v>34</v>
      </c>
      <c r="C35" s="30" t="s">
        <v>134</v>
      </c>
    </row>
    <row r="36" spans="1:3" x14ac:dyDescent="0.25">
      <c r="A36" s="41">
        <v>1.4E-2</v>
      </c>
      <c r="B36" s="29" t="s">
        <v>34</v>
      </c>
      <c r="C36" s="30" t="s">
        <v>129</v>
      </c>
    </row>
    <row r="37" spans="1:3" x14ac:dyDescent="0.25">
      <c r="A37" s="41">
        <v>3.0000000000000001E-3</v>
      </c>
      <c r="B37" s="29" t="s">
        <v>34</v>
      </c>
      <c r="C37" s="30" t="s">
        <v>124</v>
      </c>
    </row>
  </sheetData>
  <hyperlinks>
    <hyperlink ref="A2" location="Contents!A1" display="Back to contents" xr:uid="{00000000-0004-0000-1600-000000000000}"/>
  </hyperlink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47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147610.654721873</v>
      </c>
      <c r="C5" s="36">
        <v>184362.68176495799</v>
      </c>
      <c r="D5" s="39">
        <v>2.2070182096542701</v>
      </c>
    </row>
    <row r="6" spans="1:6" x14ac:dyDescent="0.25">
      <c r="A6" s="18" t="s">
        <v>263</v>
      </c>
      <c r="B6" s="36">
        <v>252258.91281499399</v>
      </c>
      <c r="C6" s="36">
        <v>316444.29947527201</v>
      </c>
      <c r="D6" s="39">
        <v>3.7881762436803599</v>
      </c>
    </row>
    <row r="7" spans="1:6" x14ac:dyDescent="0.25">
      <c r="A7" s="18" t="s">
        <v>264</v>
      </c>
      <c r="B7" s="36">
        <v>252455.568042514</v>
      </c>
      <c r="C7" s="36">
        <v>315199.34576577297</v>
      </c>
      <c r="D7" s="39">
        <v>3.77327281810238</v>
      </c>
    </row>
    <row r="8" spans="1:6" x14ac:dyDescent="0.25">
      <c r="A8" s="18" t="s">
        <v>265</v>
      </c>
      <c r="B8" s="36">
        <v>223849.02753215501</v>
      </c>
      <c r="C8" s="36">
        <v>279914.35803866701</v>
      </c>
      <c r="D8" s="39">
        <v>3.3508738288078299</v>
      </c>
    </row>
    <row r="9" spans="1:6" x14ac:dyDescent="0.25">
      <c r="A9" s="18" t="s">
        <v>266</v>
      </c>
      <c r="B9" s="36">
        <v>289030.36754994601</v>
      </c>
      <c r="C9" s="36">
        <v>361486.434512596</v>
      </c>
      <c r="D9" s="39">
        <v>4.32737870741874</v>
      </c>
    </row>
    <row r="10" spans="1:6" x14ac:dyDescent="0.25">
      <c r="A10" s="18" t="s">
        <v>267</v>
      </c>
      <c r="B10" s="36">
        <v>283400.87461068702</v>
      </c>
      <c r="C10" s="36">
        <v>356172.80563551799</v>
      </c>
      <c r="D10" s="39">
        <v>4.2637688945282601</v>
      </c>
    </row>
    <row r="11" spans="1:6" x14ac:dyDescent="0.25">
      <c r="A11" s="18" t="s">
        <v>268</v>
      </c>
      <c r="B11" s="36">
        <v>273108.76181964698</v>
      </c>
      <c r="C11" s="36">
        <v>342371.99199619202</v>
      </c>
      <c r="D11" s="39">
        <v>4.0985584152791699</v>
      </c>
    </row>
    <row r="12" spans="1:6" x14ac:dyDescent="0.25">
      <c r="A12" s="18" t="s">
        <v>269</v>
      </c>
      <c r="B12" s="36">
        <v>151951.79234340199</v>
      </c>
      <c r="C12" s="36">
        <v>188948.85789641601</v>
      </c>
      <c r="D12" s="39">
        <v>2.2619196362223399</v>
      </c>
    </row>
    <row r="13" spans="1:6" x14ac:dyDescent="0.25">
      <c r="A13" s="18" t="s">
        <v>270</v>
      </c>
      <c r="B13" s="36">
        <v>262098.15696008099</v>
      </c>
      <c r="C13" s="36">
        <v>327978.49258366699</v>
      </c>
      <c r="D13" s="39">
        <v>3.9262528543056598</v>
      </c>
    </row>
    <row r="14" spans="1:6" x14ac:dyDescent="0.25">
      <c r="A14" s="18" t="s">
        <v>271</v>
      </c>
      <c r="B14" s="36">
        <v>404366.56431360001</v>
      </c>
      <c r="C14" s="36">
        <v>506200.20611325803</v>
      </c>
      <c r="D14" s="39">
        <v>6.0597571153093002</v>
      </c>
    </row>
    <row r="15" spans="1:6" x14ac:dyDescent="0.25">
      <c r="A15" s="18" t="s">
        <v>272</v>
      </c>
      <c r="B15" s="36">
        <v>527154.62548243604</v>
      </c>
      <c r="C15" s="36">
        <v>661489.05186471494</v>
      </c>
      <c r="D15" s="39">
        <v>7.9187304555137699</v>
      </c>
    </row>
    <row r="16" spans="1:6" x14ac:dyDescent="0.25">
      <c r="A16" s="18" t="s">
        <v>273</v>
      </c>
      <c r="B16" s="36">
        <v>330174.13252823899</v>
      </c>
      <c r="C16" s="36">
        <v>412693.45729033201</v>
      </c>
      <c r="D16" s="39">
        <v>4.9403814618304303</v>
      </c>
    </row>
    <row r="17" spans="1:4" x14ac:dyDescent="0.25">
      <c r="A17" s="18" t="s">
        <v>274</v>
      </c>
      <c r="B17" s="36">
        <v>297332.81570939999</v>
      </c>
      <c r="C17" s="36">
        <v>372789.10697804298</v>
      </c>
      <c r="D17" s="39">
        <v>4.4626837686718801</v>
      </c>
    </row>
    <row r="18" spans="1:4" x14ac:dyDescent="0.25">
      <c r="A18" s="18" t="s">
        <v>275</v>
      </c>
      <c r="B18" s="36">
        <v>248310.86082339199</v>
      </c>
      <c r="C18" s="36">
        <v>311338.63555775199</v>
      </c>
      <c r="D18" s="39">
        <v>3.7270559934731802</v>
      </c>
    </row>
    <row r="19" spans="1:4" x14ac:dyDescent="0.25">
      <c r="A19" s="18" t="s">
        <v>276</v>
      </c>
      <c r="B19" s="36">
        <v>543086.59702204994</v>
      </c>
      <c r="C19" s="36">
        <v>679556.58038385096</v>
      </c>
      <c r="D19" s="39">
        <v>8.1350180689474794</v>
      </c>
    </row>
    <row r="20" spans="1:4" x14ac:dyDescent="0.25">
      <c r="A20" s="18" t="s">
        <v>277</v>
      </c>
      <c r="B20" s="36">
        <v>142135.66180848301</v>
      </c>
      <c r="C20" s="36">
        <v>177767.15050557299</v>
      </c>
      <c r="D20" s="39">
        <v>2.1280626561092002</v>
      </c>
    </row>
    <row r="21" spans="1:4" x14ac:dyDescent="0.25">
      <c r="A21" s="18" t="s">
        <v>278</v>
      </c>
      <c r="B21" s="36">
        <v>394964.66872445901</v>
      </c>
      <c r="C21" s="36">
        <v>494303.80135984899</v>
      </c>
      <c r="D21" s="39">
        <v>5.9173444444323096</v>
      </c>
    </row>
    <row r="22" spans="1:4" x14ac:dyDescent="0.25">
      <c r="A22" s="18" t="s">
        <v>279</v>
      </c>
      <c r="B22" s="36">
        <v>168647.83302993001</v>
      </c>
      <c r="C22" s="36">
        <v>211043.97475680499</v>
      </c>
      <c r="D22" s="39">
        <v>2.5264217837745502</v>
      </c>
    </row>
    <row r="23" spans="1:4" x14ac:dyDescent="0.25">
      <c r="A23" s="18" t="s">
        <v>280</v>
      </c>
      <c r="B23" s="36">
        <v>210356.52629673501</v>
      </c>
      <c r="C23" s="36">
        <v>263576.54288107</v>
      </c>
      <c r="D23" s="39">
        <v>3.1552927317355302</v>
      </c>
    </row>
    <row r="24" spans="1:4" x14ac:dyDescent="0.25">
      <c r="A24" s="18" t="s">
        <v>281</v>
      </c>
      <c r="B24" s="36">
        <v>165036.663074329</v>
      </c>
      <c r="C24" s="36">
        <v>206499.38063444701</v>
      </c>
      <c r="D24" s="39">
        <v>2.47201813826717</v>
      </c>
    </row>
    <row r="25" spans="1:4" x14ac:dyDescent="0.25">
      <c r="A25" s="18" t="s">
        <v>282</v>
      </c>
      <c r="B25" s="36">
        <v>345638.64949019602</v>
      </c>
      <c r="C25" s="36">
        <v>434321.37852740102</v>
      </c>
      <c r="D25" s="39">
        <v>5.1992907787823004</v>
      </c>
    </row>
    <row r="26" spans="1:4" x14ac:dyDescent="0.25">
      <c r="A26" s="18" t="s">
        <v>283</v>
      </c>
      <c r="B26" s="36">
        <v>759647.44434699102</v>
      </c>
      <c r="C26" s="36">
        <v>949014.98728617001</v>
      </c>
      <c r="D26" s="39">
        <v>11.3607229951539</v>
      </c>
    </row>
    <row r="27" spans="1:4" x14ac:dyDescent="0.25">
      <c r="A27" s="21" t="s">
        <v>284</v>
      </c>
      <c r="B27" s="22">
        <v>6672617.1590455398</v>
      </c>
      <c r="C27" s="22">
        <v>8353473.52180833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/>
      <c r="B31" s="29"/>
      <c r="C31" s="30" t="s">
        <v>254</v>
      </c>
    </row>
    <row r="32" spans="1:4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1700-000000000000}"/>
  </hyperlink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215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189176.315946057</v>
      </c>
      <c r="C5" s="36">
        <v>265437.38383362</v>
      </c>
      <c r="D5" s="39">
        <v>2.6196983530956</v>
      </c>
    </row>
    <row r="6" spans="1:6" x14ac:dyDescent="0.25">
      <c r="A6" s="18" t="s">
        <v>263</v>
      </c>
      <c r="B6" s="36">
        <v>289335.21715251001</v>
      </c>
      <c r="C6" s="36">
        <v>408060.62563393998</v>
      </c>
      <c r="D6" s="39">
        <v>4.0272991448953404</v>
      </c>
    </row>
    <row r="7" spans="1:6" x14ac:dyDescent="0.25">
      <c r="A7" s="18" t="s">
        <v>264</v>
      </c>
      <c r="B7" s="36">
        <v>320661.22969437699</v>
      </c>
      <c r="C7" s="36">
        <v>452619.898606484</v>
      </c>
      <c r="D7" s="39">
        <v>4.4670708618079802</v>
      </c>
    </row>
    <row r="8" spans="1:6" x14ac:dyDescent="0.25">
      <c r="A8" s="18" t="s">
        <v>265</v>
      </c>
      <c r="B8" s="36">
        <v>249094.83694220899</v>
      </c>
      <c r="C8" s="36">
        <v>351960.107284236</v>
      </c>
      <c r="D8" s="39">
        <v>3.4736226679577502</v>
      </c>
    </row>
    <row r="9" spans="1:6" x14ac:dyDescent="0.25">
      <c r="A9" s="18" t="s">
        <v>266</v>
      </c>
      <c r="B9" s="36">
        <v>359365.40034806001</v>
      </c>
      <c r="C9" s="36">
        <v>505870.38172620197</v>
      </c>
      <c r="D9" s="39">
        <v>4.9926193015775304</v>
      </c>
    </row>
    <row r="10" spans="1:6" x14ac:dyDescent="0.25">
      <c r="A10" s="18" t="s">
        <v>267</v>
      </c>
      <c r="B10" s="36">
        <v>299328.462941623</v>
      </c>
      <c r="C10" s="36">
        <v>423755.44927114202</v>
      </c>
      <c r="D10" s="39">
        <v>4.1821970836886102</v>
      </c>
    </row>
    <row r="11" spans="1:6" x14ac:dyDescent="0.25">
      <c r="A11" s="18" t="s">
        <v>268</v>
      </c>
      <c r="B11" s="36">
        <v>384184.41991482902</v>
      </c>
      <c r="C11" s="36">
        <v>540998.11575284996</v>
      </c>
      <c r="D11" s="39">
        <v>5.3393077207011697</v>
      </c>
    </row>
    <row r="12" spans="1:6" x14ac:dyDescent="0.25">
      <c r="A12" s="18" t="s">
        <v>269</v>
      </c>
      <c r="B12" s="36">
        <v>192524.734658589</v>
      </c>
      <c r="C12" s="36">
        <v>270207.87204096001</v>
      </c>
      <c r="D12" s="39">
        <v>2.6667800411372</v>
      </c>
    </row>
    <row r="13" spans="1:6" x14ac:dyDescent="0.25">
      <c r="A13" s="18" t="s">
        <v>270</v>
      </c>
      <c r="B13" s="36">
        <v>338650.79409389198</v>
      </c>
      <c r="C13" s="36">
        <v>477738.42880640598</v>
      </c>
      <c r="D13" s="39">
        <v>4.71497479774402</v>
      </c>
    </row>
    <row r="14" spans="1:6" x14ac:dyDescent="0.25">
      <c r="A14" s="18" t="s">
        <v>271</v>
      </c>
      <c r="B14" s="36">
        <v>484290.47715251701</v>
      </c>
      <c r="C14" s="36">
        <v>682342.88905598398</v>
      </c>
      <c r="D14" s="39">
        <v>6.7342908406108704</v>
      </c>
    </row>
    <row r="15" spans="1:6" x14ac:dyDescent="0.25">
      <c r="A15" s="18" t="s">
        <v>272</v>
      </c>
      <c r="B15" s="36">
        <v>528609.94079819601</v>
      </c>
      <c r="C15" s="36">
        <v>746686.97988379805</v>
      </c>
      <c r="D15" s="39">
        <v>7.36932614098406</v>
      </c>
    </row>
    <row r="16" spans="1:6" x14ac:dyDescent="0.25">
      <c r="A16" s="18" t="s">
        <v>273</v>
      </c>
      <c r="B16" s="36">
        <v>326683.133703764</v>
      </c>
      <c r="C16" s="36">
        <v>459978.68363546103</v>
      </c>
      <c r="D16" s="39">
        <v>4.5396973952026896</v>
      </c>
    </row>
    <row r="17" spans="1:4" x14ac:dyDescent="0.25">
      <c r="A17" s="18" t="s">
        <v>274</v>
      </c>
      <c r="B17" s="36">
        <v>332280.363546654</v>
      </c>
      <c r="C17" s="36">
        <v>468461.856569205</v>
      </c>
      <c r="D17" s="39">
        <v>4.6234209229235796</v>
      </c>
    </row>
    <row r="18" spans="1:4" x14ac:dyDescent="0.25">
      <c r="A18" s="18" t="s">
        <v>275</v>
      </c>
      <c r="B18" s="36">
        <v>313684.32203178701</v>
      </c>
      <c r="C18" s="36">
        <v>445898.80549328402</v>
      </c>
      <c r="D18" s="39">
        <v>4.40073794251321</v>
      </c>
    </row>
    <row r="19" spans="1:4" x14ac:dyDescent="0.25">
      <c r="A19" s="18" t="s">
        <v>276</v>
      </c>
      <c r="B19" s="36">
        <v>514371.48858077801</v>
      </c>
      <c r="C19" s="36">
        <v>723196.70096771803</v>
      </c>
      <c r="D19" s="39">
        <v>7.1374920108346203</v>
      </c>
    </row>
    <row r="20" spans="1:4" x14ac:dyDescent="0.25">
      <c r="A20" s="18" t="s">
        <v>277</v>
      </c>
      <c r="B20" s="36">
        <v>124106.260476207</v>
      </c>
      <c r="C20" s="36">
        <v>175944.990694293</v>
      </c>
      <c r="D20" s="39">
        <v>1.7364652849584099</v>
      </c>
    </row>
    <row r="21" spans="1:4" x14ac:dyDescent="0.25">
      <c r="A21" s="18" t="s">
        <v>278</v>
      </c>
      <c r="B21" s="36">
        <v>387157.69539901603</v>
      </c>
      <c r="C21" s="36">
        <v>544154.03123134701</v>
      </c>
      <c r="D21" s="39">
        <v>5.3704546016043802</v>
      </c>
    </row>
    <row r="22" spans="1:4" x14ac:dyDescent="0.25">
      <c r="A22" s="18" t="s">
        <v>279</v>
      </c>
      <c r="B22" s="36">
        <v>149627.269864211</v>
      </c>
      <c r="C22" s="36">
        <v>210650.60520336099</v>
      </c>
      <c r="D22" s="39">
        <v>2.0789876526048801</v>
      </c>
    </row>
    <row r="23" spans="1:4" x14ac:dyDescent="0.25">
      <c r="A23" s="18" t="s">
        <v>280</v>
      </c>
      <c r="B23" s="36">
        <v>209024.202830497</v>
      </c>
      <c r="C23" s="36">
        <v>294300.01819341897</v>
      </c>
      <c r="D23" s="39">
        <v>2.90455421855938</v>
      </c>
    </row>
    <row r="24" spans="1:4" x14ac:dyDescent="0.25">
      <c r="A24" s="18" t="s">
        <v>281</v>
      </c>
      <c r="B24" s="36">
        <v>251481.80237772499</v>
      </c>
      <c r="C24" s="36">
        <v>356316.33048004803</v>
      </c>
      <c r="D24" s="39">
        <v>3.5166158235071601</v>
      </c>
    </row>
    <row r="25" spans="1:4" x14ac:dyDescent="0.25">
      <c r="A25" s="18" t="s">
        <v>282</v>
      </c>
      <c r="B25" s="36">
        <v>309598.97455002298</v>
      </c>
      <c r="C25" s="36">
        <v>439219.04945121601</v>
      </c>
      <c r="D25" s="39">
        <v>4.3348129938501598</v>
      </c>
    </row>
    <row r="26" spans="1:4" x14ac:dyDescent="0.25">
      <c r="A26" s="18" t="s">
        <v>283</v>
      </c>
      <c r="B26" s="36">
        <v>630779.35727160703</v>
      </c>
      <c r="C26" s="36">
        <v>888565.21592679201</v>
      </c>
      <c r="D26" s="39">
        <v>8.7695741992414202</v>
      </c>
    </row>
    <row r="27" spans="1:4" x14ac:dyDescent="0.25">
      <c r="A27" s="21" t="s">
        <v>284</v>
      </c>
      <c r="B27" s="22">
        <v>7184016.7002751296</v>
      </c>
      <c r="C27" s="22">
        <v>10132364.4197418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0.9</v>
      </c>
      <c r="B31" s="29" t="s">
        <v>34</v>
      </c>
      <c r="C31" s="30" t="s">
        <v>135</v>
      </c>
    </row>
    <row r="32" spans="1:4" x14ac:dyDescent="0.25">
      <c r="A32" s="40">
        <v>0.1</v>
      </c>
      <c r="B32" s="29" t="s">
        <v>34</v>
      </c>
      <c r="C32" s="30" t="s">
        <v>136</v>
      </c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1800-000000000000}"/>
  </hyperlink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216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1107126.48584735</v>
      </c>
      <c r="C5" s="36">
        <v>993516.99024302303</v>
      </c>
      <c r="D5" s="39">
        <v>2.5018982250656001</v>
      </c>
    </row>
    <row r="6" spans="1:6" x14ac:dyDescent="0.25">
      <c r="A6" s="18" t="s">
        <v>263</v>
      </c>
      <c r="B6" s="36">
        <v>2008229.43412961</v>
      </c>
      <c r="C6" s="36">
        <v>1319116.70900055</v>
      </c>
      <c r="D6" s="39">
        <v>3.3218312170942998</v>
      </c>
    </row>
    <row r="7" spans="1:6" x14ac:dyDescent="0.25">
      <c r="A7" s="18" t="s">
        <v>264</v>
      </c>
      <c r="B7" s="36">
        <v>1863212.8664260299</v>
      </c>
      <c r="C7" s="36">
        <v>1667205.89488497</v>
      </c>
      <c r="D7" s="39">
        <v>4.19839772263109</v>
      </c>
    </row>
    <row r="8" spans="1:6" x14ac:dyDescent="0.25">
      <c r="A8" s="18" t="s">
        <v>265</v>
      </c>
      <c r="B8" s="36">
        <v>1307704.95688564</v>
      </c>
      <c r="C8" s="36">
        <v>1170148.8670139899</v>
      </c>
      <c r="D8" s="39">
        <v>2.9466968377951002</v>
      </c>
    </row>
    <row r="9" spans="1:6" x14ac:dyDescent="0.25">
      <c r="A9" s="18" t="s">
        <v>266</v>
      </c>
      <c r="B9" s="36">
        <v>2323043.1784240501</v>
      </c>
      <c r="C9" s="36">
        <v>2125951.2199070398</v>
      </c>
      <c r="D9" s="39">
        <v>5.3536211618891496</v>
      </c>
    </row>
    <row r="10" spans="1:6" x14ac:dyDescent="0.25">
      <c r="A10" s="18" t="s">
        <v>267</v>
      </c>
      <c r="B10" s="36">
        <v>1478391.1239298501</v>
      </c>
      <c r="C10" s="36">
        <v>1312947.03217813</v>
      </c>
      <c r="D10" s="39">
        <v>3.30629458949474</v>
      </c>
    </row>
    <row r="11" spans="1:6" x14ac:dyDescent="0.25">
      <c r="A11" s="18" t="s">
        <v>268</v>
      </c>
      <c r="B11" s="36">
        <v>1700860.9848820199</v>
      </c>
      <c r="C11" s="36">
        <v>1548688.3933445599</v>
      </c>
      <c r="D11" s="39">
        <v>3.8999441182587802</v>
      </c>
    </row>
    <row r="12" spans="1:6" x14ac:dyDescent="0.25">
      <c r="A12" s="18" t="s">
        <v>269</v>
      </c>
      <c r="B12" s="36">
        <v>757308.74245204299</v>
      </c>
      <c r="C12" s="36">
        <v>680953.20154577401</v>
      </c>
      <c r="D12" s="39">
        <v>1.71479262361016</v>
      </c>
    </row>
    <row r="13" spans="1:6" x14ac:dyDescent="0.25">
      <c r="A13" s="18" t="s">
        <v>270</v>
      </c>
      <c r="B13" s="36">
        <v>1750977.82168992</v>
      </c>
      <c r="C13" s="36">
        <v>1565306.7163985099</v>
      </c>
      <c r="D13" s="39">
        <v>3.9417927764705301</v>
      </c>
    </row>
    <row r="14" spans="1:6" x14ac:dyDescent="0.25">
      <c r="A14" s="18" t="s">
        <v>271</v>
      </c>
      <c r="B14" s="36">
        <v>2278704.7795629599</v>
      </c>
      <c r="C14" s="36">
        <v>2053706.2945348001</v>
      </c>
      <c r="D14" s="39">
        <v>5.1716922645135801</v>
      </c>
    </row>
    <row r="15" spans="1:6" x14ac:dyDescent="0.25">
      <c r="A15" s="18" t="s">
        <v>272</v>
      </c>
      <c r="B15" s="36">
        <v>3226368.6028397102</v>
      </c>
      <c r="C15" s="36">
        <v>2924227.79199534</v>
      </c>
      <c r="D15" s="39">
        <v>7.3638603006588097</v>
      </c>
    </row>
    <row r="16" spans="1:6" x14ac:dyDescent="0.25">
      <c r="A16" s="18" t="s">
        <v>273</v>
      </c>
      <c r="B16" s="36">
        <v>2182360.43918058</v>
      </c>
      <c r="C16" s="36">
        <v>1957180.70553884</v>
      </c>
      <c r="D16" s="39">
        <v>4.9286192198107104</v>
      </c>
    </row>
    <row r="17" spans="1:4" x14ac:dyDescent="0.25">
      <c r="A17" s="18" t="s">
        <v>274</v>
      </c>
      <c r="B17" s="36">
        <v>2156024.0969999302</v>
      </c>
      <c r="C17" s="36">
        <v>1956981.6837058601</v>
      </c>
      <c r="D17" s="39">
        <v>4.9281180382752403</v>
      </c>
    </row>
    <row r="18" spans="1:4" x14ac:dyDescent="0.25">
      <c r="A18" s="18" t="s">
        <v>275</v>
      </c>
      <c r="B18" s="36">
        <v>1791760.2587375999</v>
      </c>
      <c r="C18" s="36">
        <v>1600931.6245021799</v>
      </c>
      <c r="D18" s="39">
        <v>4.0315042713196396</v>
      </c>
    </row>
    <row r="19" spans="1:4" x14ac:dyDescent="0.25">
      <c r="A19" s="18" t="s">
        <v>276</v>
      </c>
      <c r="B19" s="36">
        <v>3339492.6380291702</v>
      </c>
      <c r="C19" s="36">
        <v>2987118.69121745</v>
      </c>
      <c r="D19" s="39">
        <v>7.5222336658672804</v>
      </c>
    </row>
    <row r="20" spans="1:4" x14ac:dyDescent="0.25">
      <c r="A20" s="18" t="s">
        <v>277</v>
      </c>
      <c r="B20" s="36">
        <v>878100.32030169398</v>
      </c>
      <c r="C20" s="36">
        <v>991427.26099671901</v>
      </c>
      <c r="D20" s="39">
        <v>2.4966358189431599</v>
      </c>
    </row>
    <row r="21" spans="1:4" x14ac:dyDescent="0.25">
      <c r="A21" s="18" t="s">
        <v>278</v>
      </c>
      <c r="B21" s="36">
        <v>3019456.0748212598</v>
      </c>
      <c r="C21" s="36">
        <v>2729186.3956735898</v>
      </c>
      <c r="D21" s="39">
        <v>6.8727023958983304</v>
      </c>
    </row>
    <row r="22" spans="1:4" x14ac:dyDescent="0.25">
      <c r="A22" s="18" t="s">
        <v>279</v>
      </c>
      <c r="B22" s="36">
        <v>1443387.1248289901</v>
      </c>
      <c r="C22" s="36">
        <v>1277521.14590744</v>
      </c>
      <c r="D22" s="39">
        <v>3.2170842761810898</v>
      </c>
    </row>
    <row r="23" spans="1:4" x14ac:dyDescent="0.25">
      <c r="A23" s="18" t="s">
        <v>280</v>
      </c>
      <c r="B23" s="36">
        <v>1520951.54188424</v>
      </c>
      <c r="C23" s="36">
        <v>1362105.4249245301</v>
      </c>
      <c r="D23" s="39">
        <v>3.4300864287557999</v>
      </c>
    </row>
    <row r="24" spans="1:4" x14ac:dyDescent="0.25">
      <c r="A24" s="18" t="s">
        <v>281</v>
      </c>
      <c r="B24" s="36">
        <v>1222361.87336353</v>
      </c>
      <c r="C24" s="36">
        <v>1143579.4523109801</v>
      </c>
      <c r="D24" s="39">
        <v>2.8797891028098799</v>
      </c>
    </row>
    <row r="25" spans="1:4" x14ac:dyDescent="0.25">
      <c r="A25" s="18" t="s">
        <v>282</v>
      </c>
      <c r="B25" s="36">
        <v>2299596.0552168102</v>
      </c>
      <c r="C25" s="36">
        <v>2060672.05868915</v>
      </c>
      <c r="D25" s="39">
        <v>5.18923361825503</v>
      </c>
    </row>
    <row r="26" spans="1:4" x14ac:dyDescent="0.25">
      <c r="A26" s="18" t="s">
        <v>283</v>
      </c>
      <c r="B26" s="36">
        <v>4770433.8965111896</v>
      </c>
      <c r="C26" s="36">
        <v>4282054.2475107703</v>
      </c>
      <c r="D26" s="39">
        <v>10.783171326402</v>
      </c>
    </row>
    <row r="27" spans="1:4" x14ac:dyDescent="0.25">
      <c r="A27" s="21" t="s">
        <v>284</v>
      </c>
      <c r="B27" s="22">
        <v>44425853.296944201</v>
      </c>
      <c r="C27" s="22">
        <v>39710527.802024201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137</v>
      </c>
    </row>
    <row r="32" spans="1:4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1900-000000000000}"/>
  </hyperlink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217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4648801.3272811398</v>
      </c>
      <c r="C5" s="36">
        <v>4877631.0626426795</v>
      </c>
      <c r="D5" s="39">
        <v>2.9946934118818</v>
      </c>
    </row>
    <row r="6" spans="1:6" x14ac:dyDescent="0.25">
      <c r="A6" s="18" t="s">
        <v>263</v>
      </c>
      <c r="B6" s="36">
        <v>10395732.1059172</v>
      </c>
      <c r="C6" s="36">
        <v>10855385.606073899</v>
      </c>
      <c r="D6" s="39">
        <v>6.66482383362818</v>
      </c>
    </row>
    <row r="7" spans="1:6" x14ac:dyDescent="0.25">
      <c r="A7" s="18" t="s">
        <v>264</v>
      </c>
      <c r="B7" s="36">
        <v>6714216.95993248</v>
      </c>
      <c r="C7" s="36">
        <v>6927873.7753464896</v>
      </c>
      <c r="D7" s="39">
        <v>4.2534701142686</v>
      </c>
    </row>
    <row r="8" spans="1:6" x14ac:dyDescent="0.25">
      <c r="A8" s="18" t="s">
        <v>265</v>
      </c>
      <c r="B8" s="36">
        <v>6249711.8851095</v>
      </c>
      <c r="C8" s="36">
        <v>6507254.9856038503</v>
      </c>
      <c r="D8" s="39">
        <v>3.9952250148794102</v>
      </c>
    </row>
    <row r="9" spans="1:6" x14ac:dyDescent="0.25">
      <c r="A9" s="18" t="s">
        <v>266</v>
      </c>
      <c r="B9" s="36">
        <v>7339489.6696223002</v>
      </c>
      <c r="C9" s="36">
        <v>7609035.6407166701</v>
      </c>
      <c r="D9" s="39">
        <v>4.6716794713215304</v>
      </c>
    </row>
    <row r="10" spans="1:6" x14ac:dyDescent="0.25">
      <c r="A10" s="18" t="s">
        <v>267</v>
      </c>
      <c r="B10" s="36">
        <v>5701138.9831595505</v>
      </c>
      <c r="C10" s="36">
        <v>5997808.8589244401</v>
      </c>
      <c r="D10" s="39">
        <v>3.6824430640344099</v>
      </c>
    </row>
    <row r="11" spans="1:6" x14ac:dyDescent="0.25">
      <c r="A11" s="18" t="s">
        <v>268</v>
      </c>
      <c r="B11" s="36">
        <v>12362105.313934799</v>
      </c>
      <c r="C11" s="36">
        <v>12864368.834741</v>
      </c>
      <c r="D11" s="39">
        <v>7.8982686682628804</v>
      </c>
    </row>
    <row r="12" spans="1:6" x14ac:dyDescent="0.25">
      <c r="A12" s="18" t="s">
        <v>269</v>
      </c>
      <c r="B12" s="36">
        <v>6054791.6802036203</v>
      </c>
      <c r="C12" s="36">
        <v>6305605.2237720704</v>
      </c>
      <c r="D12" s="39">
        <v>3.8714191743987301</v>
      </c>
    </row>
    <row r="13" spans="1:6" x14ac:dyDescent="0.25">
      <c r="A13" s="18" t="s">
        <v>270</v>
      </c>
      <c r="B13" s="36">
        <v>8328792.8075855104</v>
      </c>
      <c r="C13" s="36">
        <v>8635452.7747811992</v>
      </c>
      <c r="D13" s="39">
        <v>5.3018633843213596</v>
      </c>
    </row>
    <row r="14" spans="1:6" x14ac:dyDescent="0.25">
      <c r="A14" s="18" t="s">
        <v>271</v>
      </c>
      <c r="B14" s="36">
        <v>11735135.765736099</v>
      </c>
      <c r="C14" s="36">
        <v>12191232.9899069</v>
      </c>
      <c r="D14" s="39">
        <v>7.4849870046977003</v>
      </c>
    </row>
    <row r="15" spans="1:6" x14ac:dyDescent="0.25">
      <c r="A15" s="18" t="s">
        <v>272</v>
      </c>
      <c r="B15" s="36">
        <v>9399618.06958404</v>
      </c>
      <c r="C15" s="36">
        <v>9810238.1947331</v>
      </c>
      <c r="D15" s="39">
        <v>6.0231401910994897</v>
      </c>
    </row>
    <row r="16" spans="1:6" x14ac:dyDescent="0.25">
      <c r="A16" s="18" t="s">
        <v>273</v>
      </c>
      <c r="B16" s="36">
        <v>5832609.26304074</v>
      </c>
      <c r="C16" s="36">
        <v>6054049.08071684</v>
      </c>
      <c r="D16" s="39">
        <v>3.7169725763163899</v>
      </c>
    </row>
    <row r="17" spans="1:4" x14ac:dyDescent="0.25">
      <c r="A17" s="18" t="s">
        <v>274</v>
      </c>
      <c r="B17" s="36">
        <v>6296031.72871802</v>
      </c>
      <c r="C17" s="36">
        <v>6535262.6511417599</v>
      </c>
      <c r="D17" s="39">
        <v>4.0124207335369704</v>
      </c>
    </row>
    <row r="18" spans="1:4" x14ac:dyDescent="0.25">
      <c r="A18" s="18" t="s">
        <v>275</v>
      </c>
      <c r="B18" s="36">
        <v>5948579.4554808503</v>
      </c>
      <c r="C18" s="36">
        <v>6198444.1673985403</v>
      </c>
      <c r="D18" s="39">
        <v>3.8056260659387702</v>
      </c>
    </row>
    <row r="19" spans="1:4" x14ac:dyDescent="0.25">
      <c r="A19" s="18" t="s">
        <v>276</v>
      </c>
      <c r="B19" s="36">
        <v>9974404.8278318401</v>
      </c>
      <c r="C19" s="36">
        <v>10375119.603425501</v>
      </c>
      <c r="D19" s="39">
        <v>6.3699574495965097</v>
      </c>
    </row>
    <row r="20" spans="1:4" x14ac:dyDescent="0.25">
      <c r="A20" s="18" t="s">
        <v>277</v>
      </c>
      <c r="B20" s="36">
        <v>1924773.5662098599</v>
      </c>
      <c r="C20" s="36">
        <v>2037734.8652147299</v>
      </c>
      <c r="D20" s="39">
        <v>1.25109732524833</v>
      </c>
    </row>
    <row r="21" spans="1:4" x14ac:dyDescent="0.25">
      <c r="A21" s="18" t="s">
        <v>278</v>
      </c>
      <c r="B21" s="36">
        <v>7474161.9166930104</v>
      </c>
      <c r="C21" s="36">
        <v>7740641.7012935802</v>
      </c>
      <c r="D21" s="39">
        <v>4.7524809500540899</v>
      </c>
    </row>
    <row r="22" spans="1:4" x14ac:dyDescent="0.25">
      <c r="A22" s="18" t="s">
        <v>279</v>
      </c>
      <c r="B22" s="36">
        <v>2885273.7280781101</v>
      </c>
      <c r="C22" s="36">
        <v>3026345.9250559602</v>
      </c>
      <c r="D22" s="39">
        <v>1.85806964230094</v>
      </c>
    </row>
    <row r="23" spans="1:4" x14ac:dyDescent="0.25">
      <c r="A23" s="18" t="s">
        <v>280</v>
      </c>
      <c r="B23" s="36">
        <v>3216627.01576608</v>
      </c>
      <c r="C23" s="36">
        <v>3318758.4664261001</v>
      </c>
      <c r="D23" s="39">
        <v>2.03760062772121</v>
      </c>
    </row>
    <row r="24" spans="1:4" x14ac:dyDescent="0.25">
      <c r="A24" s="18" t="s">
        <v>281</v>
      </c>
      <c r="B24" s="36">
        <v>4895607.0689469296</v>
      </c>
      <c r="C24" s="36">
        <v>5116078.3611828303</v>
      </c>
      <c r="D24" s="39">
        <v>3.1410916418521402</v>
      </c>
    </row>
    <row r="25" spans="1:4" x14ac:dyDescent="0.25">
      <c r="A25" s="18" t="s">
        <v>282</v>
      </c>
      <c r="B25" s="36">
        <v>5802425.75992948</v>
      </c>
      <c r="C25" s="36">
        <v>6061250.53154366</v>
      </c>
      <c r="D25" s="39">
        <v>3.7213940130897099</v>
      </c>
    </row>
    <row r="26" spans="1:4" x14ac:dyDescent="0.25">
      <c r="A26" s="18" t="s">
        <v>283</v>
      </c>
      <c r="B26" s="36">
        <v>13550071.7602756</v>
      </c>
      <c r="C26" s="36">
        <v>13830233.7282212</v>
      </c>
      <c r="D26" s="39">
        <v>8.4912756415508408</v>
      </c>
    </row>
    <row r="27" spans="1:4" x14ac:dyDescent="0.25">
      <c r="A27" s="21" t="s">
        <v>284</v>
      </c>
      <c r="B27" s="22">
        <v>156730100.65903699</v>
      </c>
      <c r="C27" s="22">
        <v>162875807.02886301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0.41</v>
      </c>
      <c r="B31" s="29" t="s">
        <v>34</v>
      </c>
      <c r="C31" s="30" t="s">
        <v>138</v>
      </c>
    </row>
    <row r="32" spans="1:4" x14ac:dyDescent="0.25">
      <c r="A32" s="28">
        <v>0.38</v>
      </c>
      <c r="B32" s="29" t="s">
        <v>34</v>
      </c>
      <c r="C32" s="30" t="s">
        <v>139</v>
      </c>
    </row>
    <row r="33" spans="1:3" x14ac:dyDescent="0.25">
      <c r="A33" s="28">
        <v>0.21</v>
      </c>
      <c r="B33" s="29" t="s">
        <v>34</v>
      </c>
      <c r="C33" s="30" t="s">
        <v>140</v>
      </c>
    </row>
  </sheetData>
  <hyperlinks>
    <hyperlink ref="A2" location="Contents!A1" display="Back to contents" xr:uid="{00000000-0004-0000-1A00-000000000000}"/>
  </hyperlink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218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737593.71049831703</v>
      </c>
      <c r="C5" s="36">
        <v>658651.18396300799</v>
      </c>
      <c r="D5" s="39">
        <v>3.5308081938727498</v>
      </c>
    </row>
    <row r="6" spans="1:6" x14ac:dyDescent="0.25">
      <c r="A6" s="18" t="s">
        <v>263</v>
      </c>
      <c r="B6" s="36">
        <v>1199282.6961405899</v>
      </c>
      <c r="C6" s="36">
        <v>1073900.8393522799</v>
      </c>
      <c r="D6" s="39">
        <v>5.7568223899295496</v>
      </c>
    </row>
    <row r="7" spans="1:6" x14ac:dyDescent="0.25">
      <c r="A7" s="18" t="s">
        <v>264</v>
      </c>
      <c r="B7" s="36">
        <v>1008851.11044156</v>
      </c>
      <c r="C7" s="36">
        <v>901824.58315567195</v>
      </c>
      <c r="D7" s="39">
        <v>4.8343792665538601</v>
      </c>
    </row>
    <row r="8" spans="1:6" x14ac:dyDescent="0.25">
      <c r="A8" s="18" t="s">
        <v>265</v>
      </c>
      <c r="B8" s="36">
        <v>695240.77072063298</v>
      </c>
      <c r="C8" s="36">
        <v>622397.19623984594</v>
      </c>
      <c r="D8" s="39">
        <v>3.3364627193177498</v>
      </c>
    </row>
    <row r="9" spans="1:6" x14ac:dyDescent="0.25">
      <c r="A9" s="18" t="s">
        <v>266</v>
      </c>
      <c r="B9" s="36">
        <v>1183743.0621792099</v>
      </c>
      <c r="C9" s="36">
        <v>1057134.1002857899</v>
      </c>
      <c r="D9" s="39">
        <v>5.6669415226026398</v>
      </c>
    </row>
    <row r="10" spans="1:6" x14ac:dyDescent="0.25">
      <c r="A10" s="18" t="s">
        <v>267</v>
      </c>
      <c r="B10" s="36">
        <v>980546.68494127295</v>
      </c>
      <c r="C10" s="36">
        <v>878786.48927688703</v>
      </c>
      <c r="D10" s="39">
        <v>4.7108797684599004</v>
      </c>
    </row>
    <row r="11" spans="1:6" x14ac:dyDescent="0.25">
      <c r="A11" s="18" t="s">
        <v>268</v>
      </c>
      <c r="B11" s="36">
        <v>1387006.2755612701</v>
      </c>
      <c r="C11" s="36">
        <v>1240047.32449272</v>
      </c>
      <c r="D11" s="39">
        <v>6.6474779985437298</v>
      </c>
    </row>
    <row r="12" spans="1:6" x14ac:dyDescent="0.25">
      <c r="A12" s="18" t="s">
        <v>269</v>
      </c>
      <c r="B12" s="36">
        <v>690098.63203659595</v>
      </c>
      <c r="C12" s="36">
        <v>615730.00550355099</v>
      </c>
      <c r="D12" s="39">
        <v>3.30072214486044</v>
      </c>
    </row>
    <row r="13" spans="1:6" x14ac:dyDescent="0.25">
      <c r="A13" s="18" t="s">
        <v>270</v>
      </c>
      <c r="B13" s="36">
        <v>1151433.96572522</v>
      </c>
      <c r="C13" s="36">
        <v>1029662.81081373</v>
      </c>
      <c r="D13" s="39">
        <v>5.5196771490983103</v>
      </c>
    </row>
    <row r="14" spans="1:6" x14ac:dyDescent="0.25">
      <c r="A14" s="18" t="s">
        <v>271</v>
      </c>
      <c r="B14" s="36">
        <v>1655287.1153623399</v>
      </c>
      <c r="C14" s="36">
        <v>1479543.5565452899</v>
      </c>
      <c r="D14" s="39">
        <v>7.93133701090429</v>
      </c>
    </row>
    <row r="15" spans="1:6" x14ac:dyDescent="0.25">
      <c r="A15" s="18" t="s">
        <v>272</v>
      </c>
      <c r="B15" s="36">
        <v>1245635.1853144399</v>
      </c>
      <c r="C15" s="36">
        <v>1118516.756234</v>
      </c>
      <c r="D15" s="39">
        <v>5.9959933634868801</v>
      </c>
    </row>
    <row r="16" spans="1:6" x14ac:dyDescent="0.25">
      <c r="A16" s="18" t="s">
        <v>273</v>
      </c>
      <c r="B16" s="36">
        <v>960566.07607129205</v>
      </c>
      <c r="C16" s="36">
        <v>858124.75306435104</v>
      </c>
      <c r="D16" s="39">
        <v>4.6001191271749198</v>
      </c>
    </row>
    <row r="17" spans="1:4" x14ac:dyDescent="0.25">
      <c r="A17" s="18" t="s">
        <v>274</v>
      </c>
      <c r="B17" s="36">
        <v>777223.92051635601</v>
      </c>
      <c r="C17" s="36">
        <v>694779.09486515098</v>
      </c>
      <c r="D17" s="39">
        <v>3.7244778128557101</v>
      </c>
    </row>
    <row r="18" spans="1:4" x14ac:dyDescent="0.25">
      <c r="A18" s="18" t="s">
        <v>275</v>
      </c>
      <c r="B18" s="36">
        <v>723264.70378735499</v>
      </c>
      <c r="C18" s="36">
        <v>646995.87570195703</v>
      </c>
      <c r="D18" s="39">
        <v>3.4683279935600102</v>
      </c>
    </row>
    <row r="19" spans="1:4" x14ac:dyDescent="0.25">
      <c r="A19" s="18" t="s">
        <v>276</v>
      </c>
      <c r="B19" s="36">
        <v>1647122.2311487601</v>
      </c>
      <c r="C19" s="36">
        <v>1473160.9769459299</v>
      </c>
      <c r="D19" s="39">
        <v>7.8971221413402901</v>
      </c>
    </row>
    <row r="20" spans="1:4" x14ac:dyDescent="0.25">
      <c r="A20" s="18" t="s">
        <v>277</v>
      </c>
      <c r="B20" s="36">
        <v>337763.06488021498</v>
      </c>
      <c r="C20" s="36">
        <v>302048.60687436402</v>
      </c>
      <c r="D20" s="39">
        <v>1.61918132399463</v>
      </c>
    </row>
    <row r="21" spans="1:4" x14ac:dyDescent="0.25">
      <c r="A21" s="18" t="s">
        <v>278</v>
      </c>
      <c r="B21" s="36">
        <v>1321493.37479199</v>
      </c>
      <c r="C21" s="36">
        <v>1180694.77767696</v>
      </c>
      <c r="D21" s="39">
        <v>6.3293088921536098</v>
      </c>
    </row>
    <row r="22" spans="1:4" x14ac:dyDescent="0.25">
      <c r="A22" s="18" t="s">
        <v>279</v>
      </c>
      <c r="B22" s="36">
        <v>501838.08760838298</v>
      </c>
      <c r="C22" s="36">
        <v>448917.82116366399</v>
      </c>
      <c r="D22" s="39">
        <v>2.40649794600413</v>
      </c>
    </row>
    <row r="23" spans="1:4" x14ac:dyDescent="0.25">
      <c r="A23" s="18" t="s">
        <v>280</v>
      </c>
      <c r="B23" s="36">
        <v>386312.229571075</v>
      </c>
      <c r="C23" s="36">
        <v>345591.14475670899</v>
      </c>
      <c r="D23" s="39">
        <v>1.85259827257121</v>
      </c>
    </row>
    <row r="24" spans="1:4" x14ac:dyDescent="0.25">
      <c r="A24" s="18" t="s">
        <v>281</v>
      </c>
      <c r="B24" s="36">
        <v>700700.56157517002</v>
      </c>
      <c r="C24" s="36">
        <v>626237.33656066901</v>
      </c>
      <c r="D24" s="39">
        <v>3.3570484242257699</v>
      </c>
    </row>
    <row r="25" spans="1:4" x14ac:dyDescent="0.25">
      <c r="A25" s="18" t="s">
        <v>282</v>
      </c>
      <c r="B25" s="36">
        <v>646384.27938436903</v>
      </c>
      <c r="C25" s="36">
        <v>582996.05612406996</v>
      </c>
      <c r="D25" s="39">
        <v>3.1252464158236002</v>
      </c>
    </row>
    <row r="26" spans="1:4" x14ac:dyDescent="0.25">
      <c r="A26" s="18" t="s">
        <v>283</v>
      </c>
      <c r="B26" s="36">
        <v>919324.34250042005</v>
      </c>
      <c r="C26" s="36">
        <v>818661.54956103698</v>
      </c>
      <c r="D26" s="39">
        <v>4.3885701226660396</v>
      </c>
    </row>
    <row r="27" spans="1:4" x14ac:dyDescent="0.25">
      <c r="A27" s="21" t="s">
        <v>284</v>
      </c>
      <c r="B27" s="22">
        <v>20856712.080756798</v>
      </c>
      <c r="C27" s="22">
        <v>18654402.8391576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0.73399999999999999</v>
      </c>
      <c r="B31" s="29" t="s">
        <v>34</v>
      </c>
      <c r="C31" s="30" t="s">
        <v>107</v>
      </c>
    </row>
    <row r="32" spans="1:4" x14ac:dyDescent="0.25">
      <c r="A32" s="28">
        <v>0.26600000000000001</v>
      </c>
      <c r="B32" s="29" t="s">
        <v>34</v>
      </c>
      <c r="C32" s="30" t="s">
        <v>141</v>
      </c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1B00-000000000000}"/>
  </hyperlink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219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178523.51242588501</v>
      </c>
      <c r="C5" s="36">
        <v>246120.318008678</v>
      </c>
      <c r="D5" s="39">
        <v>2.1857648226284101</v>
      </c>
    </row>
    <row r="6" spans="1:6" x14ac:dyDescent="0.25">
      <c r="A6" s="18" t="s">
        <v>263</v>
      </c>
      <c r="B6" s="36">
        <v>309847.59669479501</v>
      </c>
      <c r="C6" s="36">
        <v>434242.91981017898</v>
      </c>
      <c r="D6" s="39">
        <v>3.8564589314526798</v>
      </c>
    </row>
    <row r="7" spans="1:6" x14ac:dyDescent="0.25">
      <c r="A7" s="18" t="s">
        <v>264</v>
      </c>
      <c r="B7" s="36">
        <v>298221.03941799502</v>
      </c>
      <c r="C7" s="36">
        <v>413852.66455710802</v>
      </c>
      <c r="D7" s="39">
        <v>3.67537553688708</v>
      </c>
    </row>
    <row r="8" spans="1:6" x14ac:dyDescent="0.25">
      <c r="A8" s="18" t="s">
        <v>265</v>
      </c>
      <c r="B8" s="36">
        <v>248134.313433164</v>
      </c>
      <c r="C8" s="36">
        <v>346195.05959272297</v>
      </c>
      <c r="D8" s="39">
        <v>3.0745165175629299</v>
      </c>
    </row>
    <row r="9" spans="1:6" x14ac:dyDescent="0.25">
      <c r="A9" s="18" t="s">
        <v>266</v>
      </c>
      <c r="B9" s="36">
        <v>398171.67740737298</v>
      </c>
      <c r="C9" s="36">
        <v>550310.85470085801</v>
      </c>
      <c r="D9" s="39">
        <v>4.8872442447977802</v>
      </c>
    </row>
    <row r="10" spans="1:6" x14ac:dyDescent="0.25">
      <c r="A10" s="18" t="s">
        <v>267</v>
      </c>
      <c r="B10" s="36">
        <v>345377.14263436</v>
      </c>
      <c r="C10" s="36">
        <v>484453.01708991302</v>
      </c>
      <c r="D10" s="39">
        <v>4.3023687419987704</v>
      </c>
    </row>
    <row r="11" spans="1:6" x14ac:dyDescent="0.25">
      <c r="A11" s="18" t="s">
        <v>268</v>
      </c>
      <c r="B11" s="36">
        <v>352386.499097483</v>
      </c>
      <c r="C11" s="36">
        <v>489255.23993345199</v>
      </c>
      <c r="D11" s="39">
        <v>4.3450167031535303</v>
      </c>
    </row>
    <row r="12" spans="1:6" x14ac:dyDescent="0.25">
      <c r="A12" s="18" t="s">
        <v>269</v>
      </c>
      <c r="B12" s="36">
        <v>194906.529254041</v>
      </c>
      <c r="C12" s="36">
        <v>266749.40494846198</v>
      </c>
      <c r="D12" s="39">
        <v>2.3689692525622901</v>
      </c>
    </row>
    <row r="13" spans="1:6" x14ac:dyDescent="0.25">
      <c r="A13" s="18" t="s">
        <v>270</v>
      </c>
      <c r="B13" s="36">
        <v>322956.48586821201</v>
      </c>
      <c r="C13" s="36">
        <v>449131.51656576799</v>
      </c>
      <c r="D13" s="39">
        <v>3.9886827612850402</v>
      </c>
    </row>
    <row r="14" spans="1:6" x14ac:dyDescent="0.25">
      <c r="A14" s="18" t="s">
        <v>271</v>
      </c>
      <c r="B14" s="36">
        <v>488361.82520483597</v>
      </c>
      <c r="C14" s="36">
        <v>677881.09421766805</v>
      </c>
      <c r="D14" s="39">
        <v>6.0201801365037797</v>
      </c>
    </row>
    <row r="15" spans="1:6" x14ac:dyDescent="0.25">
      <c r="A15" s="18" t="s">
        <v>272</v>
      </c>
      <c r="B15" s="36">
        <v>634930.09929155698</v>
      </c>
      <c r="C15" s="36">
        <v>892641.95879069797</v>
      </c>
      <c r="D15" s="39">
        <v>7.9274454401527104</v>
      </c>
    </row>
    <row r="16" spans="1:6" x14ac:dyDescent="0.25">
      <c r="A16" s="18" t="s">
        <v>273</v>
      </c>
      <c r="B16" s="36">
        <v>365913.16448393301</v>
      </c>
      <c r="C16" s="36">
        <v>506745.396133587</v>
      </c>
      <c r="D16" s="39">
        <v>4.50034466824735</v>
      </c>
    </row>
    <row r="17" spans="1:4" x14ac:dyDescent="0.25">
      <c r="A17" s="18" t="s">
        <v>274</v>
      </c>
      <c r="B17" s="36">
        <v>374794.77730916999</v>
      </c>
      <c r="C17" s="36">
        <v>520998.530008459</v>
      </c>
      <c r="D17" s="39">
        <v>4.6269250289748598</v>
      </c>
    </row>
    <row r="18" spans="1:4" x14ac:dyDescent="0.25">
      <c r="A18" s="18" t="s">
        <v>275</v>
      </c>
      <c r="B18" s="36">
        <v>340144.10873628402</v>
      </c>
      <c r="C18" s="36">
        <v>474046.77931173</v>
      </c>
      <c r="D18" s="39">
        <v>4.2099522009529498</v>
      </c>
    </row>
    <row r="19" spans="1:4" x14ac:dyDescent="0.25">
      <c r="A19" s="18" t="s">
        <v>276</v>
      </c>
      <c r="B19" s="36">
        <v>612150.46444606199</v>
      </c>
      <c r="C19" s="36">
        <v>852339.11165798095</v>
      </c>
      <c r="D19" s="39">
        <v>7.5695207217580398</v>
      </c>
    </row>
    <row r="20" spans="1:4" x14ac:dyDescent="0.25">
      <c r="A20" s="18" t="s">
        <v>277</v>
      </c>
      <c r="B20" s="36">
        <v>146955.10391360399</v>
      </c>
      <c r="C20" s="36">
        <v>204201.09213910301</v>
      </c>
      <c r="D20" s="39">
        <v>1.8134852398663699</v>
      </c>
    </row>
    <row r="21" spans="1:4" x14ac:dyDescent="0.25">
      <c r="A21" s="18" t="s">
        <v>278</v>
      </c>
      <c r="B21" s="36">
        <v>447128.86029770598</v>
      </c>
      <c r="C21" s="36">
        <v>620002.79385384603</v>
      </c>
      <c r="D21" s="39">
        <v>5.5061699403837503</v>
      </c>
    </row>
    <row r="22" spans="1:4" x14ac:dyDescent="0.25">
      <c r="A22" s="18" t="s">
        <v>279</v>
      </c>
      <c r="B22" s="36">
        <v>171687.455725206</v>
      </c>
      <c r="C22" s="36">
        <v>238601.38472878601</v>
      </c>
      <c r="D22" s="39">
        <v>2.1189900841596501</v>
      </c>
    </row>
    <row r="23" spans="1:4" x14ac:dyDescent="0.25">
      <c r="A23" s="18" t="s">
        <v>280</v>
      </c>
      <c r="B23" s="36">
        <v>235910.490903656</v>
      </c>
      <c r="C23" s="36">
        <v>328048.11625412898</v>
      </c>
      <c r="D23" s="39">
        <v>2.9133557052063801</v>
      </c>
    </row>
    <row r="24" spans="1:4" x14ac:dyDescent="0.25">
      <c r="A24" s="18" t="s">
        <v>281</v>
      </c>
      <c r="B24" s="36">
        <v>246447.735387953</v>
      </c>
      <c r="C24" s="36">
        <v>341567.69566267001</v>
      </c>
      <c r="D24" s="39">
        <v>3.0334214573028002</v>
      </c>
    </row>
    <row r="25" spans="1:4" x14ac:dyDescent="0.25">
      <c r="A25" s="18" t="s">
        <v>282</v>
      </c>
      <c r="B25" s="36">
        <v>403429.46841436898</v>
      </c>
      <c r="C25" s="36">
        <v>571153.18421806302</v>
      </c>
      <c r="D25" s="39">
        <v>5.0723424563104604</v>
      </c>
    </row>
    <row r="26" spans="1:4" x14ac:dyDescent="0.25">
      <c r="A26" s="18" t="s">
        <v>283</v>
      </c>
      <c r="B26" s="36">
        <v>978852.76177683705</v>
      </c>
      <c r="C26" s="36">
        <v>1351608.2230271599</v>
      </c>
      <c r="D26" s="39">
        <v>12.0034694078524</v>
      </c>
    </row>
    <row r="27" spans="1:4" x14ac:dyDescent="0.25">
      <c r="A27" s="21" t="s">
        <v>284</v>
      </c>
      <c r="B27" s="22">
        <v>8095231.1121244803</v>
      </c>
      <c r="C27" s="22">
        <v>11260146.355211001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142</v>
      </c>
    </row>
    <row r="32" spans="1:4" x14ac:dyDescent="0.25">
      <c r="A32" s="28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1C00-000000000000}"/>
  </hyperlink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2" width="18.42578125" bestFit="1" customWidth="1"/>
    <col min="3" max="3" width="13.7109375" customWidth="1"/>
  </cols>
  <sheetData>
    <row r="1" spans="1:5" ht="15.75" x14ac:dyDescent="0.25">
      <c r="A1" s="20" t="s">
        <v>193</v>
      </c>
      <c r="B1" s="32"/>
      <c r="C1" s="32"/>
      <c r="D1" s="32"/>
      <c r="E1" s="32"/>
    </row>
    <row r="2" spans="1:5" ht="15.75" x14ac:dyDescent="0.25">
      <c r="A2" s="34" t="s">
        <v>0</v>
      </c>
      <c r="B2" s="32"/>
      <c r="C2" s="32"/>
      <c r="D2" s="32"/>
      <c r="E2" s="32"/>
    </row>
    <row r="3" spans="1:5" ht="15.75" x14ac:dyDescent="0.25">
      <c r="A3" s="31" t="s">
        <v>103</v>
      </c>
      <c r="B3" s="32" t="s">
        <v>198</v>
      </c>
      <c r="C3" s="32"/>
      <c r="D3" s="32"/>
      <c r="E3" s="32"/>
    </row>
    <row r="4" spans="1:5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5" x14ac:dyDescent="0.25">
      <c r="A5" s="18" t="s">
        <v>7</v>
      </c>
      <c r="B5" s="36">
        <f>'3'!B5+'4'!B5+'5'!B5+'10'!B5+'11'!B5+'263'!B5+'24036'!B5+'24037'!B5</f>
        <v>104428134.33507946</v>
      </c>
      <c r="C5" s="36">
        <f>'3'!C5+'4'!C5+'5'!C5+'10'!C5+'11'!C5+'263'!C5+'24036'!C5+'24039'!C5+'24037'!C5</f>
        <v>110862874.73549491</v>
      </c>
    </row>
    <row r="6" spans="1:5" x14ac:dyDescent="0.25">
      <c r="A6" s="18" t="s">
        <v>8</v>
      </c>
      <c r="B6" s="36">
        <f>'3'!B6+'4'!B6+'5'!B6+'10'!B6+'11'!B6+'263'!B6+'24036'!B6+'24037'!B6</f>
        <v>177749060.46965784</v>
      </c>
      <c r="C6" s="36">
        <f>'3'!C6+'4'!C6+'5'!C6+'10'!C6+'11'!C6+'263'!C6+'24036'!C6+'24039'!C6+'24037'!C6</f>
        <v>188872084.20567518</v>
      </c>
    </row>
    <row r="7" spans="1:5" x14ac:dyDescent="0.25">
      <c r="A7" s="18" t="s">
        <v>9</v>
      </c>
      <c r="B7" s="36">
        <f>'3'!B7+'4'!B7+'5'!B7+'10'!B7+'11'!B7+'263'!B7+'24036'!B7+'24037'!B7</f>
        <v>153819616.77708909</v>
      </c>
      <c r="C7" s="36">
        <f>'3'!C7+'4'!C7+'5'!C7+'10'!C7+'11'!C7+'263'!C7+'24036'!C7+'24039'!C7+'24037'!C7</f>
        <v>163723568.26083398</v>
      </c>
    </row>
    <row r="8" spans="1:5" x14ac:dyDescent="0.25">
      <c r="A8" s="18" t="s">
        <v>10</v>
      </c>
      <c r="B8" s="36">
        <f>'3'!B8+'4'!B8+'5'!B8+'10'!B8+'11'!B8+'263'!B8+'24036'!B8+'24037'!B8</f>
        <v>153698184.78772455</v>
      </c>
      <c r="C8" s="36">
        <f>'3'!C8+'4'!C8+'5'!C8+'10'!C8+'11'!C8+'263'!C8+'24036'!C8+'24039'!C8+'24037'!C8</f>
        <v>164144617.83496135</v>
      </c>
    </row>
    <row r="9" spans="1:5" x14ac:dyDescent="0.25">
      <c r="A9" s="18" t="s">
        <v>11</v>
      </c>
      <c r="B9" s="36">
        <f>'3'!B9+'4'!B9+'5'!B9+'10'!B9+'11'!B9+'263'!B9+'24036'!B9+'24037'!B9</f>
        <v>223001974.22040641</v>
      </c>
      <c r="C9" s="36">
        <f>'3'!C9+'4'!C9+'5'!C9+'10'!C9+'11'!C9+'263'!C9+'24036'!C9+'24039'!C9+'24037'!C9</f>
        <v>236142123.23248634</v>
      </c>
    </row>
    <row r="10" spans="1:5" x14ac:dyDescent="0.25">
      <c r="A10" s="18" t="s">
        <v>12</v>
      </c>
      <c r="B10" s="36">
        <f>'3'!B10+'4'!B10+'5'!B10+'10'!B10+'11'!B10+'263'!B10+'24036'!B10+'24037'!B10</f>
        <v>192830980.66777915</v>
      </c>
      <c r="C10" s="36">
        <f>'3'!C10+'4'!C10+'5'!C10+'10'!C10+'11'!C10+'263'!C10+'24036'!C10+'24039'!C10+'24037'!C10</f>
        <v>205121540.18770117</v>
      </c>
    </row>
    <row r="11" spans="1:5" x14ac:dyDescent="0.25">
      <c r="A11" s="18" t="s">
        <v>13</v>
      </c>
      <c r="B11" s="36">
        <f>'3'!B11+'4'!B11+'5'!B11+'10'!B11+'11'!B11+'263'!B11+'24036'!B11+'24037'!B11</f>
        <v>189182502.01022041</v>
      </c>
      <c r="C11" s="36">
        <f>'3'!C11+'4'!C11+'5'!C11+'10'!C11+'11'!C11+'263'!C11+'24036'!C11+'24039'!C11+'24037'!C11</f>
        <v>200521490.30554903</v>
      </c>
    </row>
    <row r="12" spans="1:5" x14ac:dyDescent="0.25">
      <c r="A12" s="18" t="s">
        <v>14</v>
      </c>
      <c r="B12" s="36">
        <f>'3'!B12+'4'!B12+'5'!B12+'10'!B12+'11'!B12+'263'!B12+'24036'!B12+'24037'!B12</f>
        <v>102720242.13840199</v>
      </c>
      <c r="C12" s="36">
        <f>'3'!C12+'4'!C12+'5'!C12+'10'!C12+'11'!C12+'263'!C12+'24036'!C12+'24039'!C12+'24037'!C12</f>
        <v>109133798.65005901</v>
      </c>
    </row>
    <row r="13" spans="1:5" x14ac:dyDescent="0.25">
      <c r="A13" s="18" t="s">
        <v>15</v>
      </c>
      <c r="B13" s="36">
        <f>'3'!B13+'4'!B13+'5'!B13+'10'!B13+'11'!B13+'263'!B13+'24036'!B13+'24037'!B13</f>
        <v>178637201.12679356</v>
      </c>
      <c r="C13" s="36">
        <f>'3'!C13+'4'!C13+'5'!C13+'10'!C13+'11'!C13+'263'!C13+'24036'!C13+'24039'!C13+'24037'!C13</f>
        <v>190277288.45224741</v>
      </c>
    </row>
    <row r="14" spans="1:5" x14ac:dyDescent="0.25">
      <c r="A14" s="18" t="s">
        <v>16</v>
      </c>
      <c r="B14" s="36">
        <f>'3'!B14+'4'!B14+'5'!B14+'10'!B14+'11'!B14+'263'!B14+'24036'!B14+'24037'!B14</f>
        <v>279942362.92561203</v>
      </c>
      <c r="C14" s="36">
        <f>'3'!C14+'4'!C14+'5'!C14+'10'!C14+'11'!C14+'263'!C14+'24036'!C14+'24039'!C14+'24037'!C14</f>
        <v>295733392.96285546</v>
      </c>
    </row>
    <row r="15" spans="1:5" x14ac:dyDescent="0.25">
      <c r="A15" s="18" t="s">
        <v>17</v>
      </c>
      <c r="B15" s="36">
        <f>'3'!B15+'4'!B15+'5'!B15+'10'!B15+'11'!B15+'263'!B15+'24036'!B15+'24037'!B15</f>
        <v>337912455.23876357</v>
      </c>
      <c r="C15" s="36">
        <f>'3'!C15+'4'!C15+'5'!C15+'10'!C15+'11'!C15+'263'!C15+'24036'!C15+'24039'!C15+'24037'!C15</f>
        <v>362937145.23703897</v>
      </c>
    </row>
    <row r="16" spans="1:5" x14ac:dyDescent="0.25">
      <c r="A16" s="18" t="s">
        <v>18</v>
      </c>
      <c r="B16" s="36">
        <f>'3'!B16+'4'!B16+'5'!B16+'10'!B16+'11'!B16+'263'!B16+'24036'!B16+'24037'!B16</f>
        <v>206847909.56514442</v>
      </c>
      <c r="C16" s="36">
        <f>'3'!C16+'4'!C16+'5'!C16+'10'!C16+'11'!C16+'263'!C16+'24036'!C16+'24039'!C16+'24037'!C16</f>
        <v>218762713.56184468</v>
      </c>
    </row>
    <row r="17" spans="1:3" x14ac:dyDescent="0.25">
      <c r="A17" s="18" t="s">
        <v>19</v>
      </c>
      <c r="B17" s="36">
        <f>'3'!B17+'4'!B17+'5'!B17+'10'!B17+'11'!B17+'263'!B17+'24036'!B17+'24037'!B17</f>
        <v>207583108.22148472</v>
      </c>
      <c r="C17" s="36">
        <f>'3'!C17+'4'!C17+'5'!C17+'10'!C17+'11'!C17+'263'!C17+'24036'!C17+'24039'!C17+'24037'!C17</f>
        <v>220516611.88758498</v>
      </c>
    </row>
    <row r="18" spans="1:3" x14ac:dyDescent="0.25">
      <c r="A18" s="18" t="s">
        <v>20</v>
      </c>
      <c r="B18" s="36">
        <f>'3'!B18+'4'!B18+'5'!B18+'10'!B18+'11'!B18+'263'!B18+'24036'!B18+'24037'!B18</f>
        <v>201269721.79947805</v>
      </c>
      <c r="C18" s="36">
        <f>'3'!C18+'4'!C18+'5'!C18+'10'!C18+'11'!C18+'263'!C18+'24036'!C18+'24039'!C18+'24037'!C18</f>
        <v>214539234.82252532</v>
      </c>
    </row>
    <row r="19" spans="1:3" x14ac:dyDescent="0.25">
      <c r="A19" s="18" t="s">
        <v>21</v>
      </c>
      <c r="B19" s="36">
        <f>'3'!B19+'4'!B19+'5'!B19+'10'!B19+'11'!B19+'263'!B19+'24036'!B19+'24037'!B19</f>
        <v>359612136.5789718</v>
      </c>
      <c r="C19" s="36">
        <f>'3'!C19+'4'!C19+'5'!C19+'10'!C19+'11'!C19+'263'!C19+'24036'!C19+'24039'!C19+'24037'!C19</f>
        <v>381726761.80779386</v>
      </c>
    </row>
    <row r="20" spans="1:3" x14ac:dyDescent="0.25">
      <c r="A20" s="18" t="s">
        <v>22</v>
      </c>
      <c r="B20" s="36">
        <f>'3'!B20+'4'!B20+'5'!B20+'10'!B20+'11'!B20+'263'!B20+'24036'!B20+'24037'!B20</f>
        <v>90363804.890723556</v>
      </c>
      <c r="C20" s="36">
        <f>'3'!C20+'4'!C20+'5'!C20+'10'!C20+'11'!C20+'263'!C20+'24036'!C20+'24039'!C20+'24037'!C20</f>
        <v>95715853.029821202</v>
      </c>
    </row>
    <row r="21" spans="1:3" x14ac:dyDescent="0.25">
      <c r="A21" s="18" t="s">
        <v>23</v>
      </c>
      <c r="B21" s="36">
        <f>'3'!B21+'4'!B21+'5'!B21+'10'!B21+'11'!B21+'263'!B21+'24036'!B21+'24037'!B21</f>
        <v>266928775.99382675</v>
      </c>
      <c r="C21" s="36">
        <f>'3'!C21+'4'!C21+'5'!C21+'10'!C21+'11'!C21+'263'!C21+'24036'!C21+'24039'!C21+'24037'!C21</f>
        <v>281951337.57997924</v>
      </c>
    </row>
    <row r="22" spans="1:3" x14ac:dyDescent="0.25">
      <c r="A22" s="18" t="s">
        <v>24</v>
      </c>
      <c r="B22" s="36">
        <f>'3'!B22+'4'!B22+'5'!B22+'10'!B22+'11'!B22+'263'!B22+'24036'!B22+'24037'!B22</f>
        <v>95985145.522463098</v>
      </c>
      <c r="C22" s="36">
        <f>'3'!C22+'4'!C22+'5'!C22+'10'!C22+'11'!C22+'263'!C22+'24036'!C22+'24039'!C22+'24037'!C22</f>
        <v>102555813.06084338</v>
      </c>
    </row>
    <row r="23" spans="1:3" x14ac:dyDescent="0.25">
      <c r="A23" s="18" t="s">
        <v>25</v>
      </c>
      <c r="B23" s="36">
        <f>'3'!B23+'4'!B23+'5'!B23+'10'!B23+'11'!B23+'263'!B23+'24036'!B23+'24037'!B23</f>
        <v>139754922.42581135</v>
      </c>
      <c r="C23" s="36">
        <f>'3'!C23+'4'!C23+'5'!C23+'10'!C23+'11'!C23+'263'!C23+'24036'!C23+'24039'!C23+'24037'!C23</f>
        <v>149293519.58545229</v>
      </c>
    </row>
    <row r="24" spans="1:3" x14ac:dyDescent="0.25">
      <c r="A24" s="18" t="s">
        <v>26</v>
      </c>
      <c r="B24" s="36">
        <f>'3'!B24+'4'!B24+'5'!B24+'10'!B24+'11'!B24+'263'!B24+'24036'!B24+'24037'!B24</f>
        <v>119400233.17401272</v>
      </c>
      <c r="C24" s="36">
        <f>'3'!C24+'4'!C24+'5'!C24+'10'!C24+'11'!C24+'263'!C24+'24036'!C24+'24039'!C24+'24037'!C24</f>
        <v>127729488.07616684</v>
      </c>
    </row>
    <row r="25" spans="1:3" x14ac:dyDescent="0.25">
      <c r="A25" s="18" t="s">
        <v>27</v>
      </c>
      <c r="B25" s="36">
        <f>'3'!B25+'4'!B25+'5'!B25+'10'!B25+'11'!B25+'263'!B25+'24036'!B25+'24037'!B25</f>
        <v>250014201.31057751</v>
      </c>
      <c r="C25" s="36">
        <f>'3'!C25+'4'!C25+'5'!C25+'10'!C25+'11'!C25+'263'!C25+'24036'!C25+'24039'!C25+'24037'!C25</f>
        <v>269901776.36414438</v>
      </c>
    </row>
    <row r="26" spans="1:3" x14ac:dyDescent="0.25">
      <c r="A26" s="18" t="s">
        <v>28</v>
      </c>
      <c r="B26" s="36">
        <f>'3'!B26+'4'!B26+'5'!B26+'10'!B26+'11'!B26+'263'!B26+'24036'!B26+'24037'!B26</f>
        <v>508794845.28925669</v>
      </c>
      <c r="C26" s="36">
        <f>'3'!C26+'4'!C26+'5'!C26+'10'!C26+'11'!C26+'263'!C26+'24036'!C26+'24039'!C26+'24037'!C26</f>
        <v>542973061.45819044</v>
      </c>
    </row>
    <row r="27" spans="1:3" x14ac:dyDescent="0.25">
      <c r="A27" s="21" t="s">
        <v>29</v>
      </c>
      <c r="B27" s="22">
        <f>SUM(B5:B26)</f>
        <v>4540477519.4692793</v>
      </c>
      <c r="C27" s="22">
        <f>SUM(C5:C26)</f>
        <v>4833136095.2992496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200-000000000000}"/>
  </hyperlink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53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4529070.3120559203</v>
      </c>
      <c r="C5" s="36">
        <v>4818243.85217134</v>
      </c>
      <c r="D5" s="39">
        <v>2.1683741916493</v>
      </c>
    </row>
    <row r="6" spans="1:6" x14ac:dyDescent="0.25">
      <c r="A6" s="18" t="s">
        <v>263</v>
      </c>
      <c r="B6" s="36">
        <v>7789509.4066854296</v>
      </c>
      <c r="C6" s="36">
        <v>8424482.8937924299</v>
      </c>
      <c r="D6" s="39">
        <v>3.79130484993164</v>
      </c>
    </row>
    <row r="7" spans="1:6" x14ac:dyDescent="0.25">
      <c r="A7" s="18" t="s">
        <v>264</v>
      </c>
      <c r="B7" s="36">
        <v>7478185.2535295701</v>
      </c>
      <c r="C7" s="36">
        <v>8011532.4025618704</v>
      </c>
      <c r="D7" s="39">
        <v>3.6054630338911902</v>
      </c>
    </row>
    <row r="8" spans="1:6" x14ac:dyDescent="0.25">
      <c r="A8" s="18" t="s">
        <v>265</v>
      </c>
      <c r="B8" s="36">
        <v>6350411.38442373</v>
      </c>
      <c r="C8" s="36">
        <v>6847781.8540736903</v>
      </c>
      <c r="D8" s="39">
        <v>3.0817355654854</v>
      </c>
    </row>
    <row r="9" spans="1:6" x14ac:dyDescent="0.25">
      <c r="A9" s="18" t="s">
        <v>266</v>
      </c>
      <c r="B9" s="36">
        <v>10184345.7802897</v>
      </c>
      <c r="C9" s="36">
        <v>10868854.1399248</v>
      </c>
      <c r="D9" s="39">
        <v>4.8913553429208001</v>
      </c>
    </row>
    <row r="10" spans="1:6" x14ac:dyDescent="0.25">
      <c r="A10" s="18" t="s">
        <v>267</v>
      </c>
      <c r="B10" s="36">
        <v>8899112.3510427196</v>
      </c>
      <c r="C10" s="36">
        <v>9640044.0155640095</v>
      </c>
      <c r="D10" s="39">
        <v>4.3383488447335896</v>
      </c>
    </row>
    <row r="11" spans="1:6" x14ac:dyDescent="0.25">
      <c r="A11" s="18" t="s">
        <v>268</v>
      </c>
      <c r="B11" s="36">
        <v>8787341.5549275596</v>
      </c>
      <c r="C11" s="36">
        <v>9417879.1616193</v>
      </c>
      <c r="D11" s="39">
        <v>4.2383670774413202</v>
      </c>
    </row>
    <row r="12" spans="1:6" x14ac:dyDescent="0.25">
      <c r="A12" s="18" t="s">
        <v>269</v>
      </c>
      <c r="B12" s="36">
        <v>4774769.9743932802</v>
      </c>
      <c r="C12" s="36">
        <v>5062443.8893698296</v>
      </c>
      <c r="D12" s="39">
        <v>2.2782725435192202</v>
      </c>
    </row>
    <row r="13" spans="1:6" x14ac:dyDescent="0.25">
      <c r="A13" s="18" t="s">
        <v>270</v>
      </c>
      <c r="B13" s="36">
        <v>8170772.0112115899</v>
      </c>
      <c r="C13" s="36">
        <v>8769514.8138547204</v>
      </c>
      <c r="D13" s="39">
        <v>3.94658099072329</v>
      </c>
    </row>
    <row r="14" spans="1:6" x14ac:dyDescent="0.25">
      <c r="A14" s="18" t="s">
        <v>271</v>
      </c>
      <c r="B14" s="36">
        <v>12424402.4783381</v>
      </c>
      <c r="C14" s="36">
        <v>13304787.8633557</v>
      </c>
      <c r="D14" s="39">
        <v>5.9876086627014899</v>
      </c>
    </row>
    <row r="15" spans="1:6" x14ac:dyDescent="0.25">
      <c r="A15" s="18" t="s">
        <v>272</v>
      </c>
      <c r="B15" s="36">
        <v>16127806.8859924</v>
      </c>
      <c r="C15" s="36">
        <v>17523828.140528001</v>
      </c>
      <c r="D15" s="39">
        <v>7.88632079335187</v>
      </c>
    </row>
    <row r="16" spans="1:6" x14ac:dyDescent="0.25">
      <c r="A16" s="18" t="s">
        <v>273</v>
      </c>
      <c r="B16" s="36">
        <v>9340247.4989849608</v>
      </c>
      <c r="C16" s="36">
        <v>9988980.9048105106</v>
      </c>
      <c r="D16" s="39">
        <v>4.4953823549440699</v>
      </c>
    </row>
    <row r="17" spans="1:4" x14ac:dyDescent="0.25">
      <c r="A17" s="18" t="s">
        <v>274</v>
      </c>
      <c r="B17" s="36">
        <v>9591568.38264741</v>
      </c>
      <c r="C17" s="36">
        <v>10287501.8526251</v>
      </c>
      <c r="D17" s="39">
        <v>4.6297269706936701</v>
      </c>
    </row>
    <row r="18" spans="1:4" x14ac:dyDescent="0.25">
      <c r="A18" s="18" t="s">
        <v>275</v>
      </c>
      <c r="B18" s="36">
        <v>8806558.2882947307</v>
      </c>
      <c r="C18" s="36">
        <v>9465575.5709407609</v>
      </c>
      <c r="D18" s="39">
        <v>4.2598320896283601</v>
      </c>
    </row>
    <row r="19" spans="1:4" x14ac:dyDescent="0.25">
      <c r="A19" s="18" t="s">
        <v>276</v>
      </c>
      <c r="B19" s="36">
        <v>15764126.9388668</v>
      </c>
      <c r="C19" s="36">
        <v>16933898.8673415</v>
      </c>
      <c r="D19" s="39">
        <v>7.6208324847226603</v>
      </c>
    </row>
    <row r="20" spans="1:4" x14ac:dyDescent="0.25">
      <c r="A20" s="18" t="s">
        <v>277</v>
      </c>
      <c r="B20" s="36">
        <v>3829816.5244301902</v>
      </c>
      <c r="C20" s="36">
        <v>4112211.4773470298</v>
      </c>
      <c r="D20" s="39">
        <v>1.85063552440688</v>
      </c>
    </row>
    <row r="21" spans="1:4" x14ac:dyDescent="0.25">
      <c r="A21" s="18" t="s">
        <v>278</v>
      </c>
      <c r="B21" s="36">
        <v>11532458.4527313</v>
      </c>
      <c r="C21" s="36">
        <v>12333078.120819701</v>
      </c>
      <c r="D21" s="39">
        <v>5.5503061117856198</v>
      </c>
    </row>
    <row r="22" spans="1:4" x14ac:dyDescent="0.25">
      <c r="A22" s="18" t="s">
        <v>279</v>
      </c>
      <c r="B22" s="36">
        <v>4402592.8322413899</v>
      </c>
      <c r="C22" s="36">
        <v>4732892.3828592403</v>
      </c>
      <c r="D22" s="39">
        <v>2.1299631172093201</v>
      </c>
    </row>
    <row r="23" spans="1:4" x14ac:dyDescent="0.25">
      <c r="A23" s="18" t="s">
        <v>280</v>
      </c>
      <c r="B23" s="36">
        <v>6106149.7089369697</v>
      </c>
      <c r="C23" s="36">
        <v>6563067.7615889898</v>
      </c>
      <c r="D23" s="39">
        <v>2.9536045058951998</v>
      </c>
    </row>
    <row r="24" spans="1:4" x14ac:dyDescent="0.25">
      <c r="A24" s="18" t="s">
        <v>281</v>
      </c>
      <c r="B24" s="36">
        <v>6181513.2925163796</v>
      </c>
      <c r="C24" s="36">
        <v>6619620.0831675101</v>
      </c>
      <c r="D24" s="39">
        <v>2.97905498087135</v>
      </c>
    </row>
    <row r="25" spans="1:4" x14ac:dyDescent="0.25">
      <c r="A25" s="18" t="s">
        <v>282</v>
      </c>
      <c r="B25" s="36">
        <v>10695223.2904863</v>
      </c>
      <c r="C25" s="36">
        <v>11707864.661790101</v>
      </c>
      <c r="D25" s="39">
        <v>5.2689387151934701</v>
      </c>
    </row>
    <row r="26" spans="1:4" x14ac:dyDescent="0.25">
      <c r="A26" s="18" t="s">
        <v>283</v>
      </c>
      <c r="B26" s="36">
        <v>25069078.396973301</v>
      </c>
      <c r="C26" s="36">
        <v>26771283.2898934</v>
      </c>
      <c r="D26" s="39">
        <v>12.047991248300301</v>
      </c>
    </row>
    <row r="27" spans="1:4" x14ac:dyDescent="0.25">
      <c r="A27" s="21" t="s">
        <v>284</v>
      </c>
      <c r="B27" s="22">
        <v>206835061</v>
      </c>
      <c r="C27" s="22">
        <v>222205368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143</v>
      </c>
    </row>
    <row r="32" spans="1:4" x14ac:dyDescent="0.25">
      <c r="A32" s="28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1D00-000000000000}"/>
  </hyperlink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220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93674.918909999993</v>
      </c>
      <c r="C5" s="36">
        <v>94448.386790039905</v>
      </c>
      <c r="D5" s="39">
        <v>2.2141077234650601</v>
      </c>
    </row>
    <row r="6" spans="1:6" x14ac:dyDescent="0.25">
      <c r="A6" s="18" t="s">
        <v>263</v>
      </c>
      <c r="B6" s="36">
        <v>173838.39607944601</v>
      </c>
      <c r="C6" s="36">
        <v>176446.41394070099</v>
      </c>
      <c r="D6" s="39">
        <v>4.1363477044058703</v>
      </c>
    </row>
    <row r="7" spans="1:6" x14ac:dyDescent="0.25">
      <c r="A7" s="18" t="s">
        <v>264</v>
      </c>
      <c r="B7" s="36">
        <v>180937.451513554</v>
      </c>
      <c r="C7" s="36">
        <v>182994.425540564</v>
      </c>
      <c r="D7" s="39">
        <v>4.2898495645151904</v>
      </c>
    </row>
    <row r="8" spans="1:6" x14ac:dyDescent="0.25">
      <c r="A8" s="18" t="s">
        <v>265</v>
      </c>
      <c r="B8" s="36">
        <v>116013.552725104</v>
      </c>
      <c r="C8" s="36">
        <v>117656.42919625</v>
      </c>
      <c r="D8" s="39">
        <v>2.7581626055492201</v>
      </c>
    </row>
    <row r="9" spans="1:6" x14ac:dyDescent="0.25">
      <c r="A9" s="18" t="s">
        <v>266</v>
      </c>
      <c r="B9" s="36">
        <v>211830.79709370999</v>
      </c>
      <c r="C9" s="36">
        <v>213863.58540750199</v>
      </c>
      <c r="D9" s="39">
        <v>5.01350030754167</v>
      </c>
    </row>
    <row r="10" spans="1:6" x14ac:dyDescent="0.25">
      <c r="A10" s="18" t="s">
        <v>267</v>
      </c>
      <c r="B10" s="36">
        <v>169176.22357308099</v>
      </c>
      <c r="C10" s="36">
        <v>171917.842280891</v>
      </c>
      <c r="D10" s="39">
        <v>4.03018659537031</v>
      </c>
    </row>
    <row r="11" spans="1:6" x14ac:dyDescent="0.25">
      <c r="A11" s="18" t="s">
        <v>268</v>
      </c>
      <c r="B11" s="36">
        <v>150742.046586554</v>
      </c>
      <c r="C11" s="36">
        <v>152424.58131595899</v>
      </c>
      <c r="D11" s="39">
        <v>3.5732155329219699</v>
      </c>
    </row>
    <row r="12" spans="1:6" x14ac:dyDescent="0.25">
      <c r="A12" s="18" t="s">
        <v>269</v>
      </c>
      <c r="B12" s="36">
        <v>94317.818199999994</v>
      </c>
      <c r="C12" s="36">
        <v>94938.417840356604</v>
      </c>
      <c r="D12" s="39">
        <v>2.2255952837095401</v>
      </c>
    </row>
    <row r="13" spans="1:6" x14ac:dyDescent="0.25">
      <c r="A13" s="18" t="s">
        <v>270</v>
      </c>
      <c r="B13" s="36">
        <v>185480.94083068299</v>
      </c>
      <c r="C13" s="36">
        <v>187707.510827263</v>
      </c>
      <c r="D13" s="39">
        <v>4.4003361370156604</v>
      </c>
    </row>
    <row r="14" spans="1:6" x14ac:dyDescent="0.25">
      <c r="A14" s="18" t="s">
        <v>271</v>
      </c>
      <c r="B14" s="36">
        <v>249641.38912838299</v>
      </c>
      <c r="C14" s="36">
        <v>252381.498048988</v>
      </c>
      <c r="D14" s="39">
        <v>5.9164570521693101</v>
      </c>
    </row>
    <row r="15" spans="1:6" x14ac:dyDescent="0.25">
      <c r="A15" s="18" t="s">
        <v>272</v>
      </c>
      <c r="B15" s="36">
        <v>314216.83748298697</v>
      </c>
      <c r="C15" s="36">
        <v>319713.06825081701</v>
      </c>
      <c r="D15" s="39">
        <v>7.4948783961813099</v>
      </c>
    </row>
    <row r="16" spans="1:6" x14ac:dyDescent="0.25">
      <c r="A16" s="18" t="s">
        <v>273</v>
      </c>
      <c r="B16" s="36">
        <v>205228.78432044899</v>
      </c>
      <c r="C16" s="36">
        <v>207399.25121988999</v>
      </c>
      <c r="D16" s="39">
        <v>4.8619600564236896</v>
      </c>
    </row>
    <row r="17" spans="1:4" x14ac:dyDescent="0.25">
      <c r="A17" s="18" t="s">
        <v>274</v>
      </c>
      <c r="B17" s="36">
        <v>200691.77541320599</v>
      </c>
      <c r="C17" s="36">
        <v>203038.27323152401</v>
      </c>
      <c r="D17" s="39">
        <v>4.7597277645438201</v>
      </c>
    </row>
    <row r="18" spans="1:4" x14ac:dyDescent="0.25">
      <c r="A18" s="18" t="s">
        <v>275</v>
      </c>
      <c r="B18" s="36">
        <v>167748.54683644301</v>
      </c>
      <c r="C18" s="36">
        <v>169861.72542083799</v>
      </c>
      <c r="D18" s="39">
        <v>3.9819860450495299</v>
      </c>
    </row>
    <row r="19" spans="1:4" x14ac:dyDescent="0.25">
      <c r="A19" s="18" t="s">
        <v>276</v>
      </c>
      <c r="B19" s="36">
        <v>339061.95292228402</v>
      </c>
      <c r="C19" s="36">
        <v>343244.02199235599</v>
      </c>
      <c r="D19" s="39">
        <v>8.04650313208559</v>
      </c>
    </row>
    <row r="20" spans="1:4" x14ac:dyDescent="0.25">
      <c r="A20" s="18" t="s">
        <v>277</v>
      </c>
      <c r="B20" s="36">
        <v>84939.708979999996</v>
      </c>
      <c r="C20" s="36">
        <v>85972.865777380997</v>
      </c>
      <c r="D20" s="39">
        <v>2.0154201950455999</v>
      </c>
    </row>
    <row r="21" spans="1:4" x14ac:dyDescent="0.25">
      <c r="A21" s="18" t="s">
        <v>278</v>
      </c>
      <c r="B21" s="36">
        <v>273834.75257009198</v>
      </c>
      <c r="C21" s="36">
        <v>276764.497202239</v>
      </c>
      <c r="D21" s="39">
        <v>6.48805587541304</v>
      </c>
    </row>
    <row r="22" spans="1:4" x14ac:dyDescent="0.25">
      <c r="A22" s="18" t="s">
        <v>279</v>
      </c>
      <c r="B22" s="36">
        <v>130235.484723528</v>
      </c>
      <c r="C22" s="36">
        <v>131872.638167814</v>
      </c>
      <c r="D22" s="39">
        <v>3.0914262975200102</v>
      </c>
    </row>
    <row r="23" spans="1:4" x14ac:dyDescent="0.25">
      <c r="A23" s="18" t="s">
        <v>280</v>
      </c>
      <c r="B23" s="36">
        <v>129730.94784581701</v>
      </c>
      <c r="C23" s="36">
        <v>131362.05267473799</v>
      </c>
      <c r="D23" s="39">
        <v>3.0794568894429601</v>
      </c>
    </row>
    <row r="24" spans="1:4" x14ac:dyDescent="0.25">
      <c r="A24" s="18" t="s">
        <v>281</v>
      </c>
      <c r="B24" s="36">
        <v>109468.063340218</v>
      </c>
      <c r="C24" s="36">
        <v>110649.715676087</v>
      </c>
      <c r="D24" s="39">
        <v>2.5939076187955901</v>
      </c>
    </row>
    <row r="25" spans="1:4" x14ac:dyDescent="0.25">
      <c r="A25" s="18" t="s">
        <v>282</v>
      </c>
      <c r="B25" s="36">
        <v>206232.49700395801</v>
      </c>
      <c r="C25" s="36">
        <v>210557.88681144899</v>
      </c>
      <c r="D25" s="39">
        <v>4.9360064186387396</v>
      </c>
    </row>
    <row r="26" spans="1:4" x14ac:dyDescent="0.25">
      <c r="A26" s="18" t="s">
        <v>283</v>
      </c>
      <c r="B26" s="36">
        <v>426568.37691066699</v>
      </c>
      <c r="C26" s="36">
        <v>430538.82259939698</v>
      </c>
      <c r="D26" s="39">
        <v>10.092912804196301</v>
      </c>
    </row>
    <row r="27" spans="1:4" x14ac:dyDescent="0.25">
      <c r="A27" s="21" t="s">
        <v>284</v>
      </c>
      <c r="B27" s="22">
        <v>4213611.2629901599</v>
      </c>
      <c r="C27" s="22">
        <v>4265753.9102130402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0.57599999999999996</v>
      </c>
      <c r="B31" s="29" t="s">
        <v>34</v>
      </c>
      <c r="C31" s="30" t="s">
        <v>144</v>
      </c>
    </row>
    <row r="32" spans="1:4" x14ac:dyDescent="0.25">
      <c r="A32" s="28">
        <v>0.42399999999999999</v>
      </c>
      <c r="B32" s="29" t="s">
        <v>34</v>
      </c>
      <c r="C32" s="30" t="s">
        <v>143</v>
      </c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1E00-000000000000}"/>
  </hyperlink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221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26311.03155</v>
      </c>
      <c r="C5" s="36">
        <v>16069.4366363504</v>
      </c>
      <c r="D5" s="39">
        <v>2.6381199864422098</v>
      </c>
    </row>
    <row r="6" spans="1:6" x14ac:dyDescent="0.25">
      <c r="A6" s="18" t="s">
        <v>263</v>
      </c>
      <c r="B6" s="36">
        <v>41211.083120000003</v>
      </c>
      <c r="C6" s="36">
        <v>24431.049275821799</v>
      </c>
      <c r="D6" s="39">
        <v>4.0108462320641696</v>
      </c>
    </row>
    <row r="7" spans="1:6" x14ac:dyDescent="0.25">
      <c r="A7" s="18" t="s">
        <v>264</v>
      </c>
      <c r="B7" s="36">
        <v>46816.476799999997</v>
      </c>
      <c r="C7" s="36">
        <v>27476.327953160198</v>
      </c>
      <c r="D7" s="39">
        <v>4.5107897412721796</v>
      </c>
    </row>
    <row r="8" spans="1:6" x14ac:dyDescent="0.25">
      <c r="A8" s="18" t="s">
        <v>265</v>
      </c>
      <c r="B8" s="36">
        <v>39180.557860000001</v>
      </c>
      <c r="C8" s="36">
        <v>22590.118097995801</v>
      </c>
      <c r="D8" s="39">
        <v>3.70862049485934</v>
      </c>
    </row>
    <row r="9" spans="1:6" x14ac:dyDescent="0.25">
      <c r="A9" s="18" t="s">
        <v>266</v>
      </c>
      <c r="B9" s="36">
        <v>48446.616800000003</v>
      </c>
      <c r="C9" s="36">
        <v>28388.191059933801</v>
      </c>
      <c r="D9" s="39">
        <v>4.6604903400745696</v>
      </c>
    </row>
    <row r="10" spans="1:6" x14ac:dyDescent="0.25">
      <c r="A10" s="18" t="s">
        <v>267</v>
      </c>
      <c r="B10" s="36">
        <v>43613.394699999997</v>
      </c>
      <c r="C10" s="36">
        <v>25824.6513824004</v>
      </c>
      <c r="D10" s="39">
        <v>4.23963393966784</v>
      </c>
    </row>
    <row r="11" spans="1:6" x14ac:dyDescent="0.25">
      <c r="A11" s="18" t="s">
        <v>268</v>
      </c>
      <c r="B11" s="36">
        <v>50076.756789999999</v>
      </c>
      <c r="C11" s="36">
        <v>28353.781131376301</v>
      </c>
      <c r="D11" s="39">
        <v>4.6548412608744796</v>
      </c>
    </row>
    <row r="12" spans="1:6" x14ac:dyDescent="0.25">
      <c r="A12" s="18" t="s">
        <v>269</v>
      </c>
      <c r="B12" s="36">
        <v>24595.094710000001</v>
      </c>
      <c r="C12" s="36">
        <v>15157.573529576801</v>
      </c>
      <c r="D12" s="39">
        <v>2.4884193876398202</v>
      </c>
    </row>
    <row r="13" spans="1:6" x14ac:dyDescent="0.25">
      <c r="A13" s="18" t="s">
        <v>270</v>
      </c>
      <c r="B13" s="36">
        <v>46959.471530000003</v>
      </c>
      <c r="C13" s="36">
        <v>26702.104560616499</v>
      </c>
      <c r="D13" s="39">
        <v>4.38368545927014</v>
      </c>
    </row>
    <row r="14" spans="1:6" x14ac:dyDescent="0.25">
      <c r="A14" s="18" t="s">
        <v>271</v>
      </c>
      <c r="B14" s="36">
        <v>69752.832569999999</v>
      </c>
      <c r="C14" s="36">
        <v>42220.982340046998</v>
      </c>
      <c r="D14" s="39">
        <v>6.9314201785109004</v>
      </c>
    </row>
    <row r="15" spans="1:6" x14ac:dyDescent="0.25">
      <c r="A15" s="18" t="s">
        <v>272</v>
      </c>
      <c r="B15" s="36">
        <v>78332.516770000002</v>
      </c>
      <c r="C15" s="36">
        <v>45920.049659977798</v>
      </c>
      <c r="D15" s="39">
        <v>7.5386961925206304</v>
      </c>
    </row>
    <row r="16" spans="1:6" x14ac:dyDescent="0.25">
      <c r="A16" s="18" t="s">
        <v>273</v>
      </c>
      <c r="B16" s="36">
        <v>49218.788370000002</v>
      </c>
      <c r="C16" s="36">
        <v>27940.8619886864</v>
      </c>
      <c r="D16" s="39">
        <v>4.5870523104733998</v>
      </c>
    </row>
    <row r="17" spans="1:4" x14ac:dyDescent="0.25">
      <c r="A17" s="18" t="s">
        <v>274</v>
      </c>
      <c r="B17" s="36">
        <v>49676.371529999997</v>
      </c>
      <c r="C17" s="36">
        <v>29523.7187023312</v>
      </c>
      <c r="D17" s="39">
        <v>4.8469099536775602</v>
      </c>
    </row>
    <row r="18" spans="1:4" x14ac:dyDescent="0.25">
      <c r="A18" s="18" t="s">
        <v>275</v>
      </c>
      <c r="B18" s="36">
        <v>41125.28628</v>
      </c>
      <c r="C18" s="36">
        <v>23725.6457403932</v>
      </c>
      <c r="D18" s="39">
        <v>3.8950401084623301</v>
      </c>
    </row>
    <row r="19" spans="1:4" x14ac:dyDescent="0.25">
      <c r="A19" s="18" t="s">
        <v>276</v>
      </c>
      <c r="B19" s="36">
        <v>79505.073610000007</v>
      </c>
      <c r="C19" s="36">
        <v>48363.154587559897</v>
      </c>
      <c r="D19" s="39">
        <v>7.9397808157270298</v>
      </c>
    </row>
    <row r="20" spans="1:4" x14ac:dyDescent="0.25">
      <c r="A20" s="18" t="s">
        <v>277</v>
      </c>
      <c r="B20" s="36">
        <v>20419.648399999998</v>
      </c>
      <c r="C20" s="36">
        <v>12353.164352140901</v>
      </c>
      <c r="D20" s="39">
        <v>2.0280194328324499</v>
      </c>
    </row>
    <row r="21" spans="1:4" x14ac:dyDescent="0.25">
      <c r="A21" s="18" t="s">
        <v>278</v>
      </c>
      <c r="B21" s="36">
        <v>60515.37257</v>
      </c>
      <c r="C21" s="36">
        <v>33515.270415000603</v>
      </c>
      <c r="D21" s="39">
        <v>5.5022031408880299</v>
      </c>
    </row>
    <row r="22" spans="1:4" x14ac:dyDescent="0.25">
      <c r="A22" s="18" t="s">
        <v>279</v>
      </c>
      <c r="B22" s="36">
        <v>25395.865239999999</v>
      </c>
      <c r="C22" s="36">
        <v>14796.269279723099</v>
      </c>
      <c r="D22" s="39">
        <v>2.4291040560388701</v>
      </c>
    </row>
    <row r="23" spans="1:4" x14ac:dyDescent="0.25">
      <c r="A23" s="18" t="s">
        <v>280</v>
      </c>
      <c r="B23" s="36">
        <v>30658.071550000001</v>
      </c>
      <c r="C23" s="36">
        <v>18099.622421242599</v>
      </c>
      <c r="D23" s="39">
        <v>2.97141565924754</v>
      </c>
    </row>
    <row r="24" spans="1:4" x14ac:dyDescent="0.25">
      <c r="A24" s="18" t="s">
        <v>281</v>
      </c>
      <c r="B24" s="36">
        <v>31058.45681</v>
      </c>
      <c r="C24" s="36">
        <v>18736.206099556301</v>
      </c>
      <c r="D24" s="39">
        <v>3.0759236244492101</v>
      </c>
    </row>
    <row r="25" spans="1:4" x14ac:dyDescent="0.25">
      <c r="A25" s="18" t="s">
        <v>282</v>
      </c>
      <c r="B25" s="36">
        <v>45443.727330000002</v>
      </c>
      <c r="C25" s="36">
        <v>25841.856346679098</v>
      </c>
      <c r="D25" s="39">
        <v>4.2424584792678699</v>
      </c>
    </row>
    <row r="26" spans="1:4" x14ac:dyDescent="0.25">
      <c r="A26" s="18" t="s">
        <v>283</v>
      </c>
      <c r="B26" s="36">
        <v>85539.451499999996</v>
      </c>
      <c r="C26" s="36">
        <v>53094.519764215598</v>
      </c>
      <c r="D26" s="39">
        <v>8.7165292057394694</v>
      </c>
    </row>
    <row r="27" spans="1:4" x14ac:dyDescent="0.25">
      <c r="A27" s="21" t="s">
        <v>284</v>
      </c>
      <c r="B27" s="22">
        <v>1033851.9463900001</v>
      </c>
      <c r="C27" s="22">
        <v>609124.55532478599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145</v>
      </c>
    </row>
    <row r="32" spans="1:4" x14ac:dyDescent="0.25">
      <c r="A32" s="28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1F00-000000000000}"/>
  </hyperlink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222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202220.082084794</v>
      </c>
      <c r="C5" s="36">
        <v>283198.21724627097</v>
      </c>
      <c r="D5" s="39">
        <v>6.7165448053052303</v>
      </c>
    </row>
    <row r="6" spans="1:6" x14ac:dyDescent="0.25">
      <c r="A6" s="18" t="s">
        <v>263</v>
      </c>
      <c r="B6" s="36">
        <v>515533.22192250099</v>
      </c>
      <c r="C6" s="36">
        <v>721976.21459998703</v>
      </c>
      <c r="D6" s="39">
        <v>17.122938275803499</v>
      </c>
    </row>
    <row r="7" spans="1:6" x14ac:dyDescent="0.25">
      <c r="A7" s="18" t="s">
        <v>264</v>
      </c>
      <c r="B7" s="36">
        <v>603844.52359244297</v>
      </c>
      <c r="C7" s="36">
        <v>845651.385422725</v>
      </c>
      <c r="D7" s="39">
        <v>20.056112905968401</v>
      </c>
    </row>
    <row r="8" spans="1:6" x14ac:dyDescent="0.25">
      <c r="A8" s="18" t="s">
        <v>265</v>
      </c>
      <c r="B8" s="36">
        <v>240616.30020216</v>
      </c>
      <c r="C8" s="36">
        <v>336970.03064746101</v>
      </c>
      <c r="D8" s="39">
        <v>7.9918381227682298</v>
      </c>
    </row>
    <row r="9" spans="1:6" x14ac:dyDescent="0.25">
      <c r="A9" s="18" t="s">
        <v>266</v>
      </c>
      <c r="B9" s="36">
        <v>70649.041339999996</v>
      </c>
      <c r="C9" s="36">
        <v>98940.136658190895</v>
      </c>
      <c r="D9" s="39">
        <v>2.34653970413195</v>
      </c>
    </row>
    <row r="10" spans="1:6" x14ac:dyDescent="0.25">
      <c r="A10" s="18" t="s">
        <v>267</v>
      </c>
      <c r="B10" s="36">
        <v>0</v>
      </c>
      <c r="C10" s="36">
        <v>0</v>
      </c>
      <c r="D10" s="39">
        <v>0</v>
      </c>
    </row>
    <row r="11" spans="1:6" x14ac:dyDescent="0.25">
      <c r="A11" s="18" t="s">
        <v>268</v>
      </c>
      <c r="B11" s="36">
        <v>0</v>
      </c>
      <c r="C11" s="36">
        <v>0</v>
      </c>
      <c r="D11" s="39">
        <v>0</v>
      </c>
    </row>
    <row r="12" spans="1:6" x14ac:dyDescent="0.25">
      <c r="A12" s="18" t="s">
        <v>269</v>
      </c>
      <c r="B12" s="36">
        <v>330719.42538424599</v>
      </c>
      <c r="C12" s="36">
        <v>463154.55276225501</v>
      </c>
      <c r="D12" s="39">
        <v>10.9845264410814</v>
      </c>
    </row>
    <row r="13" spans="1:6" x14ac:dyDescent="0.25">
      <c r="A13" s="18" t="s">
        <v>270</v>
      </c>
      <c r="B13" s="36">
        <v>314848.98856240098</v>
      </c>
      <c r="C13" s="36">
        <v>440928.86988976301</v>
      </c>
      <c r="D13" s="39">
        <v>10.4574052031967</v>
      </c>
    </row>
    <row r="14" spans="1:6" x14ac:dyDescent="0.25">
      <c r="A14" s="18" t="s">
        <v>271</v>
      </c>
      <c r="B14" s="36">
        <v>231913.15742889099</v>
      </c>
      <c r="C14" s="36">
        <v>324781.75294319098</v>
      </c>
      <c r="D14" s="39">
        <v>7.7027716374766104</v>
      </c>
    </row>
    <row r="15" spans="1:6" x14ac:dyDescent="0.25">
      <c r="A15" s="18" t="s">
        <v>272</v>
      </c>
      <c r="B15" s="36">
        <v>202220.082084794</v>
      </c>
      <c r="C15" s="36">
        <v>283198.21724627097</v>
      </c>
      <c r="D15" s="39">
        <v>6.7165448053052303</v>
      </c>
    </row>
    <row r="16" spans="1:6" x14ac:dyDescent="0.25">
      <c r="A16" s="18" t="s">
        <v>273</v>
      </c>
      <c r="B16" s="36">
        <v>74232.68836</v>
      </c>
      <c r="C16" s="36">
        <v>103958.839242302</v>
      </c>
      <c r="D16" s="39">
        <v>2.4655670804284999</v>
      </c>
    </row>
    <row r="17" spans="1:4" x14ac:dyDescent="0.25">
      <c r="A17" s="18" t="s">
        <v>274</v>
      </c>
      <c r="B17" s="36">
        <v>60154.075049999999</v>
      </c>
      <c r="C17" s="36">
        <v>84242.507661865398</v>
      </c>
      <c r="D17" s="39">
        <v>1.9979595306920599</v>
      </c>
    </row>
    <row r="18" spans="1:4" x14ac:dyDescent="0.25">
      <c r="A18" s="18" t="s">
        <v>275</v>
      </c>
      <c r="B18" s="36">
        <v>102389.914979642</v>
      </c>
      <c r="C18" s="36">
        <v>143391.50240317499</v>
      </c>
      <c r="D18" s="39">
        <v>3.40078217990138</v>
      </c>
    </row>
    <row r="19" spans="1:4" x14ac:dyDescent="0.25">
      <c r="A19" s="18" t="s">
        <v>276</v>
      </c>
      <c r="B19" s="36">
        <v>0</v>
      </c>
      <c r="C19" s="36">
        <v>0</v>
      </c>
      <c r="D19" s="39">
        <v>0</v>
      </c>
    </row>
    <row r="20" spans="1:4" x14ac:dyDescent="0.25">
      <c r="A20" s="18" t="s">
        <v>277</v>
      </c>
      <c r="B20" s="36">
        <v>0</v>
      </c>
      <c r="C20" s="36">
        <v>0</v>
      </c>
      <c r="D20" s="39">
        <v>0</v>
      </c>
    </row>
    <row r="21" spans="1:4" x14ac:dyDescent="0.25">
      <c r="A21" s="18" t="s">
        <v>278</v>
      </c>
      <c r="B21" s="36">
        <v>0</v>
      </c>
      <c r="C21" s="36">
        <v>0</v>
      </c>
      <c r="D21" s="39">
        <v>0</v>
      </c>
    </row>
    <row r="22" spans="1:4" x14ac:dyDescent="0.25">
      <c r="A22" s="18" t="s">
        <v>279</v>
      </c>
      <c r="B22" s="36">
        <v>0</v>
      </c>
      <c r="C22" s="36">
        <v>0</v>
      </c>
      <c r="D22" s="39">
        <v>0</v>
      </c>
    </row>
    <row r="23" spans="1:4" x14ac:dyDescent="0.25">
      <c r="A23" s="18" t="s">
        <v>280</v>
      </c>
      <c r="B23" s="36">
        <v>0</v>
      </c>
      <c r="C23" s="36">
        <v>0</v>
      </c>
      <c r="D23" s="39">
        <v>0</v>
      </c>
    </row>
    <row r="24" spans="1:4" x14ac:dyDescent="0.25">
      <c r="A24" s="18" t="s">
        <v>281</v>
      </c>
      <c r="B24" s="36">
        <v>0</v>
      </c>
      <c r="C24" s="36">
        <v>0</v>
      </c>
      <c r="D24" s="39">
        <v>0</v>
      </c>
    </row>
    <row r="25" spans="1:4" x14ac:dyDescent="0.25">
      <c r="A25" s="18" t="s">
        <v>282</v>
      </c>
      <c r="B25" s="36">
        <v>0</v>
      </c>
      <c r="C25" s="36">
        <v>0</v>
      </c>
      <c r="D25" s="39">
        <v>0</v>
      </c>
    </row>
    <row r="26" spans="1:4" x14ac:dyDescent="0.25">
      <c r="A26" s="18" t="s">
        <v>283</v>
      </c>
      <c r="B26" s="36">
        <v>61433.948989999997</v>
      </c>
      <c r="C26" s="36">
        <v>86034.901441905095</v>
      </c>
      <c r="D26" s="39">
        <v>2.04046930794083</v>
      </c>
    </row>
    <row r="27" spans="1:4" x14ac:dyDescent="0.25">
      <c r="A27" s="21" t="s">
        <v>284</v>
      </c>
      <c r="B27" s="22">
        <v>3010775.4499818701</v>
      </c>
      <c r="C27" s="22">
        <v>4216427.1281653596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146</v>
      </c>
    </row>
    <row r="32" spans="1:4" x14ac:dyDescent="0.25">
      <c r="A32" s="28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000-000000000000}"/>
  </hyperlink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223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1320285.06284371</v>
      </c>
      <c r="C5" s="36">
        <v>1410638.15420217</v>
      </c>
      <c r="D5" s="39">
        <v>2.6803541762454399</v>
      </c>
    </row>
    <row r="6" spans="1:6" x14ac:dyDescent="0.25">
      <c r="A6" s="18" t="s">
        <v>263</v>
      </c>
      <c r="B6" s="36">
        <v>1857674.1576580601</v>
      </c>
      <c r="C6" s="36">
        <v>2045917.2760643801</v>
      </c>
      <c r="D6" s="39">
        <v>3.8874483146625098</v>
      </c>
    </row>
    <row r="7" spans="1:6" x14ac:dyDescent="0.25">
      <c r="A7" s="18" t="s">
        <v>264</v>
      </c>
      <c r="B7" s="36">
        <v>1763600.8284320501</v>
      </c>
      <c r="C7" s="36">
        <v>1925297.11567362</v>
      </c>
      <c r="D7" s="39">
        <v>3.6582578949367499</v>
      </c>
    </row>
    <row r="8" spans="1:6" x14ac:dyDescent="0.25">
      <c r="A8" s="18" t="s">
        <v>265</v>
      </c>
      <c r="B8" s="36">
        <v>1470111.8607739699</v>
      </c>
      <c r="C8" s="36">
        <v>1614793.6880642099</v>
      </c>
      <c r="D8" s="39">
        <v>3.06827019578642</v>
      </c>
    </row>
    <row r="9" spans="1:6" x14ac:dyDescent="0.25">
      <c r="A9" s="18" t="s">
        <v>266</v>
      </c>
      <c r="B9" s="36">
        <v>2368461.4406590699</v>
      </c>
      <c r="C9" s="36">
        <v>2576411.3345530801</v>
      </c>
      <c r="D9" s="39">
        <v>4.8954403081498796</v>
      </c>
    </row>
    <row r="10" spans="1:6" x14ac:dyDescent="0.25">
      <c r="A10" s="18" t="s">
        <v>267</v>
      </c>
      <c r="B10" s="36">
        <v>2061118.20996669</v>
      </c>
      <c r="C10" s="36">
        <v>2273744.0786015098</v>
      </c>
      <c r="D10" s="39">
        <v>4.3203421222076601</v>
      </c>
    </row>
    <row r="11" spans="1:6" x14ac:dyDescent="0.25">
      <c r="A11" s="18" t="s">
        <v>268</v>
      </c>
      <c r="B11" s="36">
        <v>2100995.7317152</v>
      </c>
      <c r="C11" s="36">
        <v>2294663.84526903</v>
      </c>
      <c r="D11" s="39">
        <v>4.3600917800390002</v>
      </c>
    </row>
    <row r="12" spans="1:6" x14ac:dyDescent="0.25">
      <c r="A12" s="18" t="s">
        <v>269</v>
      </c>
      <c r="B12" s="36">
        <v>1131635.0380659599</v>
      </c>
      <c r="C12" s="36">
        <v>1223692.6667728999</v>
      </c>
      <c r="D12" s="39">
        <v>2.32513897348873</v>
      </c>
    </row>
    <row r="13" spans="1:6" x14ac:dyDescent="0.25">
      <c r="A13" s="18" t="s">
        <v>270</v>
      </c>
      <c r="B13" s="36">
        <v>2113647.1966888201</v>
      </c>
      <c r="C13" s="36">
        <v>2326719.4393789801</v>
      </c>
      <c r="D13" s="39">
        <v>4.4210006284837204</v>
      </c>
    </row>
    <row r="14" spans="1:6" x14ac:dyDescent="0.25">
      <c r="A14" s="18" t="s">
        <v>271</v>
      </c>
      <c r="B14" s="36">
        <v>2922570.44561058</v>
      </c>
      <c r="C14" s="36">
        <v>3189378.3162828898</v>
      </c>
      <c r="D14" s="39">
        <v>6.0601391393035602</v>
      </c>
    </row>
    <row r="15" spans="1:6" x14ac:dyDescent="0.25">
      <c r="A15" s="18" t="s">
        <v>272</v>
      </c>
      <c r="B15" s="36">
        <v>3658351.9451951901</v>
      </c>
      <c r="C15" s="36">
        <v>4051664.4510533502</v>
      </c>
      <c r="D15" s="39">
        <v>7.6985694026319598</v>
      </c>
    </row>
    <row r="16" spans="1:6" x14ac:dyDescent="0.25">
      <c r="A16" s="18" t="s">
        <v>273</v>
      </c>
      <c r="B16" s="36">
        <v>2164747.0476009701</v>
      </c>
      <c r="C16" s="36">
        <v>2353373.1535732001</v>
      </c>
      <c r="D16" s="39">
        <v>4.4716453625284602</v>
      </c>
    </row>
    <row r="17" spans="1:4" x14ac:dyDescent="0.25">
      <c r="A17" s="18" t="s">
        <v>274</v>
      </c>
      <c r="B17" s="36">
        <v>2177585.71093413</v>
      </c>
      <c r="C17" s="36">
        <v>2379750.1089483602</v>
      </c>
      <c r="D17" s="39">
        <v>4.5217642270195704</v>
      </c>
    </row>
    <row r="18" spans="1:4" x14ac:dyDescent="0.25">
      <c r="A18" s="18" t="s">
        <v>275</v>
      </c>
      <c r="B18" s="36">
        <v>2002830.1980071401</v>
      </c>
      <c r="C18" s="36">
        <v>2193893.5617972501</v>
      </c>
      <c r="D18" s="39">
        <v>4.1686181201635604</v>
      </c>
    </row>
    <row r="19" spans="1:4" x14ac:dyDescent="0.25">
      <c r="A19" s="18" t="s">
        <v>276</v>
      </c>
      <c r="B19" s="36">
        <v>3637010.98430188</v>
      </c>
      <c r="C19" s="36">
        <v>3980550.0937916301</v>
      </c>
      <c r="D19" s="39">
        <v>7.5634449811708997</v>
      </c>
    </row>
    <row r="20" spans="1:4" x14ac:dyDescent="0.25">
      <c r="A20" s="18" t="s">
        <v>277</v>
      </c>
      <c r="B20" s="36">
        <v>873794.91399232403</v>
      </c>
      <c r="C20" s="36">
        <v>955929.74816330103</v>
      </c>
      <c r="D20" s="39">
        <v>1.8163625342573499</v>
      </c>
    </row>
    <row r="21" spans="1:4" x14ac:dyDescent="0.25">
      <c r="A21" s="18" t="s">
        <v>278</v>
      </c>
      <c r="B21" s="36">
        <v>2679002.3754796898</v>
      </c>
      <c r="C21" s="36">
        <v>2919776.5133497501</v>
      </c>
      <c r="D21" s="39">
        <v>5.5478686351615201</v>
      </c>
    </row>
    <row r="22" spans="1:4" x14ac:dyDescent="0.25">
      <c r="A22" s="18" t="s">
        <v>279</v>
      </c>
      <c r="B22" s="36">
        <v>1022310.71676419</v>
      </c>
      <c r="C22" s="36">
        <v>1119678.1836516301</v>
      </c>
      <c r="D22" s="39">
        <v>2.1275010084346899</v>
      </c>
    </row>
    <row r="23" spans="1:4" x14ac:dyDescent="0.25">
      <c r="A23" s="18" t="s">
        <v>280</v>
      </c>
      <c r="B23" s="36">
        <v>1369250.8055060899</v>
      </c>
      <c r="C23" s="36">
        <v>1499430.2288228001</v>
      </c>
      <c r="D23" s="39">
        <v>2.84906803622289</v>
      </c>
    </row>
    <row r="24" spans="1:4" x14ac:dyDescent="0.25">
      <c r="A24" s="18" t="s">
        <v>281</v>
      </c>
      <c r="B24" s="36">
        <v>1434773.40701815</v>
      </c>
      <c r="C24" s="36">
        <v>1565713.7075324201</v>
      </c>
      <c r="D24" s="39">
        <v>2.9750133032257402</v>
      </c>
    </row>
    <row r="25" spans="1:4" x14ac:dyDescent="0.25">
      <c r="A25" s="18" t="s">
        <v>282</v>
      </c>
      <c r="B25" s="36">
        <v>2423192.3949571401</v>
      </c>
      <c r="C25" s="36">
        <v>2704057.7658363502</v>
      </c>
      <c r="D25" s="39">
        <v>5.1379813482839003</v>
      </c>
    </row>
    <row r="26" spans="1:4" x14ac:dyDescent="0.25">
      <c r="A26" s="18" t="s">
        <v>283</v>
      </c>
      <c r="B26" s="36">
        <v>5529202.2026803801</v>
      </c>
      <c r="C26" s="36">
        <v>6023723.4158363901</v>
      </c>
      <c r="D26" s="39">
        <v>11.4456795075958</v>
      </c>
    </row>
    <row r="27" spans="1:4" x14ac:dyDescent="0.25">
      <c r="A27" s="21" t="s">
        <v>284</v>
      </c>
      <c r="B27" s="22">
        <v>48082152.674851403</v>
      </c>
      <c r="C27" s="22">
        <v>52628796.847219199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0.94</v>
      </c>
      <c r="B31" s="29" t="s">
        <v>34</v>
      </c>
      <c r="C31" s="30" t="s">
        <v>141</v>
      </c>
    </row>
    <row r="32" spans="1:4" x14ac:dyDescent="0.25">
      <c r="A32" s="28">
        <v>0.05</v>
      </c>
      <c r="B32" s="29" t="s">
        <v>34</v>
      </c>
      <c r="C32" s="30" t="s">
        <v>107</v>
      </c>
    </row>
    <row r="33" spans="1:3" x14ac:dyDescent="0.25">
      <c r="A33" s="41">
        <v>0.01</v>
      </c>
      <c r="B33" s="29" t="s">
        <v>34</v>
      </c>
      <c r="C33" s="30" t="s">
        <v>147</v>
      </c>
    </row>
  </sheetData>
  <hyperlinks>
    <hyperlink ref="A2" location="Contents!A1" display="Back to contents" xr:uid="{00000000-0004-0000-2100-000000000000}"/>
  </hyperlink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224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975339.50270572095</v>
      </c>
      <c r="C5" s="36">
        <v>1123680.5915339601</v>
      </c>
      <c r="D5" s="39">
        <v>2.5203457650502101</v>
      </c>
    </row>
    <row r="6" spans="1:6" x14ac:dyDescent="0.25">
      <c r="A6" s="18" t="s">
        <v>263</v>
      </c>
      <c r="B6" s="36">
        <v>1505580.11355208</v>
      </c>
      <c r="C6" s="36">
        <v>1795545.7252304801</v>
      </c>
      <c r="D6" s="39">
        <v>4.0272975244334699</v>
      </c>
    </row>
    <row r="7" spans="1:6" x14ac:dyDescent="0.25">
      <c r="A7" s="18" t="s">
        <v>264</v>
      </c>
      <c r="B7" s="36">
        <v>1435059.7873764799</v>
      </c>
      <c r="C7" s="36">
        <v>1664538.2893629801</v>
      </c>
      <c r="D7" s="39">
        <v>3.7334559838155998</v>
      </c>
    </row>
    <row r="8" spans="1:6" x14ac:dyDescent="0.25">
      <c r="A8" s="18" t="s">
        <v>265</v>
      </c>
      <c r="B8" s="36">
        <v>1197094.77100042</v>
      </c>
      <c r="C8" s="36">
        <v>1309961.3616792201</v>
      </c>
      <c r="D8" s="39">
        <v>2.9381619609364402</v>
      </c>
    </row>
    <row r="9" spans="1:6" x14ac:dyDescent="0.25">
      <c r="A9" s="18" t="s">
        <v>266</v>
      </c>
      <c r="B9" s="36">
        <v>1730485.4645569499</v>
      </c>
      <c r="C9" s="36">
        <v>2008060.2522752499</v>
      </c>
      <c r="D9" s="39">
        <v>4.5039544074341498</v>
      </c>
    </row>
    <row r="10" spans="1:6" x14ac:dyDescent="0.25">
      <c r="A10" s="18" t="s">
        <v>267</v>
      </c>
      <c r="B10" s="36">
        <v>1606945.44713833</v>
      </c>
      <c r="C10" s="36">
        <v>1912116.07365963</v>
      </c>
      <c r="D10" s="39">
        <v>4.2887575747425801</v>
      </c>
    </row>
    <row r="11" spans="1:6" x14ac:dyDescent="0.25">
      <c r="A11" s="18" t="s">
        <v>268</v>
      </c>
      <c r="B11" s="36">
        <v>1826224.27704215</v>
      </c>
      <c r="C11" s="36">
        <v>2145096.3782917801</v>
      </c>
      <c r="D11" s="39">
        <v>4.8113179255609202</v>
      </c>
    </row>
    <row r="12" spans="1:6" x14ac:dyDescent="0.25">
      <c r="A12" s="18" t="s">
        <v>269</v>
      </c>
      <c r="B12" s="36">
        <v>1026921.1020227</v>
      </c>
      <c r="C12" s="36">
        <v>1205668.57513437</v>
      </c>
      <c r="D12" s="39">
        <v>2.70423971926563</v>
      </c>
    </row>
    <row r="13" spans="1:6" x14ac:dyDescent="0.25">
      <c r="A13" s="18" t="s">
        <v>270</v>
      </c>
      <c r="B13" s="36">
        <v>1544230.4952068201</v>
      </c>
      <c r="C13" s="36">
        <v>1812280.8505217801</v>
      </c>
      <c r="D13" s="39">
        <v>4.0648333708949096</v>
      </c>
    </row>
    <row r="14" spans="1:6" x14ac:dyDescent="0.25">
      <c r="A14" s="18" t="s">
        <v>271</v>
      </c>
      <c r="B14" s="36">
        <v>2303655.5559048601</v>
      </c>
      <c r="C14" s="36">
        <v>2671200.9804129801</v>
      </c>
      <c r="D14" s="39">
        <v>5.9913378670991904</v>
      </c>
    </row>
    <row r="15" spans="1:6" x14ac:dyDescent="0.25">
      <c r="A15" s="18" t="s">
        <v>272</v>
      </c>
      <c r="B15" s="36">
        <v>3150113.9713571998</v>
      </c>
      <c r="C15" s="36">
        <v>3697673.8875927501</v>
      </c>
      <c r="D15" s="39">
        <v>8.2936528345737592</v>
      </c>
    </row>
    <row r="16" spans="1:6" x14ac:dyDescent="0.25">
      <c r="A16" s="18" t="s">
        <v>273</v>
      </c>
      <c r="B16" s="36">
        <v>1575919.6773546999</v>
      </c>
      <c r="C16" s="36">
        <v>1850520.41494588</v>
      </c>
      <c r="D16" s="39">
        <v>4.15060233849991</v>
      </c>
    </row>
    <row r="17" spans="1:4" x14ac:dyDescent="0.25">
      <c r="A17" s="18" t="s">
        <v>274</v>
      </c>
      <c r="B17" s="36">
        <v>1684397.7178930601</v>
      </c>
      <c r="C17" s="36">
        <v>1972350.7106675501</v>
      </c>
      <c r="D17" s="39">
        <v>4.4238601238441904</v>
      </c>
    </row>
    <row r="18" spans="1:4" x14ac:dyDescent="0.25">
      <c r="A18" s="18" t="s">
        <v>275</v>
      </c>
      <c r="B18" s="36">
        <v>1773195.1124887001</v>
      </c>
      <c r="C18" s="36">
        <v>2087932.7798282499</v>
      </c>
      <c r="D18" s="39">
        <v>4.6831035251449498</v>
      </c>
    </row>
    <row r="19" spans="1:4" x14ac:dyDescent="0.25">
      <c r="A19" s="18" t="s">
        <v>276</v>
      </c>
      <c r="B19" s="36">
        <v>2774618.6751902699</v>
      </c>
      <c r="C19" s="36">
        <v>3238937.643681</v>
      </c>
      <c r="D19" s="39">
        <v>7.2647359356534897</v>
      </c>
    </row>
    <row r="20" spans="1:4" x14ac:dyDescent="0.25">
      <c r="A20" s="18" t="s">
        <v>277</v>
      </c>
      <c r="B20" s="36">
        <v>680612.67582485604</v>
      </c>
      <c r="C20" s="36">
        <v>796764.252916703</v>
      </c>
      <c r="D20" s="39">
        <v>1.7870927252028801</v>
      </c>
    </row>
    <row r="21" spans="1:4" x14ac:dyDescent="0.25">
      <c r="A21" s="18" t="s">
        <v>278</v>
      </c>
      <c r="B21" s="36">
        <v>1973682.49465914</v>
      </c>
      <c r="C21" s="36">
        <v>2299277.8766978602</v>
      </c>
      <c r="D21" s="39">
        <v>5.1571374489064201</v>
      </c>
    </row>
    <row r="22" spans="1:4" x14ac:dyDescent="0.25">
      <c r="A22" s="18" t="s">
        <v>279</v>
      </c>
      <c r="B22" s="36">
        <v>739781.37688400503</v>
      </c>
      <c r="C22" s="36">
        <v>872573.33638069103</v>
      </c>
      <c r="D22" s="39">
        <v>1.95712779023855</v>
      </c>
    </row>
    <row r="23" spans="1:4" x14ac:dyDescent="0.25">
      <c r="A23" s="18" t="s">
        <v>280</v>
      </c>
      <c r="B23" s="36">
        <v>1055751.84791812</v>
      </c>
      <c r="C23" s="36">
        <v>1234945.9651826201</v>
      </c>
      <c r="D23" s="39">
        <v>2.7699070864656798</v>
      </c>
    </row>
    <row r="24" spans="1:4" x14ac:dyDescent="0.25">
      <c r="A24" s="18" t="s">
        <v>281</v>
      </c>
      <c r="B24" s="36">
        <v>1301796.79302018</v>
      </c>
      <c r="C24" s="36">
        <v>1506852.6721379799</v>
      </c>
      <c r="D24" s="39">
        <v>3.3797769396311401</v>
      </c>
    </row>
    <row r="25" spans="1:4" x14ac:dyDescent="0.25">
      <c r="A25" s="18" t="s">
        <v>282</v>
      </c>
      <c r="B25" s="36">
        <v>1826921.0551481601</v>
      </c>
      <c r="C25" s="36">
        <v>2149397.6154904799</v>
      </c>
      <c r="D25" s="39">
        <v>4.8209653334096396</v>
      </c>
    </row>
    <row r="26" spans="1:4" x14ac:dyDescent="0.25">
      <c r="A26" s="18" t="s">
        <v>283</v>
      </c>
      <c r="B26" s="36">
        <v>4494300.3840960097</v>
      </c>
      <c r="C26" s="36">
        <v>5229006.0807433901</v>
      </c>
      <c r="D26" s="39">
        <v>11.7283358191963</v>
      </c>
    </row>
    <row r="27" spans="1:4" x14ac:dyDescent="0.25">
      <c r="A27" s="21" t="s">
        <v>284</v>
      </c>
      <c r="B27" s="22">
        <v>38182628.298340902</v>
      </c>
      <c r="C27" s="22">
        <v>44584382.3143676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0.75</v>
      </c>
      <c r="B31" s="29" t="s">
        <v>34</v>
      </c>
      <c r="C31" s="30" t="s">
        <v>143</v>
      </c>
    </row>
    <row r="32" spans="1:4" x14ac:dyDescent="0.25">
      <c r="A32" s="28">
        <v>0.25</v>
      </c>
      <c r="B32" s="29" t="s">
        <v>34</v>
      </c>
      <c r="C32" s="30" t="s">
        <v>148</v>
      </c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200-000000000000}"/>
  </hyperlink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225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7186726.8035736596</v>
      </c>
      <c r="C5" s="36">
        <v>8033415.4641307704</v>
      </c>
      <c r="D5" s="39">
        <v>2.7998243737525002</v>
      </c>
    </row>
    <row r="6" spans="1:6" x14ac:dyDescent="0.25">
      <c r="A6" s="18" t="s">
        <v>263</v>
      </c>
      <c r="B6" s="36">
        <v>15195799.257069601</v>
      </c>
      <c r="C6" s="36">
        <v>17152387.805427801</v>
      </c>
      <c r="D6" s="39">
        <v>5.9779895189185499</v>
      </c>
    </row>
    <row r="7" spans="1:6" x14ac:dyDescent="0.25">
      <c r="A7" s="18" t="s">
        <v>264</v>
      </c>
      <c r="B7" s="36">
        <v>8562581.8355706204</v>
      </c>
      <c r="C7" s="36">
        <v>9607637.6444021091</v>
      </c>
      <c r="D7" s="39">
        <v>3.3484758968444202</v>
      </c>
    </row>
    <row r="8" spans="1:6" x14ac:dyDescent="0.25">
      <c r="A8" s="18" t="s">
        <v>265</v>
      </c>
      <c r="B8" s="36">
        <v>8404262.4380280692</v>
      </c>
      <c r="C8" s="36">
        <v>9480446.9339824691</v>
      </c>
      <c r="D8" s="39">
        <v>3.3041470988707702</v>
      </c>
    </row>
    <row r="9" spans="1:6" x14ac:dyDescent="0.25">
      <c r="A9" s="18" t="s">
        <v>266</v>
      </c>
      <c r="B9" s="36">
        <v>11473842.6671692</v>
      </c>
      <c r="C9" s="36">
        <v>12829173.4171215</v>
      </c>
      <c r="D9" s="39">
        <v>4.4712529295583998</v>
      </c>
    </row>
    <row r="10" spans="1:6" x14ac:dyDescent="0.25">
      <c r="A10" s="18" t="s">
        <v>267</v>
      </c>
      <c r="B10" s="36">
        <v>10054847.9775436</v>
      </c>
      <c r="C10" s="36">
        <v>11394702.262346299</v>
      </c>
      <c r="D10" s="39">
        <v>3.9713077542444699</v>
      </c>
    </row>
    <row r="11" spans="1:6" x14ac:dyDescent="0.25">
      <c r="A11" s="18" t="s">
        <v>268</v>
      </c>
      <c r="B11" s="36">
        <v>17913475.824343201</v>
      </c>
      <c r="C11" s="36">
        <v>20125692.9209847</v>
      </c>
      <c r="D11" s="39">
        <v>7.0142526339421902</v>
      </c>
    </row>
    <row r="12" spans="1:6" x14ac:dyDescent="0.25">
      <c r="A12" s="18" t="s">
        <v>269</v>
      </c>
      <c r="B12" s="36">
        <v>8253454.0119221397</v>
      </c>
      <c r="C12" s="36">
        <v>9212278.6014403403</v>
      </c>
      <c r="D12" s="39">
        <v>3.2106844568510202</v>
      </c>
    </row>
    <row r="13" spans="1:6" x14ac:dyDescent="0.25">
      <c r="A13" s="18" t="s">
        <v>270</v>
      </c>
      <c r="B13" s="36">
        <v>10659818.865264701</v>
      </c>
      <c r="C13" s="36">
        <v>11981490.3306951</v>
      </c>
      <c r="D13" s="39">
        <v>4.1758164770069897</v>
      </c>
    </row>
    <row r="14" spans="1:6" x14ac:dyDescent="0.25">
      <c r="A14" s="18" t="s">
        <v>271</v>
      </c>
      <c r="B14" s="36">
        <v>16660001.3444383</v>
      </c>
      <c r="C14" s="36">
        <v>18694011.834157702</v>
      </c>
      <c r="D14" s="39">
        <v>6.5152798595056503</v>
      </c>
    </row>
    <row r="15" spans="1:6" x14ac:dyDescent="0.25">
      <c r="A15" s="18" t="s">
        <v>272</v>
      </c>
      <c r="B15" s="36">
        <v>17507546.190986</v>
      </c>
      <c r="C15" s="36">
        <v>19903171.430428099</v>
      </c>
      <c r="D15" s="39">
        <v>6.9366989339342799</v>
      </c>
    </row>
    <row r="16" spans="1:6" x14ac:dyDescent="0.25">
      <c r="A16" s="18" t="s">
        <v>273</v>
      </c>
      <c r="B16" s="36">
        <v>10999650.0834201</v>
      </c>
      <c r="C16" s="36">
        <v>12324464.372192999</v>
      </c>
      <c r="D16" s="39">
        <v>4.2953505762002697</v>
      </c>
    </row>
    <row r="17" spans="1:4" x14ac:dyDescent="0.25">
      <c r="A17" s="18" t="s">
        <v>274</v>
      </c>
      <c r="B17" s="36">
        <v>10754283.975876801</v>
      </c>
      <c r="C17" s="36">
        <v>12078818.9523004</v>
      </c>
      <c r="D17" s="39">
        <v>4.2097376713297603</v>
      </c>
    </row>
    <row r="18" spans="1:4" x14ac:dyDescent="0.25">
      <c r="A18" s="18" t="s">
        <v>275</v>
      </c>
      <c r="B18" s="36">
        <v>9611523.7198347598</v>
      </c>
      <c r="C18" s="36">
        <v>10816199.3390786</v>
      </c>
      <c r="D18" s="39">
        <v>3.76968658923888</v>
      </c>
    </row>
    <row r="19" spans="1:4" x14ac:dyDescent="0.25">
      <c r="A19" s="18" t="s">
        <v>276</v>
      </c>
      <c r="B19" s="36">
        <v>17313182.3545724</v>
      </c>
      <c r="C19" s="36">
        <v>19472571.2307759</v>
      </c>
      <c r="D19" s="39">
        <v>6.7866251652225804</v>
      </c>
    </row>
    <row r="20" spans="1:4" x14ac:dyDescent="0.25">
      <c r="A20" s="18" t="s">
        <v>277</v>
      </c>
      <c r="B20" s="36">
        <v>4126911.9501678902</v>
      </c>
      <c r="C20" s="36">
        <v>4639723.0931678703</v>
      </c>
      <c r="D20" s="39">
        <v>1.6170469287585101</v>
      </c>
    </row>
    <row r="21" spans="1:4" x14ac:dyDescent="0.25">
      <c r="A21" s="18" t="s">
        <v>278</v>
      </c>
      <c r="B21" s="36">
        <v>12605420.9419284</v>
      </c>
      <c r="C21" s="36">
        <v>14118955.5472502</v>
      </c>
      <c r="D21" s="39">
        <v>4.9207707543103503</v>
      </c>
    </row>
    <row r="22" spans="1:4" x14ac:dyDescent="0.25">
      <c r="A22" s="18" t="s">
        <v>279</v>
      </c>
      <c r="B22" s="36">
        <v>4755289.9038066901</v>
      </c>
      <c r="C22" s="36">
        <v>5352223.1428275602</v>
      </c>
      <c r="D22" s="39">
        <v>1.86536907943579</v>
      </c>
    </row>
    <row r="23" spans="1:4" x14ac:dyDescent="0.25">
      <c r="A23" s="18" t="s">
        <v>280</v>
      </c>
      <c r="B23" s="36">
        <v>6541216.4972713497</v>
      </c>
      <c r="C23" s="36">
        <v>7361110.6652900102</v>
      </c>
      <c r="D23" s="39">
        <v>2.5655111640361898</v>
      </c>
    </row>
    <row r="24" spans="1:4" x14ac:dyDescent="0.25">
      <c r="A24" s="18" t="s">
        <v>281</v>
      </c>
      <c r="B24" s="36">
        <v>7474713.232818</v>
      </c>
      <c r="C24" s="36">
        <v>8385160.8248558603</v>
      </c>
      <c r="D24" s="39">
        <v>2.92241547323064</v>
      </c>
    </row>
    <row r="25" spans="1:4" x14ac:dyDescent="0.25">
      <c r="A25" s="18" t="s">
        <v>282</v>
      </c>
      <c r="B25" s="36">
        <v>11526010.370375499</v>
      </c>
      <c r="C25" s="36">
        <v>13196593.0314929</v>
      </c>
      <c r="D25" s="39">
        <v>4.5993068558497701</v>
      </c>
    </row>
    <row r="26" spans="1:4" x14ac:dyDescent="0.25">
      <c r="A26" s="18" t="s">
        <v>283</v>
      </c>
      <c r="B26" s="36">
        <v>27503270.0572583</v>
      </c>
      <c r="C26" s="36">
        <v>30765463.332688201</v>
      </c>
      <c r="D26" s="39">
        <v>10.722449808958</v>
      </c>
    </row>
    <row r="27" spans="1:4" x14ac:dyDescent="0.25">
      <c r="A27" s="21" t="s">
        <v>284</v>
      </c>
      <c r="B27" s="22">
        <v>255083830.30323899</v>
      </c>
      <c r="C27" s="22">
        <v>286925692.177037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0.82399999999999995</v>
      </c>
      <c r="B31" s="29" t="s">
        <v>34</v>
      </c>
      <c r="C31" s="30" t="s">
        <v>143</v>
      </c>
    </row>
    <row r="32" spans="1:4" x14ac:dyDescent="0.25">
      <c r="A32" s="28">
        <v>0.17599999999999999</v>
      </c>
      <c r="B32" s="29" t="s">
        <v>34</v>
      </c>
      <c r="C32" s="30" t="s">
        <v>149</v>
      </c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300-000000000000}"/>
  </hyperlink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226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926478.21595350502</v>
      </c>
      <c r="C5" s="36">
        <v>867830.21675290505</v>
      </c>
      <c r="D5" s="39">
        <v>2.5124419486633101</v>
      </c>
    </row>
    <row r="6" spans="1:6" x14ac:dyDescent="0.25">
      <c r="A6" s="18" t="s">
        <v>263</v>
      </c>
      <c r="B6" s="36">
        <v>1515366.5756886699</v>
      </c>
      <c r="C6" s="36">
        <v>1419440.7177577899</v>
      </c>
      <c r="D6" s="39">
        <v>4.10940104883539</v>
      </c>
    </row>
    <row r="7" spans="1:6" x14ac:dyDescent="0.25">
      <c r="A7" s="18" t="s">
        <v>264</v>
      </c>
      <c r="B7" s="36">
        <v>1423666.03480908</v>
      </c>
      <c r="C7" s="36">
        <v>1333545.0119575299</v>
      </c>
      <c r="D7" s="39">
        <v>3.8607257085481099</v>
      </c>
    </row>
    <row r="8" spans="1:6" x14ac:dyDescent="0.25">
      <c r="A8" s="18" t="s">
        <v>265</v>
      </c>
      <c r="B8" s="36">
        <v>1187693.5644634699</v>
      </c>
      <c r="C8" s="36">
        <v>1112510.0900765101</v>
      </c>
      <c r="D8" s="39">
        <v>3.2208108967186102</v>
      </c>
    </row>
    <row r="9" spans="1:6" x14ac:dyDescent="0.25">
      <c r="A9" s="18" t="s">
        <v>266</v>
      </c>
      <c r="B9" s="36">
        <v>1901235.45475014</v>
      </c>
      <c r="C9" s="36">
        <v>1780883.29372757</v>
      </c>
      <c r="D9" s="39">
        <v>5.1558079062702298</v>
      </c>
    </row>
    <row r="10" spans="1:6" x14ac:dyDescent="0.25">
      <c r="A10" s="18" t="s">
        <v>267</v>
      </c>
      <c r="B10" s="36">
        <v>1117131.9156927301</v>
      </c>
      <c r="C10" s="36">
        <v>1046415.1405216299</v>
      </c>
      <c r="D10" s="39">
        <v>3.0294604221087198</v>
      </c>
    </row>
    <row r="11" spans="1:6" x14ac:dyDescent="0.25">
      <c r="A11" s="18" t="s">
        <v>268</v>
      </c>
      <c r="B11" s="36">
        <v>1595872.9067943201</v>
      </c>
      <c r="C11" s="36">
        <v>1494850.8305595301</v>
      </c>
      <c r="D11" s="39">
        <v>4.3277197096737101</v>
      </c>
    </row>
    <row r="12" spans="1:6" x14ac:dyDescent="0.25">
      <c r="A12" s="18" t="s">
        <v>269</v>
      </c>
      <c r="B12" s="36">
        <v>846484.12710109795</v>
      </c>
      <c r="C12" s="36">
        <v>792899.92020374199</v>
      </c>
      <c r="D12" s="39">
        <v>2.2955123964978101</v>
      </c>
    </row>
    <row r="13" spans="1:6" x14ac:dyDescent="0.25">
      <c r="A13" s="18" t="s">
        <v>270</v>
      </c>
      <c r="B13" s="36">
        <v>1501318.83325605</v>
      </c>
      <c r="C13" s="36">
        <v>1406282.22665648</v>
      </c>
      <c r="D13" s="39">
        <v>4.0713061030892703</v>
      </c>
    </row>
    <row r="14" spans="1:6" x14ac:dyDescent="0.25">
      <c r="A14" s="18" t="s">
        <v>271</v>
      </c>
      <c r="B14" s="36">
        <v>1826166.14916434</v>
      </c>
      <c r="C14" s="36">
        <v>1710566.03141508</v>
      </c>
      <c r="D14" s="39">
        <v>4.9522334787628699</v>
      </c>
    </row>
    <row r="15" spans="1:6" x14ac:dyDescent="0.25">
      <c r="A15" s="18" t="s">
        <v>272</v>
      </c>
      <c r="B15" s="36">
        <v>3798483.64652301</v>
      </c>
      <c r="C15" s="36">
        <v>3558031.7265223898</v>
      </c>
      <c r="D15" s="39">
        <v>10.300803073944</v>
      </c>
    </row>
    <row r="16" spans="1:6" x14ac:dyDescent="0.25">
      <c r="A16" s="18" t="s">
        <v>273</v>
      </c>
      <c r="B16" s="36">
        <v>921875.44333673501</v>
      </c>
      <c r="C16" s="36">
        <v>863518.80922179099</v>
      </c>
      <c r="D16" s="39">
        <v>2.4999600588537101</v>
      </c>
    </row>
    <row r="17" spans="1:4" x14ac:dyDescent="0.25">
      <c r="A17" s="18" t="s">
        <v>274</v>
      </c>
      <c r="B17" s="36">
        <v>1162625.6102949199</v>
      </c>
      <c r="C17" s="36">
        <v>1089028.98957675</v>
      </c>
      <c r="D17" s="39">
        <v>3.1528311228440402</v>
      </c>
    </row>
    <row r="18" spans="1:4" x14ac:dyDescent="0.25">
      <c r="A18" s="18" t="s">
        <v>275</v>
      </c>
      <c r="B18" s="36">
        <v>997820.294859385</v>
      </c>
      <c r="C18" s="36">
        <v>934656.193591199</v>
      </c>
      <c r="D18" s="39">
        <v>2.7059088091480001</v>
      </c>
    </row>
    <row r="19" spans="1:4" x14ac:dyDescent="0.25">
      <c r="A19" s="18" t="s">
        <v>276</v>
      </c>
      <c r="B19" s="36">
        <v>3126645.3238483099</v>
      </c>
      <c r="C19" s="36">
        <v>2928722.1678625098</v>
      </c>
      <c r="D19" s="39">
        <v>8.4788986237996191</v>
      </c>
    </row>
    <row r="20" spans="1:4" x14ac:dyDescent="0.25">
      <c r="A20" s="18" t="s">
        <v>277</v>
      </c>
      <c r="B20" s="36">
        <v>305175.09422583203</v>
      </c>
      <c r="C20" s="36">
        <v>285856.87564928498</v>
      </c>
      <c r="D20" s="39">
        <v>0.82757985586434901</v>
      </c>
    </row>
    <row r="21" spans="1:4" x14ac:dyDescent="0.25">
      <c r="A21" s="18" t="s">
        <v>278</v>
      </c>
      <c r="B21" s="36">
        <v>1873099.60280895</v>
      </c>
      <c r="C21" s="36">
        <v>1754528.4997689</v>
      </c>
      <c r="D21" s="39">
        <v>5.0795085465430603</v>
      </c>
    </row>
    <row r="22" spans="1:4" x14ac:dyDescent="0.25">
      <c r="A22" s="18" t="s">
        <v>279</v>
      </c>
      <c r="B22" s="36">
        <v>973317.47975421499</v>
      </c>
      <c r="C22" s="36">
        <v>911704.45767597202</v>
      </c>
      <c r="D22" s="39">
        <v>2.6394615905620702</v>
      </c>
    </row>
    <row r="23" spans="1:4" x14ac:dyDescent="0.25">
      <c r="A23" s="18" t="s">
        <v>280</v>
      </c>
      <c r="B23" s="36">
        <v>677090.42069858406</v>
      </c>
      <c r="C23" s="36">
        <v>634229.18794850202</v>
      </c>
      <c r="D23" s="39">
        <v>1.83614719343448</v>
      </c>
    </row>
    <row r="24" spans="1:4" x14ac:dyDescent="0.25">
      <c r="A24" s="18" t="s">
        <v>281</v>
      </c>
      <c r="B24" s="36">
        <v>1071463.29709474</v>
      </c>
      <c r="C24" s="36">
        <v>1003637.4405236701</v>
      </c>
      <c r="D24" s="39">
        <v>2.9056153590221401</v>
      </c>
    </row>
    <row r="25" spans="1:4" x14ac:dyDescent="0.25">
      <c r="A25" s="18" t="s">
        <v>282</v>
      </c>
      <c r="B25" s="36">
        <v>2476458.0927470699</v>
      </c>
      <c r="C25" s="36">
        <v>2319693.1416205401</v>
      </c>
      <c r="D25" s="39">
        <v>6.7157080319703297</v>
      </c>
    </row>
    <row r="26" spans="1:4" x14ac:dyDescent="0.25">
      <c r="A26" s="18" t="s">
        <v>283</v>
      </c>
      <c r="B26" s="36">
        <v>5650138.7912077503</v>
      </c>
      <c r="C26" s="36">
        <v>5292473.24699526</v>
      </c>
      <c r="D26" s="39">
        <v>15.3221581148462</v>
      </c>
    </row>
    <row r="27" spans="1:4" x14ac:dyDescent="0.25">
      <c r="A27" s="21" t="s">
        <v>284</v>
      </c>
      <c r="B27" s="22">
        <v>36875606.875072896</v>
      </c>
      <c r="C27" s="22">
        <v>34541304.216585502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0.73699999999999999</v>
      </c>
      <c r="B31" s="29" t="s">
        <v>34</v>
      </c>
      <c r="C31" s="30" t="s">
        <v>150</v>
      </c>
    </row>
    <row r="32" spans="1:4" x14ac:dyDescent="0.25">
      <c r="A32" s="28">
        <v>0.26300000000000001</v>
      </c>
      <c r="B32" s="29" t="s">
        <v>34</v>
      </c>
      <c r="C32" s="30" t="s">
        <v>151</v>
      </c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400-000000000000}"/>
  </hyperlink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227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591114.18065534299</v>
      </c>
      <c r="C5" s="36">
        <v>676979.51404982095</v>
      </c>
      <c r="D5" s="39">
        <v>2.1614041806107198</v>
      </c>
    </row>
    <row r="6" spans="1:6" x14ac:dyDescent="0.25">
      <c r="A6" s="18" t="s">
        <v>263</v>
      </c>
      <c r="B6" s="36">
        <v>857116.52308026096</v>
      </c>
      <c r="C6" s="36">
        <v>1000762.87008882</v>
      </c>
      <c r="D6" s="39">
        <v>3.19515289062466</v>
      </c>
    </row>
    <row r="7" spans="1:6" x14ac:dyDescent="0.25">
      <c r="A7" s="18" t="s">
        <v>264</v>
      </c>
      <c r="B7" s="36">
        <v>926875.33943089203</v>
      </c>
      <c r="C7" s="36">
        <v>1067746.4475928401</v>
      </c>
      <c r="D7" s="39">
        <v>3.4090125148005201</v>
      </c>
    </row>
    <row r="8" spans="1:6" x14ac:dyDescent="0.25">
      <c r="A8" s="18" t="s">
        <v>265</v>
      </c>
      <c r="B8" s="36">
        <v>737917.17885588505</v>
      </c>
      <c r="C8" s="36">
        <v>855947.81510318199</v>
      </c>
      <c r="D8" s="39">
        <v>2.7327993647566702</v>
      </c>
    </row>
    <row r="9" spans="1:6" x14ac:dyDescent="0.25">
      <c r="A9" s="18" t="s">
        <v>266</v>
      </c>
      <c r="B9" s="36">
        <v>1395580.0016181101</v>
      </c>
      <c r="C9" s="36">
        <v>1602821.31884613</v>
      </c>
      <c r="D9" s="39">
        <v>5.11735529277931</v>
      </c>
    </row>
    <row r="10" spans="1:6" x14ac:dyDescent="0.25">
      <c r="A10" s="18" t="s">
        <v>267</v>
      </c>
      <c r="B10" s="36">
        <v>1134171.8606558</v>
      </c>
      <c r="C10" s="36">
        <v>1322694.1456438501</v>
      </c>
      <c r="D10" s="39">
        <v>4.2229884313065797</v>
      </c>
    </row>
    <row r="11" spans="1:6" x14ac:dyDescent="0.25">
      <c r="A11" s="18" t="s">
        <v>268</v>
      </c>
      <c r="B11" s="36">
        <v>989887.02308957698</v>
      </c>
      <c r="C11" s="36">
        <v>1140594.94662947</v>
      </c>
      <c r="D11" s="39">
        <v>3.6415971751945402</v>
      </c>
    </row>
    <row r="12" spans="1:6" x14ac:dyDescent="0.25">
      <c r="A12" s="18" t="s">
        <v>269</v>
      </c>
      <c r="B12" s="36">
        <v>639535.91071520501</v>
      </c>
      <c r="C12" s="36">
        <v>723678.40053879702</v>
      </c>
      <c r="D12" s="39">
        <v>2.3105005216260102</v>
      </c>
    </row>
    <row r="13" spans="1:6" x14ac:dyDescent="0.25">
      <c r="A13" s="18" t="s">
        <v>270</v>
      </c>
      <c r="B13" s="36">
        <v>1058031.1410182</v>
      </c>
      <c r="C13" s="36">
        <v>1220653.33040731</v>
      </c>
      <c r="D13" s="39">
        <v>3.8972009590597398</v>
      </c>
    </row>
    <row r="14" spans="1:6" x14ac:dyDescent="0.25">
      <c r="A14" s="18" t="s">
        <v>271</v>
      </c>
      <c r="B14" s="36">
        <v>1862323.9585786101</v>
      </c>
      <c r="C14" s="36">
        <v>2144180.0345986499</v>
      </c>
      <c r="D14" s="39">
        <v>6.8457606095632997</v>
      </c>
    </row>
    <row r="15" spans="1:6" x14ac:dyDescent="0.25">
      <c r="A15" s="18" t="s">
        <v>272</v>
      </c>
      <c r="B15" s="36">
        <v>1883814.82567148</v>
      </c>
      <c r="C15" s="36">
        <v>2207128.7224768498</v>
      </c>
      <c r="D15" s="39">
        <v>7.0467379719800398</v>
      </c>
    </row>
    <row r="16" spans="1:6" x14ac:dyDescent="0.25">
      <c r="A16" s="18" t="s">
        <v>273</v>
      </c>
      <c r="B16" s="36">
        <v>1482139.3705976901</v>
      </c>
      <c r="C16" s="36">
        <v>1703693.5594915799</v>
      </c>
      <c r="D16" s="39">
        <v>5.4394118367570998</v>
      </c>
    </row>
    <row r="17" spans="1:4" x14ac:dyDescent="0.25">
      <c r="A17" s="18" t="s">
        <v>274</v>
      </c>
      <c r="B17" s="36">
        <v>1198471.45853203</v>
      </c>
      <c r="C17" s="36">
        <v>1384297.87031344</v>
      </c>
      <c r="D17" s="39">
        <v>4.41967170647027</v>
      </c>
    </row>
    <row r="18" spans="1:4" x14ac:dyDescent="0.25">
      <c r="A18" s="18" t="s">
        <v>275</v>
      </c>
      <c r="B18" s="36">
        <v>1333298.7767693801</v>
      </c>
      <c r="C18" s="36">
        <v>1540489.99112926</v>
      </c>
      <c r="D18" s="39">
        <v>4.9183489868065902</v>
      </c>
    </row>
    <row r="19" spans="1:4" x14ac:dyDescent="0.25">
      <c r="A19" s="18" t="s">
        <v>276</v>
      </c>
      <c r="B19" s="36">
        <v>2639743.5809728098</v>
      </c>
      <c r="C19" s="36">
        <v>3058225.85059817</v>
      </c>
      <c r="D19" s="39">
        <v>9.7640504646765596</v>
      </c>
    </row>
    <row r="20" spans="1:4" x14ac:dyDescent="0.25">
      <c r="A20" s="18" t="s">
        <v>277</v>
      </c>
      <c r="B20" s="36">
        <v>624253.94350695203</v>
      </c>
      <c r="C20" s="36">
        <v>719026.15075165103</v>
      </c>
      <c r="D20" s="39">
        <v>2.2956472034228801</v>
      </c>
    </row>
    <row r="21" spans="1:4" x14ac:dyDescent="0.25">
      <c r="A21" s="18" t="s">
        <v>278</v>
      </c>
      <c r="B21" s="36">
        <v>2054184.7317931701</v>
      </c>
      <c r="C21" s="36">
        <v>2368810.9390130402</v>
      </c>
      <c r="D21" s="39">
        <v>7.56294357569349</v>
      </c>
    </row>
    <row r="22" spans="1:4" x14ac:dyDescent="0.25">
      <c r="A22" s="18" t="s">
        <v>279</v>
      </c>
      <c r="B22" s="36">
        <v>792720.81220271601</v>
      </c>
      <c r="C22" s="36">
        <v>917198.76253773097</v>
      </c>
      <c r="D22" s="39">
        <v>2.9283563219523598</v>
      </c>
    </row>
    <row r="23" spans="1:4" x14ac:dyDescent="0.25">
      <c r="A23" s="18" t="s">
        <v>280</v>
      </c>
      <c r="B23" s="36">
        <v>835606.43338713504</v>
      </c>
      <c r="C23" s="36">
        <v>964250.42626175098</v>
      </c>
      <c r="D23" s="39">
        <v>3.0785789809356698</v>
      </c>
    </row>
    <row r="24" spans="1:4" x14ac:dyDescent="0.25">
      <c r="A24" s="18" t="s">
        <v>281</v>
      </c>
      <c r="B24" s="36">
        <v>608933.53109817498</v>
      </c>
      <c r="C24" s="36">
        <v>699711.59713298106</v>
      </c>
      <c r="D24" s="39">
        <v>2.2339812946743498</v>
      </c>
    </row>
    <row r="25" spans="1:4" x14ac:dyDescent="0.25">
      <c r="A25" s="18" t="s">
        <v>282</v>
      </c>
      <c r="B25" s="36">
        <v>1109759.1583231201</v>
      </c>
      <c r="C25" s="36">
        <v>1310854.0596926699</v>
      </c>
      <c r="D25" s="39">
        <v>4.1851863845052204</v>
      </c>
    </row>
    <row r="26" spans="1:4" x14ac:dyDescent="0.25">
      <c r="A26" s="18" t="s">
        <v>283</v>
      </c>
      <c r="B26" s="36">
        <v>2350231.9984275298</v>
      </c>
      <c r="C26" s="36">
        <v>2691535.9633469102</v>
      </c>
      <c r="D26" s="39">
        <v>8.5933133318034098</v>
      </c>
    </row>
    <row r="27" spans="1:4" x14ac:dyDescent="0.25">
      <c r="A27" s="21" t="s">
        <v>284</v>
      </c>
      <c r="B27" s="22">
        <v>27105711.7389801</v>
      </c>
      <c r="C27" s="22">
        <v>31321282.716244899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152</v>
      </c>
    </row>
    <row r="32" spans="1:4" x14ac:dyDescent="0.25">
      <c r="A32" s="28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500-000000000000}"/>
  </hyperlink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228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1223707.9822847201</v>
      </c>
      <c r="C5" s="36">
        <v>1306304.5984801799</v>
      </c>
      <c r="D5" s="39">
        <v>2.1683741916492898</v>
      </c>
    </row>
    <row r="6" spans="1:6" x14ac:dyDescent="0.25">
      <c r="A6" s="18" t="s">
        <v>263</v>
      </c>
      <c r="B6" s="36">
        <v>2104644.9231908601</v>
      </c>
      <c r="C6" s="36">
        <v>2284014.89871031</v>
      </c>
      <c r="D6" s="39">
        <v>3.7913048499316302</v>
      </c>
    </row>
    <row r="7" spans="1:6" x14ac:dyDescent="0.25">
      <c r="A7" s="18" t="s">
        <v>264</v>
      </c>
      <c r="B7" s="36">
        <v>2020528.3550994401</v>
      </c>
      <c r="C7" s="36">
        <v>2172057.2763504498</v>
      </c>
      <c r="D7" s="39">
        <v>3.6054630338911902</v>
      </c>
    </row>
    <row r="8" spans="1:6" x14ac:dyDescent="0.25">
      <c r="A8" s="18" t="s">
        <v>265</v>
      </c>
      <c r="B8" s="36">
        <v>1715815.51322473</v>
      </c>
      <c r="C8" s="36">
        <v>1856545.4966199801</v>
      </c>
      <c r="D8" s="39">
        <v>3.08173556548538</v>
      </c>
    </row>
    <row r="9" spans="1:6" x14ac:dyDescent="0.25">
      <c r="A9" s="18" t="s">
        <v>266</v>
      </c>
      <c r="B9" s="36">
        <v>2751704.9564264901</v>
      </c>
      <c r="C9" s="36">
        <v>2946723.8642967301</v>
      </c>
      <c r="D9" s="39">
        <v>4.8913553429208401</v>
      </c>
    </row>
    <row r="10" spans="1:6" x14ac:dyDescent="0.25">
      <c r="A10" s="18" t="s">
        <v>267</v>
      </c>
      <c r="B10" s="36">
        <v>2404448.1690274798</v>
      </c>
      <c r="C10" s="36">
        <v>2613573.37101311</v>
      </c>
      <c r="D10" s="39">
        <v>4.3383488447335798</v>
      </c>
    </row>
    <row r="11" spans="1:6" x14ac:dyDescent="0.25">
      <c r="A11" s="18" t="s">
        <v>268</v>
      </c>
      <c r="B11" s="36">
        <v>2374248.8552680202</v>
      </c>
      <c r="C11" s="36">
        <v>2553340.8507769499</v>
      </c>
      <c r="D11" s="39">
        <v>4.2383670774412998</v>
      </c>
    </row>
    <row r="12" spans="1:6" x14ac:dyDescent="0.25">
      <c r="A12" s="18" t="s">
        <v>269</v>
      </c>
      <c r="B12" s="36">
        <v>1290093.4913033301</v>
      </c>
      <c r="C12" s="36">
        <v>1372511.2167686401</v>
      </c>
      <c r="D12" s="39">
        <v>2.2782725435192099</v>
      </c>
    </row>
    <row r="13" spans="1:6" x14ac:dyDescent="0.25">
      <c r="A13" s="18" t="s">
        <v>270</v>
      </c>
      <c r="B13" s="36">
        <v>2207658.1379036899</v>
      </c>
      <c r="C13" s="36">
        <v>2377558.6872001202</v>
      </c>
      <c r="D13" s="39">
        <v>3.94658099072329</v>
      </c>
    </row>
    <row r="14" spans="1:6" x14ac:dyDescent="0.25">
      <c r="A14" s="18" t="s">
        <v>271</v>
      </c>
      <c r="B14" s="36">
        <v>3356945.1212513498</v>
      </c>
      <c r="C14" s="36">
        <v>3607145.2796795699</v>
      </c>
      <c r="D14" s="39">
        <v>5.9876086627014997</v>
      </c>
    </row>
    <row r="15" spans="1:6" x14ac:dyDescent="0.25">
      <c r="A15" s="18" t="s">
        <v>272</v>
      </c>
      <c r="B15" s="36">
        <v>4357566.7108989302</v>
      </c>
      <c r="C15" s="36">
        <v>4750996.0029590903</v>
      </c>
      <c r="D15" s="39">
        <v>7.88632079335187</v>
      </c>
    </row>
    <row r="16" spans="1:6" x14ac:dyDescent="0.25">
      <c r="A16" s="18" t="s">
        <v>273</v>
      </c>
      <c r="B16" s="36">
        <v>2523638.3260816401</v>
      </c>
      <c r="C16" s="36">
        <v>2708175.8604235798</v>
      </c>
      <c r="D16" s="39">
        <v>4.4953823549440601</v>
      </c>
    </row>
    <row r="17" spans="1:4" x14ac:dyDescent="0.25">
      <c r="A17" s="18" t="s">
        <v>274</v>
      </c>
      <c r="B17" s="36">
        <v>2591542.6309969202</v>
      </c>
      <c r="C17" s="36">
        <v>2789109.7647333699</v>
      </c>
      <c r="D17" s="39">
        <v>4.6297269706936701</v>
      </c>
    </row>
    <row r="18" spans="1:4" x14ac:dyDescent="0.25">
      <c r="A18" s="18" t="s">
        <v>275</v>
      </c>
      <c r="B18" s="36">
        <v>2379441.0179845602</v>
      </c>
      <c r="C18" s="36">
        <v>2566272.12630788</v>
      </c>
      <c r="D18" s="39">
        <v>4.2598320896283504</v>
      </c>
    </row>
    <row r="19" spans="1:4" x14ac:dyDescent="0.25">
      <c r="A19" s="18" t="s">
        <v>276</v>
      </c>
      <c r="B19" s="36">
        <v>4259304.1484675603</v>
      </c>
      <c r="C19" s="36">
        <v>4591056.5424450003</v>
      </c>
      <c r="D19" s="39">
        <v>7.6208324847226603</v>
      </c>
    </row>
    <row r="20" spans="1:4" x14ac:dyDescent="0.25">
      <c r="A20" s="18" t="s">
        <v>277</v>
      </c>
      <c r="B20" s="36">
        <v>1034776.83690535</v>
      </c>
      <c r="C20" s="36">
        <v>1114887.69095002</v>
      </c>
      <c r="D20" s="39">
        <v>1.85063552440688</v>
      </c>
    </row>
    <row r="21" spans="1:4" x14ac:dyDescent="0.25">
      <c r="A21" s="18" t="s">
        <v>278</v>
      </c>
      <c r="B21" s="36">
        <v>3115951.0653673699</v>
      </c>
      <c r="C21" s="36">
        <v>3343698.89879731</v>
      </c>
      <c r="D21" s="39">
        <v>5.5503061117856403</v>
      </c>
    </row>
    <row r="22" spans="1:4" x14ac:dyDescent="0.25">
      <c r="A22" s="18" t="s">
        <v>279</v>
      </c>
      <c r="B22" s="36">
        <v>1189535.0746095399</v>
      </c>
      <c r="C22" s="36">
        <v>1283164.42121431</v>
      </c>
      <c r="D22" s="39">
        <v>2.1299631172093099</v>
      </c>
    </row>
    <row r="23" spans="1:4" x14ac:dyDescent="0.25">
      <c r="A23" s="18" t="s">
        <v>280</v>
      </c>
      <c r="B23" s="36">
        <v>1649818.53338899</v>
      </c>
      <c r="C23" s="36">
        <v>1779354.85627967</v>
      </c>
      <c r="D23" s="39">
        <v>2.9536045058951901</v>
      </c>
    </row>
    <row r="24" spans="1:4" x14ac:dyDescent="0.25">
      <c r="A24" s="18" t="s">
        <v>281</v>
      </c>
      <c r="B24" s="36">
        <v>1670180.9946548799</v>
      </c>
      <c r="C24" s="36">
        <v>1794687.11425567</v>
      </c>
      <c r="D24" s="39">
        <v>2.97905498087135</v>
      </c>
    </row>
    <row r="25" spans="1:4" x14ac:dyDescent="0.25">
      <c r="A25" s="18" t="s">
        <v>282</v>
      </c>
      <c r="B25" s="36">
        <v>2889738.7788498499</v>
      </c>
      <c r="C25" s="36">
        <v>3174193.3192501101</v>
      </c>
      <c r="D25" s="39">
        <v>5.2689387151935003</v>
      </c>
    </row>
    <row r="26" spans="1:4" x14ac:dyDescent="0.25">
      <c r="A26" s="18" t="s">
        <v>283</v>
      </c>
      <c r="B26" s="36">
        <v>6773405.84915148</v>
      </c>
      <c r="C26" s="36">
        <v>7258132.1206986504</v>
      </c>
      <c r="D26" s="39">
        <v>12.047991248300301</v>
      </c>
    </row>
    <row r="27" spans="1:4" x14ac:dyDescent="0.25">
      <c r="A27" s="21" t="s">
        <v>284</v>
      </c>
      <c r="B27" s="22">
        <v>55884695.472337201</v>
      </c>
      <c r="C27" s="22">
        <v>60243504.258210696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143</v>
      </c>
    </row>
    <row r="32" spans="1:4" x14ac:dyDescent="0.25">
      <c r="A32" s="28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600-000000000000}"/>
  </hyperlink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3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103</v>
      </c>
      <c r="B3" s="32" t="s">
        <v>196</v>
      </c>
      <c r="C3" s="32"/>
      <c r="D3" s="32"/>
      <c r="E3" s="32"/>
      <c r="F3" s="32"/>
    </row>
    <row r="4" spans="1:6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6" x14ac:dyDescent="0.25">
      <c r="A5" s="18" t="s">
        <v>7</v>
      </c>
      <c r="B5" s="36">
        <f>'8'!B5+'9'!B5+'13'!B5+'15'!B5</f>
        <v>1049838.7563302089</v>
      </c>
      <c r="C5" s="36">
        <f>'8'!C5+'9'!C5+'13'!C5+'15'!C5</f>
        <v>1117757.8903675331</v>
      </c>
    </row>
    <row r="6" spans="1:6" x14ac:dyDescent="0.25">
      <c r="A6" s="18" t="s">
        <v>8</v>
      </c>
      <c r="B6" s="36">
        <f>'8'!B6+'9'!B6+'13'!B6+'15'!B6</f>
        <v>1844044.654763404</v>
      </c>
      <c r="C6" s="36">
        <f>'8'!C6+'9'!C6+'13'!C6+'15'!C6</f>
        <v>1975974.7287912869</v>
      </c>
    </row>
    <row r="7" spans="1:6" x14ac:dyDescent="0.25">
      <c r="A7" s="18" t="s">
        <v>9</v>
      </c>
      <c r="B7" s="36">
        <f>'8'!B7+'9'!B7+'13'!B7+'15'!B7</f>
        <v>1553148.0368949038</v>
      </c>
      <c r="C7" s="36">
        <f>'8'!C7+'9'!C7+'13'!C7+'15'!C7</f>
        <v>1664825.7423833078</v>
      </c>
    </row>
    <row r="8" spans="1:6" x14ac:dyDescent="0.25">
      <c r="A8" s="18" t="s">
        <v>10</v>
      </c>
      <c r="B8" s="36">
        <f>'8'!B8+'9'!B8+'13'!B8+'15'!B8</f>
        <v>1278107.4753037521</v>
      </c>
      <c r="C8" s="36">
        <f>'8'!C8+'9'!C8+'13'!C8+'15'!C8</f>
        <v>1384633.286936332</v>
      </c>
    </row>
    <row r="9" spans="1:6" x14ac:dyDescent="0.25">
      <c r="A9" s="18" t="s">
        <v>11</v>
      </c>
      <c r="B9" s="36">
        <f>'8'!B9+'9'!B9+'13'!B9+'15'!B9</f>
        <v>2091283.1374866862</v>
      </c>
      <c r="C9" s="36">
        <f>'8'!C9+'9'!C9+'13'!C9+'15'!C9</f>
        <v>2243495.6083095651</v>
      </c>
    </row>
    <row r="10" spans="1:6" x14ac:dyDescent="0.25">
      <c r="A10" s="18" t="s">
        <v>12</v>
      </c>
      <c r="B10" s="36">
        <f>'8'!B10+'9'!B10+'13'!B10+'15'!B10</f>
        <v>1901103.164535708</v>
      </c>
      <c r="C10" s="36">
        <f>'8'!C10+'9'!C10+'13'!C10+'15'!C10</f>
        <v>2045790.3037150081</v>
      </c>
    </row>
    <row r="11" spans="1:6" x14ac:dyDescent="0.25">
      <c r="A11" s="18" t="s">
        <v>13</v>
      </c>
      <c r="B11" s="36">
        <f>'8'!B11+'9'!B11+'13'!B11+'15'!B11</f>
        <v>1847423.1217040978</v>
      </c>
      <c r="C11" s="36">
        <f>'8'!C11+'9'!C11+'13'!C11+'15'!C11</f>
        <v>1969279.2747381208</v>
      </c>
    </row>
    <row r="12" spans="1:6" x14ac:dyDescent="0.25">
      <c r="A12" s="18" t="s">
        <v>14</v>
      </c>
      <c r="B12" s="36">
        <f>'8'!B12+'9'!B12+'13'!B12+'15'!B12</f>
        <v>1121070.543121804</v>
      </c>
      <c r="C12" s="36">
        <f>'8'!C12+'9'!C12+'13'!C12+'15'!C12</f>
        <v>1168619.533932393</v>
      </c>
    </row>
    <row r="13" spans="1:6" x14ac:dyDescent="0.25">
      <c r="A13" s="18" t="s">
        <v>15</v>
      </c>
      <c r="B13" s="36">
        <f>'8'!B13+'9'!B13+'13'!B13+'15'!B13</f>
        <v>1863098.5615535211</v>
      </c>
      <c r="C13" s="36">
        <f>'8'!C13+'9'!C13+'13'!C13+'15'!C13</f>
        <v>1974866.847591796</v>
      </c>
    </row>
    <row r="14" spans="1:6" x14ac:dyDescent="0.25">
      <c r="A14" s="18" t="s">
        <v>16</v>
      </c>
      <c r="B14" s="36">
        <f>'8'!B14+'9'!B14+'13'!B14+'15'!B14</f>
        <v>2652812.2105010059</v>
      </c>
      <c r="C14" s="36">
        <f>'8'!C14+'9'!C14+'13'!C14+'15'!C14</f>
        <v>2834354.5496114837</v>
      </c>
    </row>
    <row r="15" spans="1:6" x14ac:dyDescent="0.25">
      <c r="A15" s="18" t="s">
        <v>17</v>
      </c>
      <c r="B15" s="36">
        <f>'8'!B15+'9'!B15+'13'!B15+'15'!B15</f>
        <v>3093378.6425482738</v>
      </c>
      <c r="C15" s="36">
        <f>'8'!C15+'9'!C15+'13'!C15+'15'!C15</f>
        <v>3360482.2514131572</v>
      </c>
    </row>
    <row r="16" spans="1:6" x14ac:dyDescent="0.25">
      <c r="A16" s="18" t="s">
        <v>18</v>
      </c>
      <c r="B16" s="36">
        <f>'8'!B16+'9'!B16+'13'!B16+'15'!B16</f>
        <v>2024246.802904835</v>
      </c>
      <c r="C16" s="36">
        <f>'8'!C16+'9'!C16+'13'!C16+'15'!C16</f>
        <v>2137303.4009890449</v>
      </c>
    </row>
    <row r="17" spans="1:3" x14ac:dyDescent="0.25">
      <c r="A17" s="18" t="s">
        <v>19</v>
      </c>
      <c r="B17" s="36">
        <f>'8'!B17+'9'!B17+'13'!B17+'15'!B17</f>
        <v>1869166.443059579</v>
      </c>
      <c r="C17" s="36">
        <f>'8'!C17+'9'!C17+'13'!C17+'15'!C17</f>
        <v>2002737.658057071</v>
      </c>
    </row>
    <row r="18" spans="1:3" x14ac:dyDescent="0.25">
      <c r="A18" s="18" t="s">
        <v>20</v>
      </c>
      <c r="B18" s="36">
        <f>'8'!B18+'9'!B18+'13'!B18+'15'!B18</f>
        <v>1581610.8155881641</v>
      </c>
      <c r="C18" s="36">
        <f>'8'!C18+'9'!C18+'13'!C18+'15'!C18</f>
        <v>1732597.1479100869</v>
      </c>
    </row>
    <row r="19" spans="1:3" x14ac:dyDescent="0.25">
      <c r="A19" s="18" t="s">
        <v>21</v>
      </c>
      <c r="B19" s="36">
        <f>'8'!B19+'9'!B19+'13'!B19+'15'!B19</f>
        <v>3367463.388929998</v>
      </c>
      <c r="C19" s="36">
        <f>'8'!C19+'9'!C19+'13'!C19+'15'!C19</f>
        <v>3590938.7683802838</v>
      </c>
    </row>
    <row r="20" spans="1:3" x14ac:dyDescent="0.25">
      <c r="A20" s="18" t="s">
        <v>22</v>
      </c>
      <c r="B20" s="36">
        <f>'8'!B20+'9'!B20+'13'!B20+'15'!B20</f>
        <v>770266.01253715903</v>
      </c>
      <c r="C20" s="36">
        <f>'8'!C20+'9'!C20+'13'!C20+'15'!C20</f>
        <v>834988.84200674854</v>
      </c>
    </row>
    <row r="21" spans="1:3" x14ac:dyDescent="0.25">
      <c r="A21" s="18" t="s">
        <v>23</v>
      </c>
      <c r="B21" s="36">
        <f>'8'!B21+'9'!B21+'13'!B21+'15'!B21</f>
        <v>2523608.4890269418</v>
      </c>
      <c r="C21" s="36">
        <f>'8'!C21+'9'!C21+'13'!C21+'15'!C21</f>
        <v>2709341.7796103703</v>
      </c>
    </row>
    <row r="22" spans="1:3" x14ac:dyDescent="0.25">
      <c r="A22" s="18" t="s">
        <v>24</v>
      </c>
      <c r="B22" s="36">
        <f>'8'!B22+'9'!B22+'13'!B22+'15'!B22</f>
        <v>971731.31967329304</v>
      </c>
      <c r="C22" s="36">
        <f>'8'!C22+'9'!C22+'13'!C22+'15'!C22</f>
        <v>1042173.9830484085</v>
      </c>
    </row>
    <row r="23" spans="1:3" x14ac:dyDescent="0.25">
      <c r="A23" s="18" t="s">
        <v>25</v>
      </c>
      <c r="B23" s="36">
        <f>'8'!B23+'9'!B23+'13'!B23+'15'!B23</f>
        <v>1192424.7233336768</v>
      </c>
      <c r="C23" s="36">
        <f>'8'!C23+'9'!C23+'13'!C23+'15'!C23</f>
        <v>1291786.1266272331</v>
      </c>
    </row>
    <row r="24" spans="1:3" x14ac:dyDescent="0.25">
      <c r="A24" s="18" t="s">
        <v>26</v>
      </c>
      <c r="B24" s="36">
        <f>'8'!B24+'9'!B24+'13'!B24+'15'!B24</f>
        <v>1277033.597361139</v>
      </c>
      <c r="C24" s="36">
        <f>'8'!C24+'9'!C24+'13'!C24+'15'!C24</f>
        <v>1360396.4100932358</v>
      </c>
    </row>
    <row r="25" spans="1:3" x14ac:dyDescent="0.25">
      <c r="A25" s="18" t="s">
        <v>27</v>
      </c>
      <c r="B25" s="36">
        <f>'8'!B25+'9'!B25+'13'!B25+'15'!B25</f>
        <v>1896839.5491638749</v>
      </c>
      <c r="C25" s="36">
        <f>'8'!C25+'9'!C25+'13'!C25+'15'!C25</f>
        <v>2118272.4538004352</v>
      </c>
    </row>
    <row r="26" spans="1:3" x14ac:dyDescent="0.25">
      <c r="A26" s="18" t="s">
        <v>28</v>
      </c>
      <c r="B26" s="36">
        <f>'8'!B26+'9'!B26+'13'!B26+'15'!B26</f>
        <v>4720515.5536702657</v>
      </c>
      <c r="C26" s="36">
        <f>'8'!C26+'9'!C26+'13'!C26+'15'!C26</f>
        <v>4951838.4116870342</v>
      </c>
    </row>
    <row r="27" spans="1:3" x14ac:dyDescent="0.25">
      <c r="A27" s="21" t="s">
        <v>29</v>
      </c>
      <c r="B27" s="22">
        <f>SUM(B5:B26)</f>
        <v>42490214.999992296</v>
      </c>
      <c r="C27" s="22">
        <f>SUM(C5:C26)</f>
        <v>45512454.999999933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300-000000000000}"/>
  </hyperlink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229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3088474.05153688</v>
      </c>
      <c r="C5" s="36">
        <v>594736.34707047103</v>
      </c>
      <c r="D5" s="39">
        <v>2.1683741916493</v>
      </c>
    </row>
    <row r="6" spans="1:6" x14ac:dyDescent="0.25">
      <c r="A6" s="18" t="s">
        <v>263</v>
      </c>
      <c r="B6" s="36">
        <v>5311840.1833399003</v>
      </c>
      <c r="C6" s="36">
        <v>1039869.78159145</v>
      </c>
      <c r="D6" s="39">
        <v>3.79130484993162</v>
      </c>
    </row>
    <row r="7" spans="1:6" x14ac:dyDescent="0.25">
      <c r="A7" s="18" t="s">
        <v>264</v>
      </c>
      <c r="B7" s="36">
        <v>5099541.3002602803</v>
      </c>
      <c r="C7" s="36">
        <v>988897.54477435397</v>
      </c>
      <c r="D7" s="39">
        <v>3.6054630338911902</v>
      </c>
    </row>
    <row r="8" spans="1:6" x14ac:dyDescent="0.25">
      <c r="A8" s="18" t="s">
        <v>265</v>
      </c>
      <c r="B8" s="36">
        <v>4330487.1476976397</v>
      </c>
      <c r="C8" s="36">
        <v>845250.861180868</v>
      </c>
      <c r="D8" s="39">
        <v>3.0817355654854</v>
      </c>
    </row>
    <row r="9" spans="1:6" x14ac:dyDescent="0.25">
      <c r="A9" s="18" t="s">
        <v>266</v>
      </c>
      <c r="B9" s="36">
        <v>6944932.5153059596</v>
      </c>
      <c r="C9" s="36">
        <v>1341588.9287354399</v>
      </c>
      <c r="D9" s="39">
        <v>4.8913553429208196</v>
      </c>
    </row>
    <row r="10" spans="1:6" x14ac:dyDescent="0.25">
      <c r="A10" s="18" t="s">
        <v>267</v>
      </c>
      <c r="B10" s="36">
        <v>6068503.1770748701</v>
      </c>
      <c r="C10" s="36">
        <v>1189911.66477209</v>
      </c>
      <c r="D10" s="39">
        <v>4.3383488447335896</v>
      </c>
    </row>
    <row r="11" spans="1:6" x14ac:dyDescent="0.25">
      <c r="A11" s="18" t="s">
        <v>268</v>
      </c>
      <c r="B11" s="36">
        <v>5992284.1785306502</v>
      </c>
      <c r="C11" s="36">
        <v>1162488.9112261101</v>
      </c>
      <c r="D11" s="39">
        <v>4.2383670774413096</v>
      </c>
    </row>
    <row r="12" spans="1:6" x14ac:dyDescent="0.25">
      <c r="A12" s="18" t="s">
        <v>269</v>
      </c>
      <c r="B12" s="36">
        <v>3256022.13079288</v>
      </c>
      <c r="C12" s="36">
        <v>624878.99707612698</v>
      </c>
      <c r="D12" s="39">
        <v>2.2782725435192202</v>
      </c>
    </row>
    <row r="13" spans="1:6" x14ac:dyDescent="0.25">
      <c r="A13" s="18" t="s">
        <v>270</v>
      </c>
      <c r="B13" s="36">
        <v>5571831.6561518703</v>
      </c>
      <c r="C13" s="36">
        <v>1082458.5400803101</v>
      </c>
      <c r="D13" s="39">
        <v>3.9465809907232798</v>
      </c>
    </row>
    <row r="14" spans="1:6" x14ac:dyDescent="0.25">
      <c r="A14" s="18" t="s">
        <v>271</v>
      </c>
      <c r="B14" s="36">
        <v>8472477.1346680708</v>
      </c>
      <c r="C14" s="36">
        <v>1642266.5965388599</v>
      </c>
      <c r="D14" s="39">
        <v>5.9876086627014997</v>
      </c>
    </row>
    <row r="15" spans="1:6" x14ac:dyDescent="0.25">
      <c r="A15" s="18" t="s">
        <v>272</v>
      </c>
      <c r="B15" s="36">
        <v>10997911.192280499</v>
      </c>
      <c r="C15" s="36">
        <v>2163040.6958941398</v>
      </c>
      <c r="D15" s="39">
        <v>7.88632079335187</v>
      </c>
    </row>
    <row r="16" spans="1:6" x14ac:dyDescent="0.25">
      <c r="A16" s="18" t="s">
        <v>273</v>
      </c>
      <c r="B16" s="36">
        <v>6369323.0724988496</v>
      </c>
      <c r="C16" s="36">
        <v>1232982.4302284799</v>
      </c>
      <c r="D16" s="39">
        <v>4.4953823549440397</v>
      </c>
    </row>
    <row r="17" spans="1:4" x14ac:dyDescent="0.25">
      <c r="A17" s="18" t="s">
        <v>274</v>
      </c>
      <c r="B17" s="36">
        <v>6540704.38793894</v>
      </c>
      <c r="C17" s="36">
        <v>1269830.14144328</v>
      </c>
      <c r="D17" s="39">
        <v>4.6297269706936603</v>
      </c>
    </row>
    <row r="18" spans="1:4" x14ac:dyDescent="0.25">
      <c r="A18" s="18" t="s">
        <v>275</v>
      </c>
      <c r="B18" s="36">
        <v>6005388.4975786004</v>
      </c>
      <c r="C18" s="36">
        <v>1168376.2820438901</v>
      </c>
      <c r="D18" s="39">
        <v>4.2598320896283504</v>
      </c>
    </row>
    <row r="19" spans="1:4" x14ac:dyDescent="0.25">
      <c r="A19" s="18" t="s">
        <v>276</v>
      </c>
      <c r="B19" s="36">
        <v>10749909.725672301</v>
      </c>
      <c r="C19" s="36">
        <v>2090223.2147268499</v>
      </c>
      <c r="D19" s="39">
        <v>7.6208324847226496</v>
      </c>
    </row>
    <row r="20" spans="1:4" x14ac:dyDescent="0.25">
      <c r="A20" s="18" t="s">
        <v>277</v>
      </c>
      <c r="B20" s="36">
        <v>2611637.29924089</v>
      </c>
      <c r="C20" s="36">
        <v>507587.76588621503</v>
      </c>
      <c r="D20" s="39">
        <v>1.85063552440688</v>
      </c>
    </row>
    <row r="21" spans="1:4" x14ac:dyDescent="0.25">
      <c r="A21" s="18" t="s">
        <v>278</v>
      </c>
      <c r="B21" s="36">
        <v>7864240.6117823804</v>
      </c>
      <c r="C21" s="36">
        <v>1522324.3270274899</v>
      </c>
      <c r="D21" s="39">
        <v>5.5503061117856296</v>
      </c>
    </row>
    <row r="22" spans="1:4" x14ac:dyDescent="0.25">
      <c r="A22" s="18" t="s">
        <v>279</v>
      </c>
      <c r="B22" s="36">
        <v>3002226.2373947301</v>
      </c>
      <c r="C22" s="36">
        <v>584201.051922863</v>
      </c>
      <c r="D22" s="39">
        <v>2.1299631172093298</v>
      </c>
    </row>
    <row r="23" spans="1:4" x14ac:dyDescent="0.25">
      <c r="A23" s="18" t="s">
        <v>280</v>
      </c>
      <c r="B23" s="36">
        <v>4163919.66374456</v>
      </c>
      <c r="C23" s="36">
        <v>810107.388887009</v>
      </c>
      <c r="D23" s="39">
        <v>2.9536045058951998</v>
      </c>
    </row>
    <row r="24" spans="1:4" x14ac:dyDescent="0.25">
      <c r="A24" s="18" t="s">
        <v>281</v>
      </c>
      <c r="B24" s="36">
        <v>4215311.7721197</v>
      </c>
      <c r="C24" s="36">
        <v>817087.88264902704</v>
      </c>
      <c r="D24" s="39">
        <v>2.97905498087135</v>
      </c>
    </row>
    <row r="25" spans="1:4" x14ac:dyDescent="0.25">
      <c r="A25" s="18" t="s">
        <v>282</v>
      </c>
      <c r="B25" s="36">
        <v>7293311.2829209697</v>
      </c>
      <c r="C25" s="36">
        <v>1445151.56861781</v>
      </c>
      <c r="D25" s="39">
        <v>5.2689387151935003</v>
      </c>
    </row>
    <row r="26" spans="1:4" x14ac:dyDescent="0.25">
      <c r="A26" s="18" t="s">
        <v>283</v>
      </c>
      <c r="B26" s="36">
        <v>17095163.640736099</v>
      </c>
      <c r="C26" s="36">
        <v>3304493.4458941501</v>
      </c>
      <c r="D26" s="39">
        <v>12.047991248300301</v>
      </c>
    </row>
    <row r="27" spans="1:4" x14ac:dyDescent="0.25">
      <c r="A27" s="21" t="s">
        <v>284</v>
      </c>
      <c r="B27" s="22">
        <v>141045440.85926801</v>
      </c>
      <c r="C27" s="22">
        <v>27427754.368267301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143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700-000000000000}"/>
  </hyperlinks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230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3989530.0095357201</v>
      </c>
      <c r="C5" s="36">
        <v>4048819.46877622</v>
      </c>
      <c r="D5" s="39">
        <v>2.25115517636609</v>
      </c>
    </row>
    <row r="6" spans="1:6" x14ac:dyDescent="0.25">
      <c r="A6" s="18" t="s">
        <v>263</v>
      </c>
      <c r="B6" s="36">
        <v>6727377.85909166</v>
      </c>
      <c r="C6" s="36">
        <v>6902432.7200063504</v>
      </c>
      <c r="D6" s="39">
        <v>3.8377722857219898</v>
      </c>
    </row>
    <row r="7" spans="1:6" x14ac:dyDescent="0.25">
      <c r="A7" s="18" t="s">
        <v>264</v>
      </c>
      <c r="B7" s="36">
        <v>6522832.5062849903</v>
      </c>
      <c r="C7" s="36">
        <v>6647212.9707920495</v>
      </c>
      <c r="D7" s="39">
        <v>3.69586937698887</v>
      </c>
    </row>
    <row r="8" spans="1:6" x14ac:dyDescent="0.25">
      <c r="A8" s="18" t="s">
        <v>265</v>
      </c>
      <c r="B8" s="36">
        <v>5517227.3253398798</v>
      </c>
      <c r="C8" s="36">
        <v>5651628.03312374</v>
      </c>
      <c r="D8" s="39">
        <v>3.14232131113214</v>
      </c>
    </row>
    <row r="9" spans="1:6" x14ac:dyDescent="0.25">
      <c r="A9" s="18" t="s">
        <v>266</v>
      </c>
      <c r="B9" s="36">
        <v>8582138.5045039505</v>
      </c>
      <c r="C9" s="36">
        <v>8716013.5329259802</v>
      </c>
      <c r="D9" s="39">
        <v>4.8461283920504998</v>
      </c>
    </row>
    <row r="10" spans="1:6" x14ac:dyDescent="0.25">
      <c r="A10" s="18" t="s">
        <v>267</v>
      </c>
      <c r="B10" s="36">
        <v>7596335.3840717096</v>
      </c>
      <c r="C10" s="36">
        <v>7810937.1357752997</v>
      </c>
      <c r="D10" s="39">
        <v>4.3429033329523801</v>
      </c>
    </row>
    <row r="11" spans="1:6" x14ac:dyDescent="0.25">
      <c r="A11" s="18" t="s">
        <v>268</v>
      </c>
      <c r="B11" s="36">
        <v>7462291.4962361101</v>
      </c>
      <c r="C11" s="36">
        <v>7634391.2053411603</v>
      </c>
      <c r="D11" s="39">
        <v>4.2447432919260697</v>
      </c>
    </row>
    <row r="12" spans="1:6" x14ac:dyDescent="0.25">
      <c r="A12" s="18" t="s">
        <v>269</v>
      </c>
      <c r="B12" s="36">
        <v>4047185.4199753301</v>
      </c>
      <c r="C12" s="36">
        <v>4103755.3734606798</v>
      </c>
      <c r="D12" s="39">
        <v>2.2816996961088201</v>
      </c>
    </row>
    <row r="13" spans="1:6" x14ac:dyDescent="0.25">
      <c r="A13" s="18" t="s">
        <v>270</v>
      </c>
      <c r="B13" s="36">
        <v>7076647.4758992903</v>
      </c>
      <c r="C13" s="36">
        <v>7232735.0721021201</v>
      </c>
      <c r="D13" s="39">
        <v>4.0214213358761102</v>
      </c>
    </row>
    <row r="14" spans="1:6" x14ac:dyDescent="0.25">
      <c r="A14" s="18" t="s">
        <v>271</v>
      </c>
      <c r="B14" s="36">
        <v>10700405.6633058</v>
      </c>
      <c r="C14" s="36">
        <v>10944721.103087099</v>
      </c>
      <c r="D14" s="39">
        <v>6.0852961598074904</v>
      </c>
    </row>
    <row r="15" spans="1:6" x14ac:dyDescent="0.25">
      <c r="A15" s="18" t="s">
        <v>272</v>
      </c>
      <c r="B15" s="36">
        <v>13636240.8541501</v>
      </c>
      <c r="C15" s="36">
        <v>14081337.7037523</v>
      </c>
      <c r="D15" s="39">
        <v>7.8292639388889196</v>
      </c>
    </row>
    <row r="16" spans="1:6" x14ac:dyDescent="0.25">
      <c r="A16" s="18" t="s">
        <v>273</v>
      </c>
      <c r="B16" s="36">
        <v>8179912.6705192896</v>
      </c>
      <c r="C16" s="36">
        <v>8346731.0967310201</v>
      </c>
      <c r="D16" s="39">
        <v>4.6408063039227603</v>
      </c>
    </row>
    <row r="17" spans="1:4" x14ac:dyDescent="0.25">
      <c r="A17" s="18" t="s">
        <v>274</v>
      </c>
      <c r="B17" s="36">
        <v>8034111.9326896202</v>
      </c>
      <c r="C17" s="36">
        <v>8208091.4898960497</v>
      </c>
      <c r="D17" s="39">
        <v>4.5637222869684999</v>
      </c>
    </row>
    <row r="18" spans="1:4" x14ac:dyDescent="0.25">
      <c r="A18" s="18" t="s">
        <v>275</v>
      </c>
      <c r="B18" s="36">
        <v>7182420.4172326801</v>
      </c>
      <c r="C18" s="36">
        <v>7349832.7225704901</v>
      </c>
      <c r="D18" s="39">
        <v>4.0865279636289804</v>
      </c>
    </row>
    <row r="19" spans="1:4" x14ac:dyDescent="0.25">
      <c r="A19" s="18" t="s">
        <v>276</v>
      </c>
      <c r="B19" s="36">
        <v>13602662.660251601</v>
      </c>
      <c r="C19" s="36">
        <v>13925772.871832799</v>
      </c>
      <c r="D19" s="39">
        <v>7.7427694484981302</v>
      </c>
    </row>
    <row r="20" spans="1:4" x14ac:dyDescent="0.25">
      <c r="A20" s="18" t="s">
        <v>277</v>
      </c>
      <c r="B20" s="36">
        <v>3352636.2955974699</v>
      </c>
      <c r="C20" s="36">
        <v>3425178.7141129998</v>
      </c>
      <c r="D20" s="39">
        <v>1.9044091374577901</v>
      </c>
    </row>
    <row r="21" spans="1:4" x14ac:dyDescent="0.25">
      <c r="A21" s="18" t="s">
        <v>278</v>
      </c>
      <c r="B21" s="36">
        <v>10100040.6382642</v>
      </c>
      <c r="C21" s="36">
        <v>10309226.4547297</v>
      </c>
      <c r="D21" s="39">
        <v>5.7319593221847702</v>
      </c>
    </row>
    <row r="22" spans="1:4" x14ac:dyDescent="0.25">
      <c r="A22" s="18" t="s">
        <v>279</v>
      </c>
      <c r="B22" s="36">
        <v>3979176.3747368101</v>
      </c>
      <c r="C22" s="36">
        <v>4080861.0451463698</v>
      </c>
      <c r="D22" s="39">
        <v>2.26897038424603</v>
      </c>
    </row>
    <row r="23" spans="1:4" x14ac:dyDescent="0.25">
      <c r="A23" s="18" t="s">
        <v>280</v>
      </c>
      <c r="B23" s="36">
        <v>5188041.2702199696</v>
      </c>
      <c r="C23" s="36">
        <v>5314325.5171820102</v>
      </c>
      <c r="D23" s="39">
        <v>2.95478014990743</v>
      </c>
    </row>
    <row r="24" spans="1:4" x14ac:dyDescent="0.25">
      <c r="A24" s="18" t="s">
        <v>281</v>
      </c>
      <c r="B24" s="36">
        <v>5030431.13263088</v>
      </c>
      <c r="C24" s="36">
        <v>5136732.2961674798</v>
      </c>
      <c r="D24" s="39">
        <v>2.8560378123303898</v>
      </c>
    </row>
    <row r="25" spans="1:4" x14ac:dyDescent="0.25">
      <c r="A25" s="18" t="s">
        <v>282</v>
      </c>
      <c r="B25" s="36">
        <v>8993694.1149054803</v>
      </c>
      <c r="C25" s="36">
        <v>9335940.1891334001</v>
      </c>
      <c r="D25" s="39">
        <v>5.1908093816206398</v>
      </c>
    </row>
    <row r="26" spans="1:4" x14ac:dyDescent="0.25">
      <c r="A26" s="18" t="s">
        <v>283</v>
      </c>
      <c r="B26" s="36">
        <v>20298777.045690302</v>
      </c>
      <c r="C26" s="36">
        <v>20648515.465707399</v>
      </c>
      <c r="D26" s="39">
        <v>11.480633511415199</v>
      </c>
    </row>
    <row r="27" spans="1:4" x14ac:dyDescent="0.25">
      <c r="A27" s="21" t="s">
        <v>284</v>
      </c>
      <c r="B27" s="22">
        <v>175800117.05113301</v>
      </c>
      <c r="C27" s="22">
        <v>179855192.18235299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0.8</v>
      </c>
      <c r="B31" s="29" t="s">
        <v>34</v>
      </c>
      <c r="C31" s="30" t="s">
        <v>143</v>
      </c>
    </row>
    <row r="32" spans="1:4" x14ac:dyDescent="0.25">
      <c r="A32" s="28">
        <v>0.15</v>
      </c>
      <c r="B32" s="29" t="s">
        <v>34</v>
      </c>
      <c r="C32" s="30" t="s">
        <v>111</v>
      </c>
    </row>
    <row r="33" spans="1:3" x14ac:dyDescent="0.25">
      <c r="A33" s="41">
        <v>0.05</v>
      </c>
      <c r="B33" s="29" t="s">
        <v>34</v>
      </c>
      <c r="C33" s="30" t="s">
        <v>107</v>
      </c>
    </row>
  </sheetData>
  <hyperlinks>
    <hyperlink ref="A2" location="Contents!A1" display="Back to contents" xr:uid="{00000000-0004-0000-2800-000000000000}"/>
  </hyperlinks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231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2510214.32379806</v>
      </c>
      <c r="C5" s="36">
        <v>2441834.5605840199</v>
      </c>
      <c r="D5" s="39">
        <v>2.2899665506246301</v>
      </c>
    </row>
    <row r="6" spans="1:6" x14ac:dyDescent="0.25">
      <c r="A6" s="18" t="s">
        <v>263</v>
      </c>
      <c r="B6" s="36">
        <v>4414329.5797316404</v>
      </c>
      <c r="C6" s="36">
        <v>4289876.6366991801</v>
      </c>
      <c r="D6" s="39">
        <v>4.0230710806213201</v>
      </c>
    </row>
    <row r="7" spans="1:6" x14ac:dyDescent="0.25">
      <c r="A7" s="18" t="s">
        <v>264</v>
      </c>
      <c r="B7" s="36">
        <v>3985031.9622796099</v>
      </c>
      <c r="C7" s="36">
        <v>3871788.7505948301</v>
      </c>
      <c r="D7" s="39">
        <v>3.6309858468979699</v>
      </c>
    </row>
    <row r="8" spans="1:6" x14ac:dyDescent="0.25">
      <c r="A8" s="18" t="s">
        <v>265</v>
      </c>
      <c r="B8" s="36">
        <v>3689008.8739458402</v>
      </c>
      <c r="C8" s="36">
        <v>3600466.3761154599</v>
      </c>
      <c r="D8" s="39">
        <v>3.3765381574340299</v>
      </c>
    </row>
    <row r="9" spans="1:6" x14ac:dyDescent="0.25">
      <c r="A9" s="18" t="s">
        <v>266</v>
      </c>
      <c r="B9" s="36">
        <v>5099206.73551948</v>
      </c>
      <c r="C9" s="36">
        <v>4945920.0235687196</v>
      </c>
      <c r="D9" s="39">
        <v>4.6383123569715199</v>
      </c>
    </row>
    <row r="10" spans="1:6" x14ac:dyDescent="0.25">
      <c r="A10" s="18" t="s">
        <v>267</v>
      </c>
      <c r="B10" s="36">
        <v>4565677.8746165996</v>
      </c>
      <c r="C10" s="36">
        <v>4459919.7682879996</v>
      </c>
      <c r="D10" s="39">
        <v>4.18253851129308</v>
      </c>
    </row>
    <row r="11" spans="1:6" x14ac:dyDescent="0.25">
      <c r="A11" s="18" t="s">
        <v>268</v>
      </c>
      <c r="B11" s="36">
        <v>4760319.6717525702</v>
      </c>
      <c r="C11" s="36">
        <v>4620727.08909309</v>
      </c>
      <c r="D11" s="39">
        <v>4.3333445452822001</v>
      </c>
    </row>
    <row r="12" spans="1:6" x14ac:dyDescent="0.25">
      <c r="A12" s="18" t="s">
        <v>269</v>
      </c>
      <c r="B12" s="36">
        <v>2599080.19095759</v>
      </c>
      <c r="C12" s="36">
        <v>2511861.80707327</v>
      </c>
      <c r="D12" s="39">
        <v>2.3556385067355201</v>
      </c>
    </row>
    <row r="13" spans="1:6" x14ac:dyDescent="0.25">
      <c r="A13" s="18" t="s">
        <v>270</v>
      </c>
      <c r="B13" s="36">
        <v>4380837.0304391002</v>
      </c>
      <c r="C13" s="36">
        <v>4265574.8086730996</v>
      </c>
      <c r="D13" s="39">
        <v>4.00028068597417</v>
      </c>
    </row>
    <row r="14" spans="1:6" x14ac:dyDescent="0.25">
      <c r="A14" s="18" t="s">
        <v>271</v>
      </c>
      <c r="B14" s="36">
        <v>6716436.2199700205</v>
      </c>
      <c r="C14" s="36">
        <v>6521582.3841118198</v>
      </c>
      <c r="D14" s="39">
        <v>6.1159776169222004</v>
      </c>
    </row>
    <row r="15" spans="1:6" x14ac:dyDescent="0.25">
      <c r="A15" s="18" t="s">
        <v>272</v>
      </c>
      <c r="B15" s="36">
        <v>8346924.7120412802</v>
      </c>
      <c r="C15" s="36">
        <v>8176361.0314690899</v>
      </c>
      <c r="D15" s="39">
        <v>7.66783858748268</v>
      </c>
    </row>
    <row r="16" spans="1:6" x14ac:dyDescent="0.25">
      <c r="A16" s="18" t="s">
        <v>273</v>
      </c>
      <c r="B16" s="36">
        <v>5105754.2149801496</v>
      </c>
      <c r="C16" s="36">
        <v>4957492.8478557803</v>
      </c>
      <c r="D16" s="39">
        <v>4.6491654184120499</v>
      </c>
    </row>
    <row r="17" spans="1:4" x14ac:dyDescent="0.25">
      <c r="A17" s="18" t="s">
        <v>274</v>
      </c>
      <c r="B17" s="36">
        <v>4906865.3143051704</v>
      </c>
      <c r="C17" s="36">
        <v>4789376.1042382699</v>
      </c>
      <c r="D17" s="39">
        <v>4.4915045655031696</v>
      </c>
    </row>
    <row r="18" spans="1:4" x14ac:dyDescent="0.25">
      <c r="A18" s="18" t="s">
        <v>275</v>
      </c>
      <c r="B18" s="36">
        <v>4463207.7739667101</v>
      </c>
      <c r="C18" s="36">
        <v>4347707.3841398004</v>
      </c>
      <c r="D18" s="39">
        <v>4.0773050894990401</v>
      </c>
    </row>
    <row r="19" spans="1:4" x14ac:dyDescent="0.25">
      <c r="A19" s="18" t="s">
        <v>276</v>
      </c>
      <c r="B19" s="36">
        <v>8613859.8518908992</v>
      </c>
      <c r="C19" s="36">
        <v>8388449.1829739399</v>
      </c>
      <c r="D19" s="39">
        <v>7.8667360806092201</v>
      </c>
    </row>
    <row r="20" spans="1:4" x14ac:dyDescent="0.25">
      <c r="A20" s="18" t="s">
        <v>277</v>
      </c>
      <c r="B20" s="36">
        <v>2165305.55635536</v>
      </c>
      <c r="C20" s="36">
        <v>2111823.3538833698</v>
      </c>
      <c r="D20" s="39">
        <v>1.9804801354208901</v>
      </c>
    </row>
    <row r="21" spans="1:4" x14ac:dyDescent="0.25">
      <c r="A21" s="18" t="s">
        <v>278</v>
      </c>
      <c r="B21" s="36">
        <v>6320320.1908325199</v>
      </c>
      <c r="C21" s="36">
        <v>6144521.1111954199</v>
      </c>
      <c r="D21" s="39">
        <v>5.76236737794353</v>
      </c>
    </row>
    <row r="22" spans="1:4" x14ac:dyDescent="0.25">
      <c r="A22" s="18" t="s">
        <v>279</v>
      </c>
      <c r="B22" s="36">
        <v>2469028.8382334998</v>
      </c>
      <c r="C22" s="36">
        <v>2411378.1922289599</v>
      </c>
      <c r="D22" s="39">
        <v>2.2614043925192502</v>
      </c>
    </row>
    <row r="23" spans="1:4" x14ac:dyDescent="0.25">
      <c r="A23" s="18" t="s">
        <v>280</v>
      </c>
      <c r="B23" s="36">
        <v>3326041.3387275999</v>
      </c>
      <c r="C23" s="36">
        <v>3251722.8312134198</v>
      </c>
      <c r="D23" s="39">
        <v>3.0494844473002298</v>
      </c>
    </row>
    <row r="24" spans="1:4" x14ac:dyDescent="0.25">
      <c r="A24" s="18" t="s">
        <v>281</v>
      </c>
      <c r="B24" s="36">
        <v>2880808.7612340301</v>
      </c>
      <c r="C24" s="36">
        <v>2799575.8920533</v>
      </c>
      <c r="D24" s="39">
        <v>2.62545843695646</v>
      </c>
    </row>
    <row r="25" spans="1:4" x14ac:dyDescent="0.25">
      <c r="A25" s="18" t="s">
        <v>282</v>
      </c>
      <c r="B25" s="36">
        <v>5753536.7284689099</v>
      </c>
      <c r="C25" s="36">
        <v>5681490.63437628</v>
      </c>
      <c r="D25" s="39">
        <v>5.3281347231391001</v>
      </c>
    </row>
    <row r="26" spans="1:4" x14ac:dyDescent="0.25">
      <c r="A26" s="18" t="s">
        <v>283</v>
      </c>
      <c r="B26" s="36">
        <v>12371088.352047499</v>
      </c>
      <c r="C26" s="36">
        <v>12042436.927579399</v>
      </c>
      <c r="D26" s="39">
        <v>11.293466886457701</v>
      </c>
    </row>
    <row r="27" spans="1:4" x14ac:dyDescent="0.25">
      <c r="A27" s="21" t="s">
        <v>284</v>
      </c>
      <c r="B27" s="22">
        <v>109442884.096094</v>
      </c>
      <c r="C27" s="22">
        <v>106631887.698009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/>
      <c r="B31" s="29"/>
      <c r="C31" s="30" t="s">
        <v>255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900-000000000000}"/>
  </hyperlinks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232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1454680.53746496</v>
      </c>
      <c r="C5" s="36">
        <v>1937300.3968898</v>
      </c>
      <c r="D5" s="39">
        <v>2.3709760986118602</v>
      </c>
    </row>
    <row r="6" spans="1:6" x14ac:dyDescent="0.25">
      <c r="A6" s="18" t="s">
        <v>263</v>
      </c>
      <c r="B6" s="36">
        <v>2513267.8359696399</v>
      </c>
      <c r="C6" s="36">
        <v>3371188.0540998499</v>
      </c>
      <c r="D6" s="39">
        <v>4.1258476553397596</v>
      </c>
    </row>
    <row r="7" spans="1:6" x14ac:dyDescent="0.25">
      <c r="A7" s="18" t="s">
        <v>264</v>
      </c>
      <c r="B7" s="36">
        <v>2379377.0208239001</v>
      </c>
      <c r="C7" s="36">
        <v>3158434.5813584598</v>
      </c>
      <c r="D7" s="39">
        <v>3.8654681088448801</v>
      </c>
    </row>
    <row r="8" spans="1:6" x14ac:dyDescent="0.25">
      <c r="A8" s="18" t="s">
        <v>265</v>
      </c>
      <c r="B8" s="36">
        <v>1914907.2596054899</v>
      </c>
      <c r="C8" s="36">
        <v>2551615.3006962501</v>
      </c>
      <c r="D8" s="39">
        <v>3.1228088842162398</v>
      </c>
    </row>
    <row r="9" spans="1:6" x14ac:dyDescent="0.25">
      <c r="A9" s="18" t="s">
        <v>266</v>
      </c>
      <c r="B9" s="36">
        <v>2975126.8703572499</v>
      </c>
      <c r="C9" s="36">
        <v>3947147.2629089798</v>
      </c>
      <c r="D9" s="39">
        <v>4.8307386056818897</v>
      </c>
    </row>
    <row r="10" spans="1:6" x14ac:dyDescent="0.25">
      <c r="A10" s="18" t="s">
        <v>267</v>
      </c>
      <c r="B10" s="36">
        <v>2575861.5160459401</v>
      </c>
      <c r="C10" s="36">
        <v>3431945.9810243798</v>
      </c>
      <c r="D10" s="39">
        <v>4.2002065894371903</v>
      </c>
    </row>
    <row r="11" spans="1:6" x14ac:dyDescent="0.25">
      <c r="A11" s="18" t="s">
        <v>268</v>
      </c>
      <c r="B11" s="36">
        <v>2737217.6826578402</v>
      </c>
      <c r="C11" s="36">
        <v>3649770.39417239</v>
      </c>
      <c r="D11" s="39">
        <v>4.4667922351621501</v>
      </c>
    </row>
    <row r="12" spans="1:6" x14ac:dyDescent="0.25">
      <c r="A12" s="18" t="s">
        <v>269</v>
      </c>
      <c r="B12" s="36">
        <v>1495653.4243312001</v>
      </c>
      <c r="C12" s="36">
        <v>1983546.2310013501</v>
      </c>
      <c r="D12" s="39">
        <v>2.4275743254613902</v>
      </c>
    </row>
    <row r="13" spans="1:6" x14ac:dyDescent="0.25">
      <c r="A13" s="18" t="s">
        <v>270</v>
      </c>
      <c r="B13" s="36">
        <v>2570293.17544743</v>
      </c>
      <c r="C13" s="36">
        <v>3441815.6971356501</v>
      </c>
      <c r="D13" s="39">
        <v>4.2122856975804002</v>
      </c>
    </row>
    <row r="14" spans="1:6" x14ac:dyDescent="0.25">
      <c r="A14" s="18" t="s">
        <v>271</v>
      </c>
      <c r="B14" s="36">
        <v>3727137.25791245</v>
      </c>
      <c r="C14" s="36">
        <v>4953609.39298731</v>
      </c>
      <c r="D14" s="39">
        <v>6.0625030023674702</v>
      </c>
    </row>
    <row r="15" spans="1:6" x14ac:dyDescent="0.25">
      <c r="A15" s="18" t="s">
        <v>272</v>
      </c>
      <c r="B15" s="36">
        <v>4798889.0832520798</v>
      </c>
      <c r="C15" s="36">
        <v>6390205.3326406796</v>
      </c>
      <c r="D15" s="39">
        <v>7.8206891059522796</v>
      </c>
    </row>
    <row r="16" spans="1:6" x14ac:dyDescent="0.25">
      <c r="A16" s="18" t="s">
        <v>273</v>
      </c>
      <c r="B16" s="36">
        <v>2785299.0177993001</v>
      </c>
      <c r="C16" s="36">
        <v>3688479.8428768599</v>
      </c>
      <c r="D16" s="39">
        <v>4.51416701390895</v>
      </c>
    </row>
    <row r="17" spans="1:4" x14ac:dyDescent="0.25">
      <c r="A17" s="18" t="s">
        <v>274</v>
      </c>
      <c r="B17" s="36">
        <v>2768719.2695215498</v>
      </c>
      <c r="C17" s="36">
        <v>3673755.25615378</v>
      </c>
      <c r="D17" s="39">
        <v>4.4961462447817597</v>
      </c>
    </row>
    <row r="18" spans="1:4" x14ac:dyDescent="0.25">
      <c r="A18" s="18" t="s">
        <v>275</v>
      </c>
      <c r="B18" s="36">
        <v>2575044.96803152</v>
      </c>
      <c r="C18" s="36">
        <v>3428002.3649824401</v>
      </c>
      <c r="D18" s="39">
        <v>4.1953801725363604</v>
      </c>
    </row>
    <row r="19" spans="1:4" x14ac:dyDescent="0.25">
      <c r="A19" s="18" t="s">
        <v>276</v>
      </c>
      <c r="B19" s="36">
        <v>4634414.0456568301</v>
      </c>
      <c r="C19" s="36">
        <v>6152638.0012075799</v>
      </c>
      <c r="D19" s="39">
        <v>7.5299409775034496</v>
      </c>
    </row>
    <row r="20" spans="1:4" x14ac:dyDescent="0.25">
      <c r="A20" s="18" t="s">
        <v>277</v>
      </c>
      <c r="B20" s="36">
        <v>1136854.5557659001</v>
      </c>
      <c r="C20" s="36">
        <v>1505781.27314881</v>
      </c>
      <c r="D20" s="39">
        <v>1.84285896709918</v>
      </c>
    </row>
    <row r="21" spans="1:4" x14ac:dyDescent="0.25">
      <c r="A21" s="18" t="s">
        <v>278</v>
      </c>
      <c r="B21" s="36">
        <v>3366349.5675273198</v>
      </c>
      <c r="C21" s="36">
        <v>4469006.97752087</v>
      </c>
      <c r="D21" s="39">
        <v>5.4694195826535701</v>
      </c>
    </row>
    <row r="22" spans="1:4" x14ac:dyDescent="0.25">
      <c r="A22" s="18" t="s">
        <v>279</v>
      </c>
      <c r="B22" s="36">
        <v>1358617.9979288599</v>
      </c>
      <c r="C22" s="36">
        <v>1801616.17111938</v>
      </c>
      <c r="D22" s="39">
        <v>2.2049181879353301</v>
      </c>
    </row>
    <row r="23" spans="1:4" x14ac:dyDescent="0.25">
      <c r="A23" s="18" t="s">
        <v>280</v>
      </c>
      <c r="B23" s="36">
        <v>1793337.59381996</v>
      </c>
      <c r="C23" s="36">
        <v>2380791.6927123698</v>
      </c>
      <c r="D23" s="39">
        <v>2.9137454409533099</v>
      </c>
    </row>
    <row r="24" spans="1:4" x14ac:dyDescent="0.25">
      <c r="A24" s="18" t="s">
        <v>281</v>
      </c>
      <c r="B24" s="36">
        <v>1838690.6493860099</v>
      </c>
      <c r="C24" s="36">
        <v>2448154.0798265901</v>
      </c>
      <c r="D24" s="39">
        <v>2.99618728118091</v>
      </c>
    </row>
    <row r="25" spans="1:4" x14ac:dyDescent="0.25">
      <c r="A25" s="18" t="s">
        <v>282</v>
      </c>
      <c r="B25" s="36">
        <v>2982891.1965391198</v>
      </c>
      <c r="C25" s="36">
        <v>4003527.7875691098</v>
      </c>
      <c r="D25" s="39">
        <v>4.89974023114533</v>
      </c>
    </row>
    <row r="26" spans="1:4" x14ac:dyDescent="0.25">
      <c r="A26" s="18" t="s">
        <v>283</v>
      </c>
      <c r="B26" s="36">
        <v>7011665.0295940796</v>
      </c>
      <c r="C26" s="36">
        <v>9340648.3780035991</v>
      </c>
      <c r="D26" s="39">
        <v>11.431605591646401</v>
      </c>
    </row>
    <row r="27" spans="1:4" x14ac:dyDescent="0.25">
      <c r="A27" s="21" t="s">
        <v>284</v>
      </c>
      <c r="B27" s="22">
        <v>61394295.5554386</v>
      </c>
      <c r="C27" s="22">
        <v>81708980.450036496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0.75</v>
      </c>
      <c r="B31" s="29" t="s">
        <v>34</v>
      </c>
      <c r="C31" s="30" t="s">
        <v>153</v>
      </c>
    </row>
    <row r="32" spans="1:4" x14ac:dyDescent="0.25">
      <c r="A32" s="28">
        <v>0.25</v>
      </c>
      <c r="B32" s="29" t="s">
        <v>34</v>
      </c>
      <c r="C32" s="30" t="s">
        <v>142</v>
      </c>
    </row>
    <row r="33" spans="1:3" x14ac:dyDescent="0.25">
      <c r="A33" s="40"/>
      <c r="B33" s="29"/>
      <c r="C33" s="30"/>
    </row>
  </sheetData>
  <hyperlinks>
    <hyperlink ref="A2" location="Contents!A1" display="Back to contents" xr:uid="{00000000-0004-0000-2A00-000000000000}"/>
  </hyperlinks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34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233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2363854.3978037699</v>
      </c>
      <c r="C5" s="36">
        <v>2307041.8782925298</v>
      </c>
      <c r="D5" s="39">
        <v>1.87745324540466</v>
      </c>
    </row>
    <row r="6" spans="1:6" x14ac:dyDescent="0.25">
      <c r="A6" s="18" t="s">
        <v>263</v>
      </c>
      <c r="B6" s="36">
        <v>4064767.3096340401</v>
      </c>
      <c r="C6" s="36">
        <v>3655341.3488242798</v>
      </c>
      <c r="D6" s="39">
        <v>2.9746891649366898</v>
      </c>
    </row>
    <row r="7" spans="1:6" x14ac:dyDescent="0.25">
      <c r="A7" s="18" t="s">
        <v>264</v>
      </c>
      <c r="B7" s="36">
        <v>4575376.6685469802</v>
      </c>
      <c r="C7" s="36">
        <v>4555084.3561235797</v>
      </c>
      <c r="D7" s="39">
        <v>3.70689322459357</v>
      </c>
    </row>
    <row r="8" spans="1:6" x14ac:dyDescent="0.25">
      <c r="A8" s="18" t="s">
        <v>265</v>
      </c>
      <c r="B8" s="36">
        <v>3766288.20869837</v>
      </c>
      <c r="C8" s="36">
        <v>3474415.0570335598</v>
      </c>
      <c r="D8" s="39">
        <v>2.8274527160028202</v>
      </c>
    </row>
    <row r="9" spans="1:6" x14ac:dyDescent="0.25">
      <c r="A9" s="18" t="s">
        <v>266</v>
      </c>
      <c r="B9" s="36">
        <v>4877826.6345025403</v>
      </c>
      <c r="C9" s="36">
        <v>5219043.9302460002</v>
      </c>
      <c r="D9" s="39">
        <v>4.2472185082317697</v>
      </c>
    </row>
    <row r="10" spans="1:6" x14ac:dyDescent="0.25">
      <c r="A10" s="18" t="s">
        <v>267</v>
      </c>
      <c r="B10" s="36">
        <v>4661887.7693777597</v>
      </c>
      <c r="C10" s="36">
        <v>4205384.4978690203</v>
      </c>
      <c r="D10" s="39">
        <v>3.4223101227543</v>
      </c>
    </row>
    <row r="11" spans="1:6" x14ac:dyDescent="0.25">
      <c r="A11" s="18" t="s">
        <v>268</v>
      </c>
      <c r="B11" s="36">
        <v>4940273.4703461798</v>
      </c>
      <c r="C11" s="36">
        <v>4911275.4217816396</v>
      </c>
      <c r="D11" s="39">
        <v>3.9967588219614001</v>
      </c>
    </row>
    <row r="12" spans="1:6" x14ac:dyDescent="0.25">
      <c r="A12" s="18" t="s">
        <v>269</v>
      </c>
      <c r="B12" s="36">
        <v>2830219.6244087699</v>
      </c>
      <c r="C12" s="36">
        <v>2557948.4303566301</v>
      </c>
      <c r="D12" s="39">
        <v>2.0816391012828701</v>
      </c>
    </row>
    <row r="13" spans="1:6" x14ac:dyDescent="0.25">
      <c r="A13" s="18" t="s">
        <v>270</v>
      </c>
      <c r="B13" s="36">
        <v>4812587.2550534997</v>
      </c>
      <c r="C13" s="36">
        <v>4661100.1576429196</v>
      </c>
      <c r="D13" s="39">
        <v>3.7931680826702499</v>
      </c>
    </row>
    <row r="14" spans="1:6" x14ac:dyDescent="0.25">
      <c r="A14" s="18" t="s">
        <v>271</v>
      </c>
      <c r="B14" s="36">
        <v>8149437.8164830999</v>
      </c>
      <c r="C14" s="36">
        <v>8113879.9009967204</v>
      </c>
      <c r="D14" s="39">
        <v>6.6030141439063801</v>
      </c>
    </row>
    <row r="15" spans="1:6" x14ac:dyDescent="0.25">
      <c r="A15" s="18" t="s">
        <v>272</v>
      </c>
      <c r="B15" s="36">
        <v>10292658.1417736</v>
      </c>
      <c r="C15" s="36">
        <v>10911342.1012832</v>
      </c>
      <c r="D15" s="39">
        <v>8.8795677410659799</v>
      </c>
    </row>
    <row r="16" spans="1:6" x14ac:dyDescent="0.25">
      <c r="A16" s="18" t="s">
        <v>273</v>
      </c>
      <c r="B16" s="36">
        <v>6316799.1465792796</v>
      </c>
      <c r="C16" s="36">
        <v>5957923.3665176397</v>
      </c>
      <c r="D16" s="39">
        <v>4.84851300949052</v>
      </c>
    </row>
    <row r="17" spans="1:4" x14ac:dyDescent="0.25">
      <c r="A17" s="18" t="s">
        <v>274</v>
      </c>
      <c r="B17" s="36">
        <v>5503000.1668267297</v>
      </c>
      <c r="C17" s="36">
        <v>5723620.7581782602</v>
      </c>
      <c r="D17" s="39">
        <v>4.6578393175334796</v>
      </c>
    </row>
    <row r="18" spans="1:4" x14ac:dyDescent="0.25">
      <c r="A18" s="18" t="s">
        <v>275</v>
      </c>
      <c r="B18" s="36">
        <v>4236892.0577735296</v>
      </c>
      <c r="C18" s="36">
        <v>4075804.9479434402</v>
      </c>
      <c r="D18" s="39">
        <v>3.3168592643043899</v>
      </c>
    </row>
    <row r="19" spans="1:4" x14ac:dyDescent="0.25">
      <c r="A19" s="18" t="s">
        <v>276</v>
      </c>
      <c r="B19" s="36">
        <v>8615975.3590912297</v>
      </c>
      <c r="C19" s="36">
        <v>8156334.7788972501</v>
      </c>
      <c r="D19" s="39">
        <v>6.6375636026949598</v>
      </c>
    </row>
    <row r="20" spans="1:4" x14ac:dyDescent="0.25">
      <c r="A20" s="18" t="s">
        <v>277</v>
      </c>
      <c r="B20" s="36">
        <v>2446371.76944023</v>
      </c>
      <c r="C20" s="36">
        <v>2540821.3304780899</v>
      </c>
      <c r="D20" s="39">
        <v>2.0677011968374002</v>
      </c>
    </row>
    <row r="21" spans="1:4" x14ac:dyDescent="0.25">
      <c r="A21" s="18" t="s">
        <v>278</v>
      </c>
      <c r="B21" s="36">
        <v>6553657.8494482599</v>
      </c>
      <c r="C21" s="36">
        <v>6511603.4090376599</v>
      </c>
      <c r="D21" s="39">
        <v>5.2990936437330003</v>
      </c>
    </row>
    <row r="22" spans="1:4" x14ac:dyDescent="0.25">
      <c r="A22" s="18" t="s">
        <v>279</v>
      </c>
      <c r="B22" s="36">
        <v>2676330.8529223902</v>
      </c>
      <c r="C22" s="36">
        <v>2574015.8646723102</v>
      </c>
      <c r="D22" s="39">
        <v>2.0947146579015601</v>
      </c>
    </row>
    <row r="23" spans="1:4" x14ac:dyDescent="0.25">
      <c r="A23" s="18" t="s">
        <v>280</v>
      </c>
      <c r="B23" s="36">
        <v>3823505.5474322601</v>
      </c>
      <c r="C23" s="36">
        <v>3884366.6068316102</v>
      </c>
      <c r="D23" s="39">
        <v>3.1610681890763601</v>
      </c>
    </row>
    <row r="24" spans="1:4" x14ac:dyDescent="0.25">
      <c r="A24" s="18" t="s">
        <v>281</v>
      </c>
      <c r="B24" s="36">
        <v>3169800.89545184</v>
      </c>
      <c r="C24" s="36">
        <v>3015948.5452236501</v>
      </c>
      <c r="D24" s="39">
        <v>2.4543561334891502</v>
      </c>
    </row>
    <row r="25" spans="1:4" x14ac:dyDescent="0.25">
      <c r="A25" s="18" t="s">
        <v>282</v>
      </c>
      <c r="B25" s="36">
        <v>7044891.5742891496</v>
      </c>
      <c r="C25" s="36">
        <v>8125186.8410349302</v>
      </c>
      <c r="D25" s="39">
        <v>6.6122156462588402</v>
      </c>
    </row>
    <row r="26" spans="1:4" x14ac:dyDescent="0.25">
      <c r="A26" s="18" t="s">
        <v>283</v>
      </c>
      <c r="B26" s="36">
        <v>17607914.668383699</v>
      </c>
      <c r="C26" s="36">
        <v>17743972.184178501</v>
      </c>
      <c r="D26" s="39">
        <v>14.4399104658697</v>
      </c>
    </row>
    <row r="27" spans="1:4" x14ac:dyDescent="0.25">
      <c r="A27" s="21" t="s">
        <v>284</v>
      </c>
      <c r="B27" s="22">
        <v>123330317.184267</v>
      </c>
      <c r="C27" s="22">
        <v>122881455.713443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0.313</v>
      </c>
      <c r="B31" s="29" t="s">
        <v>34</v>
      </c>
      <c r="C31" s="30" t="s">
        <v>154</v>
      </c>
    </row>
    <row r="32" spans="1:4" x14ac:dyDescent="0.25">
      <c r="A32" s="28">
        <v>0.29199999999999998</v>
      </c>
      <c r="B32" s="29" t="s">
        <v>34</v>
      </c>
      <c r="C32" s="30" t="s">
        <v>153</v>
      </c>
    </row>
    <row r="33" spans="1:3" x14ac:dyDescent="0.25">
      <c r="A33" s="41">
        <v>0.23200000000000001</v>
      </c>
      <c r="B33" s="29" t="s">
        <v>34</v>
      </c>
      <c r="C33" s="30" t="s">
        <v>155</v>
      </c>
    </row>
    <row r="34" spans="1:3" x14ac:dyDescent="0.25">
      <c r="A34" s="41">
        <v>0.16300000000000001</v>
      </c>
      <c r="B34" s="29" t="s">
        <v>34</v>
      </c>
      <c r="C34" s="30" t="s">
        <v>156</v>
      </c>
    </row>
  </sheetData>
  <hyperlinks>
    <hyperlink ref="A2" location="Contents!A1" display="Back to contents" xr:uid="{00000000-0004-0000-2B00-000000000000}"/>
  </hyperlinks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234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4600.7429249999996</v>
      </c>
      <c r="C5" s="36">
        <v>4753.9970083713997</v>
      </c>
      <c r="D5" s="39">
        <v>0.29916286000701098</v>
      </c>
    </row>
    <row r="6" spans="1:6" x14ac:dyDescent="0.25">
      <c r="A6" s="18" t="s">
        <v>263</v>
      </c>
      <c r="B6" s="36">
        <v>134041.64496628</v>
      </c>
      <c r="C6" s="36">
        <v>141297.91108305901</v>
      </c>
      <c r="D6" s="39">
        <v>8.8916941088074495</v>
      </c>
    </row>
    <row r="7" spans="1:6" x14ac:dyDescent="0.25">
      <c r="A7" s="18" t="s">
        <v>264</v>
      </c>
      <c r="B7" s="36">
        <v>47899.734819999998</v>
      </c>
      <c r="C7" s="36">
        <v>50637.968134184099</v>
      </c>
      <c r="D7" s="39">
        <v>3.1865815955058898</v>
      </c>
    </row>
    <row r="8" spans="1:6" x14ac:dyDescent="0.25">
      <c r="A8" s="18" t="s">
        <v>265</v>
      </c>
      <c r="B8" s="36">
        <v>0</v>
      </c>
      <c r="C8" s="36">
        <v>0</v>
      </c>
      <c r="D8" s="39">
        <v>0</v>
      </c>
    </row>
    <row r="9" spans="1:6" x14ac:dyDescent="0.25">
      <c r="A9" s="18" t="s">
        <v>266</v>
      </c>
      <c r="B9" s="36">
        <v>0</v>
      </c>
      <c r="C9" s="36">
        <v>0</v>
      </c>
      <c r="D9" s="39">
        <v>0</v>
      </c>
    </row>
    <row r="10" spans="1:6" x14ac:dyDescent="0.25">
      <c r="A10" s="18" t="s">
        <v>267</v>
      </c>
      <c r="B10" s="36">
        <v>0</v>
      </c>
      <c r="C10" s="36">
        <v>0</v>
      </c>
      <c r="D10" s="39">
        <v>0</v>
      </c>
    </row>
    <row r="11" spans="1:6" x14ac:dyDescent="0.25">
      <c r="A11" s="18" t="s">
        <v>268</v>
      </c>
      <c r="B11" s="36">
        <v>57358.262179999998</v>
      </c>
      <c r="C11" s="36">
        <v>70608.955566700897</v>
      </c>
      <c r="D11" s="39">
        <v>4.4433299079164899</v>
      </c>
    </row>
    <row r="12" spans="1:6" x14ac:dyDescent="0.25">
      <c r="A12" s="18" t="s">
        <v>269</v>
      </c>
      <c r="B12" s="36">
        <v>12938.089239999999</v>
      </c>
      <c r="C12" s="36">
        <v>13755.9913435332</v>
      </c>
      <c r="D12" s="39">
        <v>0.8656466769576</v>
      </c>
    </row>
    <row r="13" spans="1:6" x14ac:dyDescent="0.25">
      <c r="A13" s="18" t="s">
        <v>270</v>
      </c>
      <c r="B13" s="36">
        <v>0</v>
      </c>
      <c r="C13" s="36">
        <v>0</v>
      </c>
      <c r="D13" s="39">
        <v>0</v>
      </c>
    </row>
    <row r="14" spans="1:6" x14ac:dyDescent="0.25">
      <c r="A14" s="18" t="s">
        <v>271</v>
      </c>
      <c r="B14" s="36">
        <v>0</v>
      </c>
      <c r="C14" s="36">
        <v>0</v>
      </c>
      <c r="D14" s="39">
        <v>0</v>
      </c>
    </row>
    <row r="15" spans="1:6" x14ac:dyDescent="0.25">
      <c r="A15" s="18" t="s">
        <v>272</v>
      </c>
      <c r="B15" s="36">
        <v>0</v>
      </c>
      <c r="C15" s="36">
        <v>0</v>
      </c>
      <c r="D15" s="39">
        <v>0</v>
      </c>
    </row>
    <row r="16" spans="1:6" x14ac:dyDescent="0.25">
      <c r="A16" s="18" t="s">
        <v>273</v>
      </c>
      <c r="B16" s="36">
        <v>0</v>
      </c>
      <c r="C16" s="36">
        <v>0</v>
      </c>
      <c r="D16" s="39">
        <v>0</v>
      </c>
    </row>
    <row r="17" spans="1:4" x14ac:dyDescent="0.25">
      <c r="A17" s="18" t="s">
        <v>274</v>
      </c>
      <c r="B17" s="36">
        <v>0</v>
      </c>
      <c r="C17" s="36">
        <v>0</v>
      </c>
      <c r="D17" s="39">
        <v>0</v>
      </c>
    </row>
    <row r="18" spans="1:4" x14ac:dyDescent="0.25">
      <c r="A18" s="18" t="s">
        <v>275</v>
      </c>
      <c r="B18" s="36">
        <v>0</v>
      </c>
      <c r="C18" s="36">
        <v>0</v>
      </c>
      <c r="D18" s="39">
        <v>0</v>
      </c>
    </row>
    <row r="19" spans="1:4" x14ac:dyDescent="0.25">
      <c r="A19" s="18" t="s">
        <v>276</v>
      </c>
      <c r="B19" s="36">
        <v>0</v>
      </c>
      <c r="C19" s="36">
        <v>0</v>
      </c>
      <c r="D19" s="39">
        <v>0</v>
      </c>
    </row>
    <row r="20" spans="1:4" x14ac:dyDescent="0.25">
      <c r="A20" s="18" t="s">
        <v>277</v>
      </c>
      <c r="B20" s="36">
        <v>0</v>
      </c>
      <c r="C20" s="36">
        <v>0</v>
      </c>
      <c r="D20" s="39">
        <v>0</v>
      </c>
    </row>
    <row r="21" spans="1:4" x14ac:dyDescent="0.25">
      <c r="A21" s="18" t="s">
        <v>278</v>
      </c>
      <c r="B21" s="36">
        <v>0</v>
      </c>
      <c r="C21" s="36">
        <v>0</v>
      </c>
      <c r="D21" s="39">
        <v>0</v>
      </c>
    </row>
    <row r="22" spans="1:4" x14ac:dyDescent="0.25">
      <c r="A22" s="18" t="s">
        <v>279</v>
      </c>
      <c r="B22" s="36">
        <v>0</v>
      </c>
      <c r="C22" s="36">
        <v>0</v>
      </c>
      <c r="D22" s="39">
        <v>0</v>
      </c>
    </row>
    <row r="23" spans="1:4" x14ac:dyDescent="0.25">
      <c r="A23" s="18" t="s">
        <v>280</v>
      </c>
      <c r="B23" s="36">
        <v>0</v>
      </c>
      <c r="C23" s="36">
        <v>0</v>
      </c>
      <c r="D23" s="39">
        <v>0</v>
      </c>
    </row>
    <row r="24" spans="1:4" x14ac:dyDescent="0.25">
      <c r="A24" s="18" t="s">
        <v>281</v>
      </c>
      <c r="B24" s="36">
        <v>116681.841715424</v>
      </c>
      <c r="C24" s="36">
        <v>119919.924535948</v>
      </c>
      <c r="D24" s="39">
        <v>7.5464051687085902</v>
      </c>
    </row>
    <row r="25" spans="1:4" x14ac:dyDescent="0.25">
      <c r="A25" s="18" t="s">
        <v>282</v>
      </c>
      <c r="B25" s="36">
        <v>970675.74415034906</v>
      </c>
      <c r="C25" s="36">
        <v>1002948.36885761</v>
      </c>
      <c r="D25" s="39">
        <v>63.114238805462897</v>
      </c>
    </row>
    <row r="26" spans="1:4" x14ac:dyDescent="0.25">
      <c r="A26" s="18" t="s">
        <v>283</v>
      </c>
      <c r="B26" s="36">
        <v>179217.94000793001</v>
      </c>
      <c r="C26" s="36">
        <v>185176.88347059101</v>
      </c>
      <c r="D26" s="39">
        <v>11.652940876634</v>
      </c>
    </row>
    <row r="27" spans="1:4" x14ac:dyDescent="0.25">
      <c r="A27" s="21" t="s">
        <v>284</v>
      </c>
      <c r="B27" s="22">
        <v>1523414.00000498</v>
      </c>
      <c r="C27" s="22">
        <v>1589100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157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C00-000000000000}"/>
  </hyperlinks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235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0</v>
      </c>
      <c r="C5" s="36">
        <v>0</v>
      </c>
      <c r="D5" s="39">
        <v>0</v>
      </c>
    </row>
    <row r="6" spans="1:6" x14ac:dyDescent="0.25">
      <c r="A6" s="18" t="s">
        <v>263</v>
      </c>
      <c r="B6" s="36">
        <v>1088601.885</v>
      </c>
      <c r="C6" s="36">
        <v>1156243.257</v>
      </c>
      <c r="D6" s="39">
        <v>30.310463718065002</v>
      </c>
    </row>
    <row r="7" spans="1:6" x14ac:dyDescent="0.25">
      <c r="A7" s="18" t="s">
        <v>264</v>
      </c>
      <c r="B7" s="36">
        <v>323333.11499999999</v>
      </c>
      <c r="C7" s="36">
        <v>343423.74300000002</v>
      </c>
      <c r="D7" s="39">
        <v>9.0027187956379908</v>
      </c>
    </row>
    <row r="8" spans="1:6" x14ac:dyDescent="0.25">
      <c r="A8" s="18" t="s">
        <v>265</v>
      </c>
      <c r="B8" s="36">
        <v>0</v>
      </c>
      <c r="C8" s="36">
        <v>0</v>
      </c>
      <c r="D8" s="39">
        <v>0</v>
      </c>
    </row>
    <row r="9" spans="1:6" x14ac:dyDescent="0.25">
      <c r="A9" s="18" t="s">
        <v>266</v>
      </c>
      <c r="B9" s="36">
        <v>0</v>
      </c>
      <c r="C9" s="36">
        <v>0</v>
      </c>
      <c r="D9" s="39">
        <v>0</v>
      </c>
    </row>
    <row r="10" spans="1:6" x14ac:dyDescent="0.25">
      <c r="A10" s="18" t="s">
        <v>267</v>
      </c>
      <c r="B10" s="36">
        <v>0</v>
      </c>
      <c r="C10" s="36">
        <v>0</v>
      </c>
      <c r="D10" s="39">
        <v>0</v>
      </c>
    </row>
    <row r="11" spans="1:6" x14ac:dyDescent="0.25">
      <c r="A11" s="18" t="s">
        <v>268</v>
      </c>
      <c r="B11" s="36">
        <v>639913.93200000003</v>
      </c>
      <c r="C11" s="36">
        <v>665616</v>
      </c>
      <c r="D11" s="39">
        <v>17.4488625088376</v>
      </c>
    </row>
    <row r="12" spans="1:6" x14ac:dyDescent="0.25">
      <c r="A12" s="18" t="s">
        <v>269</v>
      </c>
      <c r="B12" s="36">
        <v>0</v>
      </c>
      <c r="C12" s="36">
        <v>0</v>
      </c>
      <c r="D12" s="39">
        <v>0</v>
      </c>
    </row>
    <row r="13" spans="1:6" x14ac:dyDescent="0.25">
      <c r="A13" s="18" t="s">
        <v>270</v>
      </c>
      <c r="B13" s="36">
        <v>1137309</v>
      </c>
      <c r="C13" s="36">
        <v>1183000</v>
      </c>
      <c r="D13" s="39">
        <v>31.0118812467772</v>
      </c>
    </row>
    <row r="14" spans="1:6" x14ac:dyDescent="0.25">
      <c r="A14" s="18" t="s">
        <v>271</v>
      </c>
      <c r="B14" s="36">
        <v>159978.48300000001</v>
      </c>
      <c r="C14" s="36">
        <v>166404</v>
      </c>
      <c r="D14" s="39">
        <v>4.3622156272093999</v>
      </c>
    </row>
    <row r="15" spans="1:6" x14ac:dyDescent="0.25">
      <c r="A15" s="18" t="s">
        <v>272</v>
      </c>
      <c r="B15" s="36">
        <v>0</v>
      </c>
      <c r="C15" s="36">
        <v>0</v>
      </c>
      <c r="D15" s="39">
        <v>0</v>
      </c>
    </row>
    <row r="16" spans="1:6" x14ac:dyDescent="0.25">
      <c r="A16" s="18" t="s">
        <v>273</v>
      </c>
      <c r="B16" s="36">
        <v>0</v>
      </c>
      <c r="C16" s="36">
        <v>0</v>
      </c>
      <c r="D16" s="39">
        <v>0</v>
      </c>
    </row>
    <row r="17" spans="1:4" x14ac:dyDescent="0.25">
      <c r="A17" s="18" t="s">
        <v>274</v>
      </c>
      <c r="B17" s="36">
        <v>0</v>
      </c>
      <c r="C17" s="36">
        <v>0</v>
      </c>
      <c r="D17" s="39">
        <v>0</v>
      </c>
    </row>
    <row r="18" spans="1:4" x14ac:dyDescent="0.25">
      <c r="A18" s="18" t="s">
        <v>275</v>
      </c>
      <c r="B18" s="36">
        <v>0</v>
      </c>
      <c r="C18" s="36">
        <v>0</v>
      </c>
      <c r="D18" s="39">
        <v>0</v>
      </c>
    </row>
    <row r="19" spans="1:4" x14ac:dyDescent="0.25">
      <c r="A19" s="18" t="s">
        <v>276</v>
      </c>
      <c r="B19" s="36">
        <v>55502.739000000001</v>
      </c>
      <c r="C19" s="36">
        <v>57732</v>
      </c>
      <c r="D19" s="39">
        <v>1.5134217482155099</v>
      </c>
    </row>
    <row r="20" spans="1:4" x14ac:dyDescent="0.25">
      <c r="A20" s="18" t="s">
        <v>277</v>
      </c>
      <c r="B20" s="36">
        <v>43531.56</v>
      </c>
      <c r="C20" s="36">
        <v>45280</v>
      </c>
      <c r="D20" s="39">
        <v>1.18699744958079</v>
      </c>
    </row>
    <row r="21" spans="1:4" x14ac:dyDescent="0.25">
      <c r="A21" s="18" t="s">
        <v>278</v>
      </c>
      <c r="B21" s="36">
        <v>0</v>
      </c>
      <c r="C21" s="36">
        <v>0</v>
      </c>
      <c r="D21" s="39">
        <v>0</v>
      </c>
    </row>
    <row r="22" spans="1:4" x14ac:dyDescent="0.25">
      <c r="A22" s="18" t="s">
        <v>279</v>
      </c>
      <c r="B22" s="36">
        <v>33736.959000000003</v>
      </c>
      <c r="C22" s="36">
        <v>35092</v>
      </c>
      <c r="D22" s="39">
        <v>0.91992302342511201</v>
      </c>
    </row>
    <row r="23" spans="1:4" x14ac:dyDescent="0.25">
      <c r="A23" s="18" t="s">
        <v>280</v>
      </c>
      <c r="B23" s="36">
        <v>33736.959000000003</v>
      </c>
      <c r="C23" s="36">
        <v>35092</v>
      </c>
      <c r="D23" s="39">
        <v>0.91992302342511201</v>
      </c>
    </row>
    <row r="24" spans="1:4" x14ac:dyDescent="0.25">
      <c r="A24" s="18" t="s">
        <v>281</v>
      </c>
      <c r="B24" s="36">
        <v>121888.368</v>
      </c>
      <c r="C24" s="36">
        <v>126784</v>
      </c>
      <c r="D24" s="39">
        <v>3.3235928588262098</v>
      </c>
    </row>
    <row r="25" spans="1:4" x14ac:dyDescent="0.25">
      <c r="A25" s="18" t="s">
        <v>282</v>
      </c>
      <c r="B25" s="36">
        <v>0</v>
      </c>
      <c r="C25" s="36">
        <v>0</v>
      </c>
      <c r="D25" s="39">
        <v>0</v>
      </c>
    </row>
    <row r="26" spans="1:4" x14ac:dyDescent="0.25">
      <c r="A26" s="18" t="s">
        <v>283</v>
      </c>
      <c r="B26" s="36">
        <v>0</v>
      </c>
      <c r="C26" s="36">
        <v>0</v>
      </c>
      <c r="D26" s="39">
        <v>0</v>
      </c>
    </row>
    <row r="27" spans="1:4" x14ac:dyDescent="0.25">
      <c r="A27" s="21" t="s">
        <v>284</v>
      </c>
      <c r="B27" s="22">
        <v>3637533</v>
      </c>
      <c r="C27" s="22">
        <v>3814667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158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D00-000000000000}"/>
  </hyperlinks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287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1853135.8174934699</v>
      </c>
      <c r="C5" s="36">
        <v>1993262.3689661301</v>
      </c>
      <c r="D5" s="39">
        <v>2.3315900568489401</v>
      </c>
    </row>
    <row r="6" spans="1:6" x14ac:dyDescent="0.25">
      <c r="A6" s="18" t="s">
        <v>263</v>
      </c>
      <c r="B6" s="36">
        <v>3859167.2504851902</v>
      </c>
      <c r="C6" s="36">
        <v>4199047.4958903696</v>
      </c>
      <c r="D6" s="39">
        <v>4.9117755605513</v>
      </c>
    </row>
    <row r="7" spans="1:6" x14ac:dyDescent="0.25">
      <c r="A7" s="18" t="s">
        <v>264</v>
      </c>
      <c r="B7" s="36">
        <v>3622901.8118635998</v>
      </c>
      <c r="C7" s="36">
        <v>3907323.91214306</v>
      </c>
      <c r="D7" s="39">
        <v>4.5705360841012599</v>
      </c>
    </row>
    <row r="8" spans="1:6" x14ac:dyDescent="0.25">
      <c r="A8" s="18" t="s">
        <v>265</v>
      </c>
      <c r="B8" s="36">
        <v>2600835.25606535</v>
      </c>
      <c r="C8" s="36">
        <v>2826468.5700749899</v>
      </c>
      <c r="D8" s="39">
        <v>3.3062210557866001</v>
      </c>
    </row>
    <row r="9" spans="1:6" x14ac:dyDescent="0.25">
      <c r="A9" s="18" t="s">
        <v>266</v>
      </c>
      <c r="B9" s="36">
        <v>3839366.2197249201</v>
      </c>
      <c r="C9" s="36">
        <v>4159136.6348513602</v>
      </c>
      <c r="D9" s="39">
        <v>4.8650904034903704</v>
      </c>
    </row>
    <row r="10" spans="1:6" x14ac:dyDescent="0.25">
      <c r="A10" s="18" t="s">
        <v>267</v>
      </c>
      <c r="B10" s="36">
        <v>3076914.3380032298</v>
      </c>
      <c r="C10" s="36">
        <v>3366946.7477839999</v>
      </c>
      <c r="D10" s="39">
        <v>3.9384376494023101</v>
      </c>
    </row>
    <row r="11" spans="1:6" x14ac:dyDescent="0.25">
      <c r="A11" s="18" t="s">
        <v>268</v>
      </c>
      <c r="B11" s="36">
        <v>3289484.3440330899</v>
      </c>
      <c r="C11" s="36">
        <v>3559006.87417616</v>
      </c>
      <c r="D11" s="39">
        <v>4.1630972265784898</v>
      </c>
    </row>
    <row r="12" spans="1:6" x14ac:dyDescent="0.25">
      <c r="A12" s="18" t="s">
        <v>269</v>
      </c>
      <c r="B12" s="36">
        <v>1999763.9431707901</v>
      </c>
      <c r="C12" s="36">
        <v>2152554.9714342402</v>
      </c>
      <c r="D12" s="39">
        <v>2.5179202930620899</v>
      </c>
    </row>
    <row r="13" spans="1:6" x14ac:dyDescent="0.25">
      <c r="A13" s="18" t="s">
        <v>270</v>
      </c>
      <c r="B13" s="36">
        <v>3652525.6342154699</v>
      </c>
      <c r="C13" s="36">
        <v>3969900.2814279399</v>
      </c>
      <c r="D13" s="39">
        <v>4.6437338942289896</v>
      </c>
    </row>
    <row r="14" spans="1:6" x14ac:dyDescent="0.25">
      <c r="A14" s="18" t="s">
        <v>271</v>
      </c>
      <c r="B14" s="36">
        <v>4548005.0236616395</v>
      </c>
      <c r="C14" s="36">
        <v>4943048.1907419404</v>
      </c>
      <c r="D14" s="39">
        <v>5.7820596984615502</v>
      </c>
    </row>
    <row r="15" spans="1:6" x14ac:dyDescent="0.25">
      <c r="A15" s="18" t="s">
        <v>272</v>
      </c>
      <c r="B15" s="36">
        <v>5780467.7835163698</v>
      </c>
      <c r="C15" s="36">
        <v>6341240.3981327396</v>
      </c>
      <c r="D15" s="39">
        <v>7.41757497185076</v>
      </c>
    </row>
    <row r="16" spans="1:6" x14ac:dyDescent="0.25">
      <c r="A16" s="18" t="s">
        <v>273</v>
      </c>
      <c r="B16" s="36">
        <v>3427511.93594515</v>
      </c>
      <c r="C16" s="36">
        <v>3713749.1452555801</v>
      </c>
      <c r="D16" s="39">
        <v>4.34410477793769</v>
      </c>
    </row>
    <row r="17" spans="1:4" x14ac:dyDescent="0.25">
      <c r="A17" s="18" t="s">
        <v>274</v>
      </c>
      <c r="B17" s="36">
        <v>3580046.4121376998</v>
      </c>
      <c r="C17" s="36">
        <v>3887837.8082543798</v>
      </c>
      <c r="D17" s="39">
        <v>4.5477424936633204</v>
      </c>
    </row>
    <row r="18" spans="1:4" x14ac:dyDescent="0.25">
      <c r="A18" s="18" t="s">
        <v>275</v>
      </c>
      <c r="B18" s="36">
        <v>3173648.7999900002</v>
      </c>
      <c r="C18" s="36">
        <v>3461142.0775665399</v>
      </c>
      <c r="D18" s="39">
        <v>4.0486212849045904</v>
      </c>
    </row>
    <row r="19" spans="1:4" x14ac:dyDescent="0.25">
      <c r="A19" s="18" t="s">
        <v>276</v>
      </c>
      <c r="B19" s="36">
        <v>5696248.3745672395</v>
      </c>
      <c r="C19" s="36">
        <v>6203313.8561822502</v>
      </c>
      <c r="D19" s="39">
        <v>7.2562373783687102</v>
      </c>
    </row>
    <row r="20" spans="1:4" x14ac:dyDescent="0.25">
      <c r="A20" s="18" t="s">
        <v>277</v>
      </c>
      <c r="B20" s="36">
        <v>1447912.7142590501</v>
      </c>
      <c r="C20" s="36">
        <v>1578035.1744816001</v>
      </c>
      <c r="D20" s="39">
        <v>1.8458840037639299</v>
      </c>
    </row>
    <row r="21" spans="1:4" x14ac:dyDescent="0.25">
      <c r="A21" s="18" t="s">
        <v>278</v>
      </c>
      <c r="B21" s="36">
        <v>4387214.9678654401</v>
      </c>
      <c r="C21" s="36">
        <v>4757676.1160624502</v>
      </c>
      <c r="D21" s="39">
        <v>5.5652233738163703</v>
      </c>
    </row>
    <row r="22" spans="1:4" x14ac:dyDescent="0.25">
      <c r="A22" s="18" t="s">
        <v>279</v>
      </c>
      <c r="B22" s="36">
        <v>1898416.1415003701</v>
      </c>
      <c r="C22" s="36">
        <v>2065261.27200724</v>
      </c>
      <c r="D22" s="39">
        <v>2.4158097406438799</v>
      </c>
    </row>
    <row r="23" spans="1:4" x14ac:dyDescent="0.25">
      <c r="A23" s="18" t="s">
        <v>280</v>
      </c>
      <c r="B23" s="36">
        <v>2196103.5138668101</v>
      </c>
      <c r="C23" s="36">
        <v>2390694.1909076101</v>
      </c>
      <c r="D23" s="39">
        <v>2.7964802282290102</v>
      </c>
    </row>
    <row r="24" spans="1:4" x14ac:dyDescent="0.25">
      <c r="A24" s="18" t="s">
        <v>281</v>
      </c>
      <c r="B24" s="36">
        <v>2136562.4443761501</v>
      </c>
      <c r="C24" s="36">
        <v>2318256.0637634001</v>
      </c>
      <c r="D24" s="39">
        <v>2.71174676834144</v>
      </c>
    </row>
    <row r="25" spans="1:4" x14ac:dyDescent="0.25">
      <c r="A25" s="18" t="s">
        <v>282</v>
      </c>
      <c r="B25" s="36">
        <v>3791863.4914203598</v>
      </c>
      <c r="C25" s="36">
        <v>4184570.19138159</v>
      </c>
      <c r="D25" s="39">
        <v>4.8948409413219496</v>
      </c>
    </row>
    <row r="26" spans="1:4" x14ac:dyDescent="0.25">
      <c r="A26" s="18" t="s">
        <v>283</v>
      </c>
      <c r="B26" s="36">
        <v>8785263.1184702497</v>
      </c>
      <c r="C26" s="36">
        <v>9510928.4693907499</v>
      </c>
      <c r="D26" s="39">
        <v>11.1252721146464</v>
      </c>
    </row>
    <row r="27" spans="1:4" x14ac:dyDescent="0.25">
      <c r="A27" s="21" t="s">
        <v>284</v>
      </c>
      <c r="B27" s="22">
        <v>78643359.336631596</v>
      </c>
      <c r="C27" s="22">
        <v>85489400.810876295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0.73699999999999999</v>
      </c>
      <c r="B31" s="29" t="s">
        <v>34</v>
      </c>
      <c r="C31" s="30" t="s">
        <v>138</v>
      </c>
    </row>
    <row r="32" spans="1:4" x14ac:dyDescent="0.25">
      <c r="A32" s="28">
        <v>0.26300000000000001</v>
      </c>
      <c r="B32" s="29" t="s">
        <v>34</v>
      </c>
      <c r="C32" s="30" t="s">
        <v>144</v>
      </c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E00-000000000000}"/>
  </hyperlinks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236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385189.19522680802</v>
      </c>
      <c r="C5" s="36">
        <v>404320.446544779</v>
      </c>
      <c r="D5" s="39">
        <v>2.2765078310360298</v>
      </c>
    </row>
    <row r="6" spans="1:6" x14ac:dyDescent="0.25">
      <c r="A6" s="18" t="s">
        <v>263</v>
      </c>
      <c r="B6" s="36">
        <v>798289.74925289606</v>
      </c>
      <c r="C6" s="36">
        <v>844612.17415870505</v>
      </c>
      <c r="D6" s="39">
        <v>4.75555031928792</v>
      </c>
    </row>
    <row r="7" spans="1:6" x14ac:dyDescent="0.25">
      <c r="A7" s="18" t="s">
        <v>264</v>
      </c>
      <c r="B7" s="36">
        <v>731767.32837175904</v>
      </c>
      <c r="C7" s="36">
        <v>767195.19539618795</v>
      </c>
      <c r="D7" s="39">
        <v>4.31965755177115</v>
      </c>
    </row>
    <row r="8" spans="1:6" x14ac:dyDescent="0.25">
      <c r="A8" s="18" t="s">
        <v>265</v>
      </c>
      <c r="B8" s="36">
        <v>576480.07759447303</v>
      </c>
      <c r="C8" s="36">
        <v>609279.99277523602</v>
      </c>
      <c r="D8" s="39">
        <v>3.4305232067772402</v>
      </c>
    </row>
    <row r="9" spans="1:6" x14ac:dyDescent="0.25">
      <c r="A9" s="18" t="s">
        <v>266</v>
      </c>
      <c r="B9" s="36">
        <v>754407.16282197298</v>
      </c>
      <c r="C9" s="36">
        <v>794684.42619665095</v>
      </c>
      <c r="D9" s="39">
        <v>4.4744344118612096</v>
      </c>
    </row>
    <row r="10" spans="1:6" x14ac:dyDescent="0.25">
      <c r="A10" s="18" t="s">
        <v>267</v>
      </c>
      <c r="B10" s="36">
        <v>652284.83547593094</v>
      </c>
      <c r="C10" s="36">
        <v>683909.87757745397</v>
      </c>
      <c r="D10" s="39">
        <v>3.8507233688849198</v>
      </c>
    </row>
    <row r="11" spans="1:6" x14ac:dyDescent="0.25">
      <c r="A11" s="18" t="s">
        <v>268</v>
      </c>
      <c r="B11" s="36">
        <v>844048.88102229103</v>
      </c>
      <c r="C11" s="36">
        <v>891410.58193316497</v>
      </c>
      <c r="D11" s="39">
        <v>5.0190466195344499</v>
      </c>
    </row>
    <row r="12" spans="1:6" x14ac:dyDescent="0.25">
      <c r="A12" s="18" t="s">
        <v>269</v>
      </c>
      <c r="B12" s="36">
        <v>463391.25581740402</v>
      </c>
      <c r="C12" s="36">
        <v>487889.55914781097</v>
      </c>
      <c r="D12" s="39">
        <v>2.7470399075098402</v>
      </c>
    </row>
    <row r="13" spans="1:6" x14ac:dyDescent="0.25">
      <c r="A13" s="18" t="s">
        <v>270</v>
      </c>
      <c r="B13" s="36">
        <v>764085.45986940095</v>
      </c>
      <c r="C13" s="36">
        <v>805735.29403990495</v>
      </c>
      <c r="D13" s="39">
        <v>4.5366558191630197</v>
      </c>
    </row>
    <row r="14" spans="1:6" x14ac:dyDescent="0.25">
      <c r="A14" s="18" t="s">
        <v>271</v>
      </c>
      <c r="B14" s="36">
        <v>1033339.7552307301</v>
      </c>
      <c r="C14" s="36">
        <v>1090226.6458721</v>
      </c>
      <c r="D14" s="39">
        <v>6.1384713984705801</v>
      </c>
    </row>
    <row r="15" spans="1:6" x14ac:dyDescent="0.25">
      <c r="A15" s="18" t="s">
        <v>272</v>
      </c>
      <c r="B15" s="36">
        <v>1241942.43505081</v>
      </c>
      <c r="C15" s="36">
        <v>1320696.2693852601</v>
      </c>
      <c r="D15" s="39">
        <v>7.4361201006999504</v>
      </c>
    </row>
    <row r="16" spans="1:6" x14ac:dyDescent="0.25">
      <c r="A16" s="18" t="s">
        <v>273</v>
      </c>
      <c r="B16" s="36">
        <v>740913.75388816395</v>
      </c>
      <c r="C16" s="36">
        <v>781614.47608181299</v>
      </c>
      <c r="D16" s="39">
        <v>4.40084465393047</v>
      </c>
    </row>
    <row r="17" spans="1:4" x14ac:dyDescent="0.25">
      <c r="A17" s="18" t="s">
        <v>274</v>
      </c>
      <c r="B17" s="36">
        <v>746516.78181137203</v>
      </c>
      <c r="C17" s="36">
        <v>782995.09851441602</v>
      </c>
      <c r="D17" s="39">
        <v>4.40861818555961</v>
      </c>
    </row>
    <row r="18" spans="1:4" x14ac:dyDescent="0.25">
      <c r="A18" s="18" t="s">
        <v>275</v>
      </c>
      <c r="B18" s="36">
        <v>671884.49316409405</v>
      </c>
      <c r="C18" s="36">
        <v>709027.80318695703</v>
      </c>
      <c r="D18" s="39">
        <v>3.99214870326528</v>
      </c>
    </row>
    <row r="19" spans="1:4" x14ac:dyDescent="0.25">
      <c r="A19" s="18" t="s">
        <v>276</v>
      </c>
      <c r="B19" s="36">
        <v>1240497.6719253201</v>
      </c>
      <c r="C19" s="36">
        <v>1308636.0612285701</v>
      </c>
      <c r="D19" s="39">
        <v>7.3682156488047896</v>
      </c>
    </row>
    <row r="20" spans="1:4" x14ac:dyDescent="0.25">
      <c r="A20" s="18" t="s">
        <v>277</v>
      </c>
      <c r="B20" s="36">
        <v>308869.55898060702</v>
      </c>
      <c r="C20" s="36">
        <v>325758.037845649</v>
      </c>
      <c r="D20" s="39">
        <v>1.8341657725103899</v>
      </c>
    </row>
    <row r="21" spans="1:4" x14ac:dyDescent="0.25">
      <c r="A21" s="18" t="s">
        <v>278</v>
      </c>
      <c r="B21" s="36">
        <v>872046.42566329101</v>
      </c>
      <c r="C21" s="36">
        <v>921402.50211403798</v>
      </c>
      <c r="D21" s="39">
        <v>5.18791475801976</v>
      </c>
    </row>
    <row r="22" spans="1:4" x14ac:dyDescent="0.25">
      <c r="A22" s="18" t="s">
        <v>279</v>
      </c>
      <c r="B22" s="36">
        <v>385083.45006999001</v>
      </c>
      <c r="C22" s="36">
        <v>406393.64715636399</v>
      </c>
      <c r="D22" s="39">
        <v>2.2881808925097098</v>
      </c>
    </row>
    <row r="23" spans="1:4" x14ac:dyDescent="0.25">
      <c r="A23" s="18" t="s">
        <v>280</v>
      </c>
      <c r="B23" s="36">
        <v>485593.18948877201</v>
      </c>
      <c r="C23" s="36">
        <v>514352.47489660798</v>
      </c>
      <c r="D23" s="39">
        <v>2.8960381475172499</v>
      </c>
    </row>
    <row r="24" spans="1:4" x14ac:dyDescent="0.25">
      <c r="A24" s="18" t="s">
        <v>281</v>
      </c>
      <c r="B24" s="36">
        <v>492554.033973212</v>
      </c>
      <c r="C24" s="36">
        <v>518719.178339087</v>
      </c>
      <c r="D24" s="39">
        <v>2.9206246720612601</v>
      </c>
    </row>
    <row r="25" spans="1:4" x14ac:dyDescent="0.25">
      <c r="A25" s="18" t="s">
        <v>282</v>
      </c>
      <c r="B25" s="36">
        <v>796935.65221887606</v>
      </c>
      <c r="C25" s="36">
        <v>850177.42176597402</v>
      </c>
      <c r="D25" s="39">
        <v>4.7868851920797102</v>
      </c>
    </row>
    <row r="26" spans="1:4" x14ac:dyDescent="0.25">
      <c r="A26" s="18" t="s">
        <v>283</v>
      </c>
      <c r="B26" s="36">
        <v>1848733.4224749701</v>
      </c>
      <c r="C26" s="36">
        <v>1941518.7642089799</v>
      </c>
      <c r="D26" s="39">
        <v>10.9316328387455</v>
      </c>
    </row>
    <row r="27" spans="1:4" x14ac:dyDescent="0.25">
      <c r="A27" s="21" t="s">
        <v>284</v>
      </c>
      <c r="B27" s="22">
        <v>16834854.569393098</v>
      </c>
      <c r="C27" s="22">
        <v>17760555.9283657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0.54100000000000004</v>
      </c>
      <c r="B31" s="29" t="s">
        <v>34</v>
      </c>
      <c r="C31" s="30" t="s">
        <v>143</v>
      </c>
    </row>
    <row r="32" spans="1:4" x14ac:dyDescent="0.25">
      <c r="A32" s="28">
        <v>0.45900000000000002</v>
      </c>
      <c r="B32" s="29" t="s">
        <v>34</v>
      </c>
      <c r="C32" s="30" t="s">
        <v>159</v>
      </c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2F00-000000000000}"/>
  </hyperlinks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237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3094644.92209556</v>
      </c>
      <c r="C5" s="36">
        <v>3428164.4562387201</v>
      </c>
      <c r="D5" s="39">
        <v>2.3615004624907598</v>
      </c>
    </row>
    <row r="6" spans="1:6" x14ac:dyDescent="0.25">
      <c r="A6" s="18" t="s">
        <v>263</v>
      </c>
      <c r="B6" s="36">
        <v>6578634.7941527003</v>
      </c>
      <c r="C6" s="36">
        <v>7400495.8369819904</v>
      </c>
      <c r="D6" s="39">
        <v>5.0978517993469801</v>
      </c>
    </row>
    <row r="7" spans="1:6" x14ac:dyDescent="0.25">
      <c r="A7" s="18" t="s">
        <v>264</v>
      </c>
      <c r="B7" s="36">
        <v>5866000.50214101</v>
      </c>
      <c r="C7" s="36">
        <v>6519424.0516166398</v>
      </c>
      <c r="D7" s="39">
        <v>4.49092309006602</v>
      </c>
    </row>
    <row r="8" spans="1:6" x14ac:dyDescent="0.25">
      <c r="A8" s="18" t="s">
        <v>265</v>
      </c>
      <c r="B8" s="36">
        <v>4635918.7896154597</v>
      </c>
      <c r="C8" s="36">
        <v>5206909.5954394396</v>
      </c>
      <c r="D8" s="39">
        <v>3.5867939169023302</v>
      </c>
    </row>
    <row r="9" spans="1:6" x14ac:dyDescent="0.25">
      <c r="A9" s="18" t="s">
        <v>266</v>
      </c>
      <c r="B9" s="36">
        <v>6205715.0571143301</v>
      </c>
      <c r="C9" s="36">
        <v>6939138.6454186402</v>
      </c>
      <c r="D9" s="39">
        <v>4.7800446360215503</v>
      </c>
    </row>
    <row r="10" spans="1:6" x14ac:dyDescent="0.25">
      <c r="A10" s="18" t="s">
        <v>267</v>
      </c>
      <c r="B10" s="36">
        <v>5105474.1206124099</v>
      </c>
      <c r="C10" s="36">
        <v>5787370.1636636704</v>
      </c>
      <c r="D10" s="39">
        <v>3.98664576701547</v>
      </c>
    </row>
    <row r="11" spans="1:6" x14ac:dyDescent="0.25">
      <c r="A11" s="18" t="s">
        <v>268</v>
      </c>
      <c r="B11" s="36">
        <v>5911196.4443962304</v>
      </c>
      <c r="C11" s="36">
        <v>6602748.8690211195</v>
      </c>
      <c r="D11" s="39">
        <v>4.5483216184474502</v>
      </c>
    </row>
    <row r="12" spans="1:6" x14ac:dyDescent="0.25">
      <c r="A12" s="18" t="s">
        <v>269</v>
      </c>
      <c r="B12" s="36">
        <v>3449613.9944705502</v>
      </c>
      <c r="C12" s="36">
        <v>3826760.58704662</v>
      </c>
      <c r="D12" s="39">
        <v>2.636074497449</v>
      </c>
    </row>
    <row r="13" spans="1:6" x14ac:dyDescent="0.25">
      <c r="A13" s="18" t="s">
        <v>270</v>
      </c>
      <c r="B13" s="36">
        <v>5959372.3388880603</v>
      </c>
      <c r="C13" s="36">
        <v>6694315.0378379198</v>
      </c>
      <c r="D13" s="39">
        <v>4.6113972242912302</v>
      </c>
    </row>
    <row r="14" spans="1:6" x14ac:dyDescent="0.25">
      <c r="A14" s="18" t="s">
        <v>271</v>
      </c>
      <c r="B14" s="36">
        <v>7434697.02536208</v>
      </c>
      <c r="C14" s="36">
        <v>8351262.5124160303</v>
      </c>
      <c r="D14" s="39">
        <v>5.7527900242831604</v>
      </c>
    </row>
    <row r="15" spans="1:6" x14ac:dyDescent="0.25">
      <c r="A15" s="18" t="s">
        <v>272</v>
      </c>
      <c r="B15" s="36">
        <v>9563056.95911563</v>
      </c>
      <c r="C15" s="36">
        <v>10877236.720295301</v>
      </c>
      <c r="D15" s="39">
        <v>7.4928142664956603</v>
      </c>
    </row>
    <row r="16" spans="1:6" x14ac:dyDescent="0.25">
      <c r="A16" s="18" t="s">
        <v>273</v>
      </c>
      <c r="B16" s="36">
        <v>5274515.4587961901</v>
      </c>
      <c r="C16" s="36">
        <v>5898232.1889122296</v>
      </c>
      <c r="D16" s="39">
        <v>4.0630133763408303</v>
      </c>
    </row>
    <row r="17" spans="1:4" x14ac:dyDescent="0.25">
      <c r="A17" s="18" t="s">
        <v>274</v>
      </c>
      <c r="B17" s="36">
        <v>5741977.7281031301</v>
      </c>
      <c r="C17" s="36">
        <v>6442517.9790621502</v>
      </c>
      <c r="D17" s="39">
        <v>4.4379461316312296</v>
      </c>
    </row>
    <row r="18" spans="1:4" x14ac:dyDescent="0.25">
      <c r="A18" s="18" t="s">
        <v>275</v>
      </c>
      <c r="B18" s="36">
        <v>5333050.2348724101</v>
      </c>
      <c r="C18" s="36">
        <v>6017811.0281546097</v>
      </c>
      <c r="D18" s="39">
        <v>4.1453855868283096</v>
      </c>
    </row>
    <row r="19" spans="1:4" x14ac:dyDescent="0.25">
      <c r="A19" s="18" t="s">
        <v>276</v>
      </c>
      <c r="B19" s="36">
        <v>8843646.8233278394</v>
      </c>
      <c r="C19" s="36">
        <v>9962090.1165905204</v>
      </c>
      <c r="D19" s="39">
        <v>6.8624130253992002</v>
      </c>
    </row>
    <row r="20" spans="1:4" x14ac:dyDescent="0.25">
      <c r="A20" s="18" t="s">
        <v>277</v>
      </c>
      <c r="B20" s="36">
        <v>2242520.48491312</v>
      </c>
      <c r="C20" s="36">
        <v>2528985.4708953202</v>
      </c>
      <c r="D20" s="39">
        <v>1.7420985589775999</v>
      </c>
    </row>
    <row r="21" spans="1:4" x14ac:dyDescent="0.25">
      <c r="A21" s="18" t="s">
        <v>278</v>
      </c>
      <c r="B21" s="36">
        <v>6470292.2449788796</v>
      </c>
      <c r="C21" s="36">
        <v>7243315.8319208603</v>
      </c>
      <c r="D21" s="39">
        <v>4.9895779229375004</v>
      </c>
    </row>
    <row r="22" spans="1:4" x14ac:dyDescent="0.25">
      <c r="A22" s="18" t="s">
        <v>279</v>
      </c>
      <c r="B22" s="36">
        <v>2480278.1026482</v>
      </c>
      <c r="C22" s="36">
        <v>2790371.0250642798</v>
      </c>
      <c r="D22" s="39">
        <v>1.92215471291592</v>
      </c>
    </row>
    <row r="23" spans="1:4" x14ac:dyDescent="0.25">
      <c r="A23" s="18" t="s">
        <v>280</v>
      </c>
      <c r="B23" s="36">
        <v>3433011.40343802</v>
      </c>
      <c r="C23" s="36">
        <v>3865035.32485581</v>
      </c>
      <c r="D23" s="39">
        <v>2.6624401552789898</v>
      </c>
    </row>
    <row r="24" spans="1:4" x14ac:dyDescent="0.25">
      <c r="A24" s="18" t="s">
        <v>281</v>
      </c>
      <c r="B24" s="36">
        <v>3697588.5913025802</v>
      </c>
      <c r="C24" s="36">
        <v>4144528.07900282</v>
      </c>
      <c r="D24" s="39">
        <v>2.8549695034495</v>
      </c>
    </row>
    <row r="25" spans="1:4" x14ac:dyDescent="0.25">
      <c r="A25" s="18" t="s">
        <v>282</v>
      </c>
      <c r="B25" s="36">
        <v>6290005.1346640904</v>
      </c>
      <c r="C25" s="36">
        <v>7211420.2170798704</v>
      </c>
      <c r="D25" s="39">
        <v>4.9676065414125103</v>
      </c>
    </row>
    <row r="26" spans="1:4" x14ac:dyDescent="0.25">
      <c r="A26" s="18" t="s">
        <v>283</v>
      </c>
      <c r="B26" s="36">
        <v>15594196.4810353</v>
      </c>
      <c r="C26" s="36">
        <v>17430775.212133098</v>
      </c>
      <c r="D26" s="39">
        <v>12.0072371820188</v>
      </c>
    </row>
    <row r="27" spans="1:4" x14ac:dyDescent="0.25">
      <c r="A27" s="21" t="s">
        <v>284</v>
      </c>
      <c r="B27" s="22">
        <v>129205407.636044</v>
      </c>
      <c r="C27" s="22">
        <v>145168908.94964799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138</v>
      </c>
    </row>
    <row r="32" spans="1:4" x14ac:dyDescent="0.25">
      <c r="A32" s="28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000-000000000000}"/>
  </hyperlink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3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103</v>
      </c>
      <c r="B3" s="32" t="s">
        <v>91</v>
      </c>
      <c r="C3" s="32"/>
      <c r="D3" s="32"/>
      <c r="E3" s="32"/>
      <c r="F3" s="32"/>
    </row>
    <row r="4" spans="1:6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6" x14ac:dyDescent="0.25">
      <c r="A5" s="18" t="s">
        <v>7</v>
      </c>
      <c r="B5" s="36">
        <f>'17'!B5+'20'!B5+'21'!B5+'27'!B5</f>
        <v>58510088.791165575</v>
      </c>
      <c r="C5" s="36">
        <f>'17'!C5+'20'!C5+'21'!C5+'27'!C5</f>
        <v>64959378.33088816</v>
      </c>
    </row>
    <row r="6" spans="1:6" x14ac:dyDescent="0.25">
      <c r="A6" s="18" t="s">
        <v>8</v>
      </c>
      <c r="B6" s="36">
        <f>'17'!B6+'20'!B6+'21'!B6+'27'!B6</f>
        <v>99990691.152873188</v>
      </c>
      <c r="C6" s="36">
        <f>'17'!C6+'20'!C6+'21'!C6+'27'!C6</f>
        <v>111497754.17388277</v>
      </c>
    </row>
    <row r="7" spans="1:6" x14ac:dyDescent="0.25">
      <c r="A7" s="18" t="s">
        <v>9</v>
      </c>
      <c r="B7" s="36">
        <f>'17'!B7+'20'!B7+'21'!B7+'27'!B7</f>
        <v>100068641.58839643</v>
      </c>
      <c r="C7" s="36">
        <f>'17'!C7+'20'!C7+'21'!C7+'27'!C7</f>
        <v>111059100.22154507</v>
      </c>
    </row>
    <row r="8" spans="1:6" x14ac:dyDescent="0.25">
      <c r="A8" s="18" t="s">
        <v>10</v>
      </c>
      <c r="B8" s="36">
        <f>'17'!B8+'20'!B8+'21'!B8+'27'!B8</f>
        <v>88729546.667213872</v>
      </c>
      <c r="C8" s="36">
        <f>'17'!C8+'20'!C8+'21'!C8+'27'!C8</f>
        <v>98626590.316487268</v>
      </c>
    </row>
    <row r="9" spans="1:6" x14ac:dyDescent="0.25">
      <c r="A9" s="18" t="s">
        <v>11</v>
      </c>
      <c r="B9" s="36">
        <f>'17'!B9+'20'!B9+'21'!B9+'27'!B9</f>
        <v>114566204.59108804</v>
      </c>
      <c r="C9" s="36">
        <f>'17'!C9+'20'!C9+'21'!C9+'27'!C9</f>
        <v>127368151.92851441</v>
      </c>
    </row>
    <row r="10" spans="1:6" x14ac:dyDescent="0.25">
      <c r="A10" s="18" t="s">
        <v>12</v>
      </c>
      <c r="B10" s="36">
        <f>'17'!B10+'20'!B10+'21'!B10+'27'!B10</f>
        <v>112334779.41147691</v>
      </c>
      <c r="C10" s="36">
        <f>'17'!C10+'20'!C10+'21'!C10+'27'!C10</f>
        <v>125495918.21379732</v>
      </c>
    </row>
    <row r="11" spans="1:6" x14ac:dyDescent="0.25">
      <c r="A11" s="18" t="s">
        <v>13</v>
      </c>
      <c r="B11" s="36">
        <f>'17'!B11+'20'!B11+'21'!B11+'27'!B11</f>
        <v>108255179.36914183</v>
      </c>
      <c r="C11" s="36">
        <f>'17'!C11+'20'!C11+'21'!C11+'27'!C11</f>
        <v>120633262.35585099</v>
      </c>
    </row>
    <row r="12" spans="1:6" x14ac:dyDescent="0.25">
      <c r="A12" s="18" t="s">
        <v>14</v>
      </c>
      <c r="B12" s="36">
        <f>'17'!B12+'20'!B12+'21'!B12+'27'!B12</f>
        <v>60230834.140943602</v>
      </c>
      <c r="C12" s="36">
        <f>'17'!C12+'20'!C12+'21'!C12+'27'!C12</f>
        <v>66575297.27697552</v>
      </c>
    </row>
    <row r="13" spans="1:6" x14ac:dyDescent="0.25">
      <c r="A13" s="18" t="s">
        <v>15</v>
      </c>
      <c r="B13" s="36">
        <f>'17'!B13+'20'!B13+'21'!B13+'27'!B13</f>
        <v>103890782.57684058</v>
      </c>
      <c r="C13" s="36">
        <f>'17'!C13+'20'!C13+'21'!C13+'27'!C13</f>
        <v>115561776.27801436</v>
      </c>
    </row>
    <row r="14" spans="1:6" x14ac:dyDescent="0.25">
      <c r="A14" s="18" t="s">
        <v>16</v>
      </c>
      <c r="B14" s="36">
        <f>'17'!B14+'20'!B14+'21'!B14+'27'!B14</f>
        <v>160283304.933146</v>
      </c>
      <c r="C14" s="36">
        <f>'17'!C14+'20'!C14+'21'!C14+'27'!C14</f>
        <v>178357411.51783726</v>
      </c>
    </row>
    <row r="15" spans="1:6" x14ac:dyDescent="0.25">
      <c r="A15" s="18" t="s">
        <v>17</v>
      </c>
      <c r="B15" s="36">
        <f>'17'!B15+'20'!B15+'21'!B15+'27'!B15</f>
        <v>208954184.24751765</v>
      </c>
      <c r="C15" s="36">
        <f>'17'!C15+'20'!C15+'21'!C15+'27'!C15</f>
        <v>233072751.87395251</v>
      </c>
    </row>
    <row r="16" spans="1:6" x14ac:dyDescent="0.25">
      <c r="A16" s="18" t="s">
        <v>18</v>
      </c>
      <c r="B16" s="36">
        <f>'17'!B16+'20'!B16+'21'!B16+'27'!B16</f>
        <v>130874819.62039375</v>
      </c>
      <c r="C16" s="36">
        <f>'17'!C16+'20'!C16+'21'!C16+'27'!C16</f>
        <v>145410720.7063874</v>
      </c>
    </row>
    <row r="17" spans="1:3" x14ac:dyDescent="0.25">
      <c r="A17" s="18" t="s">
        <v>19</v>
      </c>
      <c r="B17" s="36">
        <f>'17'!B17+'20'!B17+'21'!B17+'27'!B17</f>
        <v>117857138.97457799</v>
      </c>
      <c r="C17" s="36">
        <f>'17'!C17+'20'!C17+'21'!C17+'27'!C17</f>
        <v>131350598.75454384</v>
      </c>
    </row>
    <row r="18" spans="1:3" x14ac:dyDescent="0.25">
      <c r="A18" s="18" t="s">
        <v>20</v>
      </c>
      <c r="B18" s="36">
        <f>'17'!B18+'20'!B18+'21'!B18+'27'!B18</f>
        <v>98425757.557693198</v>
      </c>
      <c r="C18" s="36">
        <f>'17'!C18+'20'!C18+'21'!C18+'27'!C18</f>
        <v>109698795.99604835</v>
      </c>
    </row>
    <row r="19" spans="1:3" x14ac:dyDescent="0.25">
      <c r="A19" s="18" t="s">
        <v>21</v>
      </c>
      <c r="B19" s="36">
        <f>'17'!B19+'20'!B19+'21'!B19+'27'!B19</f>
        <v>215269318.28142273</v>
      </c>
      <c r="C19" s="36">
        <f>'17'!C19+'20'!C19+'21'!C19+'27'!C19</f>
        <v>239438765.91401142</v>
      </c>
    </row>
    <row r="20" spans="1:3" x14ac:dyDescent="0.25">
      <c r="A20" s="18" t="s">
        <v>22</v>
      </c>
      <c r="B20" s="36">
        <f>'17'!B20+'20'!B20+'21'!B20+'27'!B20</f>
        <v>56339904.517563887</v>
      </c>
      <c r="C20" s="36">
        <f>'17'!C20+'20'!C20+'21'!C20+'27'!C20</f>
        <v>62635471.961822577</v>
      </c>
    </row>
    <row r="21" spans="1:3" x14ac:dyDescent="0.25">
      <c r="A21" s="18" t="s">
        <v>23</v>
      </c>
      <c r="B21" s="36">
        <f>'17'!B21+'20'!B21+'21'!B21+'27'!B21</f>
        <v>156556570.25560915</v>
      </c>
      <c r="C21" s="36">
        <f>'17'!C21+'20'!C21+'21'!C21+'27'!C21</f>
        <v>174165765.73705357</v>
      </c>
    </row>
    <row r="22" spans="1:3" x14ac:dyDescent="0.25">
      <c r="A22" s="18" t="s">
        <v>24</v>
      </c>
      <c r="B22" s="36">
        <f>'17'!B22+'20'!B22+'21'!B22+'27'!B22</f>
        <v>66848830.821944237</v>
      </c>
      <c r="C22" s="36">
        <f>'17'!C22+'20'!C22+'21'!C22+'27'!C22</f>
        <v>74360414.317250699</v>
      </c>
    </row>
    <row r="23" spans="1:3" x14ac:dyDescent="0.25">
      <c r="A23" s="18" t="s">
        <v>25</v>
      </c>
      <c r="B23" s="36">
        <f>'17'!B23+'20'!B23+'21'!B23+'27'!B23</f>
        <v>83381372.805463836</v>
      </c>
      <c r="C23" s="36">
        <f>'17'!C23+'20'!C23+'21'!C23+'27'!C23</f>
        <v>92870033.155556679</v>
      </c>
    </row>
    <row r="24" spans="1:3" x14ac:dyDescent="0.25">
      <c r="A24" s="18" t="s">
        <v>26</v>
      </c>
      <c r="B24" s="36">
        <f>'17'!B24+'20'!B24+'21'!B24+'27'!B24</f>
        <v>65417430.933227926</v>
      </c>
      <c r="C24" s="36">
        <f>'17'!C24+'20'!C24+'21'!C24+'27'!C24</f>
        <v>72759146.608794644</v>
      </c>
    </row>
    <row r="25" spans="1:3" x14ac:dyDescent="0.25">
      <c r="A25" s="18" t="s">
        <v>27</v>
      </c>
      <c r="B25" s="36">
        <f>'17'!B25+'20'!B25+'21'!B25+'27'!B25</f>
        <v>137004663.44678602</v>
      </c>
      <c r="C25" s="36">
        <f>'17'!C25+'20'!C25+'21'!C25+'27'!C25</f>
        <v>153031223.42797709</v>
      </c>
    </row>
    <row r="26" spans="1:3" x14ac:dyDescent="0.25">
      <c r="A26" s="18" t="s">
        <v>28</v>
      </c>
      <c r="B26" s="36">
        <f>'17'!B26+'20'!B26+'21'!B26+'27'!B26</f>
        <v>301109967.31551075</v>
      </c>
      <c r="C26" s="36">
        <f>'17'!C26+'20'!C26+'21'!C26+'27'!C26</f>
        <v>334381247.93280506</v>
      </c>
    </row>
    <row r="27" spans="1:3" x14ac:dyDescent="0.25">
      <c r="A27" s="21" t="s">
        <v>29</v>
      </c>
      <c r="B27" s="22">
        <f>SUM(B5:B26)</f>
        <v>2644900011.9999967</v>
      </c>
      <c r="C27" s="22">
        <f>SUM(C5:C26)</f>
        <v>2943309576.9999971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400-000000000000}"/>
  </hyperlinks>
  <pageMargins left="0.7" right="0.7" top="0.75" bottom="0.75" header="0.3" footer="0.3"/>
  <pageSetup paperSize="9"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238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399417.27895074902</v>
      </c>
      <c r="C5" s="36">
        <v>388444.59982337098</v>
      </c>
      <c r="D5" s="39">
        <v>2.3551984038165599</v>
      </c>
    </row>
    <row r="6" spans="1:6" x14ac:dyDescent="0.25">
      <c r="A6" s="18" t="s">
        <v>263</v>
      </c>
      <c r="B6" s="36">
        <v>728611.34126938705</v>
      </c>
      <c r="C6" s="36">
        <v>702807.41509208002</v>
      </c>
      <c r="D6" s="39">
        <v>4.2612277348377798</v>
      </c>
    </row>
    <row r="7" spans="1:6" x14ac:dyDescent="0.25">
      <c r="A7" s="18" t="s">
        <v>264</v>
      </c>
      <c r="B7" s="36">
        <v>650082.35352480295</v>
      </c>
      <c r="C7" s="36">
        <v>633843.56161858595</v>
      </c>
      <c r="D7" s="39">
        <v>3.8430894528390902</v>
      </c>
    </row>
    <row r="8" spans="1:6" x14ac:dyDescent="0.25">
      <c r="A8" s="18" t="s">
        <v>265</v>
      </c>
      <c r="B8" s="36">
        <v>553615.64277044102</v>
      </c>
      <c r="C8" s="36">
        <v>541906.74669350404</v>
      </c>
      <c r="D8" s="39">
        <v>3.2856626283653099</v>
      </c>
    </row>
    <row r="9" spans="1:6" x14ac:dyDescent="0.25">
      <c r="A9" s="18" t="s">
        <v>266</v>
      </c>
      <c r="B9" s="36">
        <v>761642.66948363301</v>
      </c>
      <c r="C9" s="36">
        <v>742195.385007506</v>
      </c>
      <c r="D9" s="39">
        <v>4.5000429582095798</v>
      </c>
    </row>
    <row r="10" spans="1:6" x14ac:dyDescent="0.25">
      <c r="A10" s="18" t="s">
        <v>267</v>
      </c>
      <c r="B10" s="36">
        <v>686084.97860007605</v>
      </c>
      <c r="C10" s="36">
        <v>672124.40394608304</v>
      </c>
      <c r="D10" s="39">
        <v>4.0751919940701198</v>
      </c>
    </row>
    <row r="11" spans="1:6" x14ac:dyDescent="0.25">
      <c r="A11" s="18" t="s">
        <v>268</v>
      </c>
      <c r="B11" s="36">
        <v>761688.75723639096</v>
      </c>
      <c r="C11" s="36">
        <v>750165.00602671003</v>
      </c>
      <c r="D11" s="39">
        <v>4.5483639767331603</v>
      </c>
    </row>
    <row r="12" spans="1:6" x14ac:dyDescent="0.25">
      <c r="A12" s="18" t="s">
        <v>269</v>
      </c>
      <c r="B12" s="36">
        <v>422258.02813516802</v>
      </c>
      <c r="C12" s="36">
        <v>411661.46197827102</v>
      </c>
      <c r="D12" s="39">
        <v>2.4959657531727202</v>
      </c>
    </row>
    <row r="13" spans="1:6" x14ac:dyDescent="0.25">
      <c r="A13" s="18" t="s">
        <v>270</v>
      </c>
      <c r="B13" s="36">
        <v>743158.20949615794</v>
      </c>
      <c r="C13" s="36">
        <v>722862.56190933497</v>
      </c>
      <c r="D13" s="39">
        <v>4.3828251255436497</v>
      </c>
    </row>
    <row r="14" spans="1:6" x14ac:dyDescent="0.25">
      <c r="A14" s="18" t="s">
        <v>271</v>
      </c>
      <c r="B14" s="36">
        <v>1033487.20673698</v>
      </c>
      <c r="C14" s="36">
        <v>1018674.39460349</v>
      </c>
      <c r="D14" s="39">
        <v>6.1763770413332297</v>
      </c>
    </row>
    <row r="15" spans="1:6" x14ac:dyDescent="0.25">
      <c r="A15" s="18" t="s">
        <v>272</v>
      </c>
      <c r="B15" s="36">
        <v>1288329.5579726801</v>
      </c>
      <c r="C15" s="36">
        <v>1271581.2757492799</v>
      </c>
      <c r="D15" s="39">
        <v>7.7097897417791499</v>
      </c>
    </row>
    <row r="16" spans="1:6" x14ac:dyDescent="0.25">
      <c r="A16" s="18" t="s">
        <v>273</v>
      </c>
      <c r="B16" s="36">
        <v>773086.63664886996</v>
      </c>
      <c r="C16" s="36">
        <v>760688.33988541295</v>
      </c>
      <c r="D16" s="39">
        <v>4.6121685427333503</v>
      </c>
    </row>
    <row r="17" spans="1:4" x14ac:dyDescent="0.25">
      <c r="A17" s="18" t="s">
        <v>274</v>
      </c>
      <c r="B17" s="36">
        <v>752756.47176785197</v>
      </c>
      <c r="C17" s="36">
        <v>739395.45205346204</v>
      </c>
      <c r="D17" s="39">
        <v>4.4830665409105404</v>
      </c>
    </row>
    <row r="18" spans="1:4" x14ac:dyDescent="0.25">
      <c r="A18" s="18" t="s">
        <v>275</v>
      </c>
      <c r="B18" s="36">
        <v>616854.63269332796</v>
      </c>
      <c r="C18" s="36">
        <v>606362.293925295</v>
      </c>
      <c r="D18" s="39">
        <v>3.6764663672420101</v>
      </c>
    </row>
    <row r="19" spans="1:4" x14ac:dyDescent="0.25">
      <c r="A19" s="18" t="s">
        <v>276</v>
      </c>
      <c r="B19" s="36">
        <v>1259337.5731468601</v>
      </c>
      <c r="C19" s="36">
        <v>1240987.0297151301</v>
      </c>
      <c r="D19" s="39">
        <v>7.52429219732013</v>
      </c>
    </row>
    <row r="20" spans="1:4" x14ac:dyDescent="0.25">
      <c r="A20" s="18" t="s">
        <v>277</v>
      </c>
      <c r="B20" s="36">
        <v>326931.21487071901</v>
      </c>
      <c r="C20" s="36">
        <v>320298.70101279701</v>
      </c>
      <c r="D20" s="39">
        <v>1.94201950474501</v>
      </c>
    </row>
    <row r="21" spans="1:4" x14ac:dyDescent="0.25">
      <c r="A21" s="18" t="s">
        <v>278</v>
      </c>
      <c r="B21" s="36">
        <v>933805.90784490702</v>
      </c>
      <c r="C21" s="36">
        <v>919790.51151182503</v>
      </c>
      <c r="D21" s="39">
        <v>5.5768290910551999</v>
      </c>
    </row>
    <row r="22" spans="1:4" x14ac:dyDescent="0.25">
      <c r="A22" s="18" t="s">
        <v>279</v>
      </c>
      <c r="B22" s="36">
        <v>392805.88062816701</v>
      </c>
      <c r="C22" s="36">
        <v>388135.85785302898</v>
      </c>
      <c r="D22" s="39">
        <v>2.3533264545191099</v>
      </c>
    </row>
    <row r="23" spans="1:4" x14ac:dyDescent="0.25">
      <c r="A23" s="18" t="s">
        <v>280</v>
      </c>
      <c r="B23" s="36">
        <v>505467.67883994599</v>
      </c>
      <c r="C23" s="36">
        <v>499258.47792307602</v>
      </c>
      <c r="D23" s="39">
        <v>3.0270797195558501</v>
      </c>
    </row>
    <row r="24" spans="1:4" x14ac:dyDescent="0.25">
      <c r="A24" s="18" t="s">
        <v>281</v>
      </c>
      <c r="B24" s="36">
        <v>439005.30601800198</v>
      </c>
      <c r="C24" s="36">
        <v>431665.78718678898</v>
      </c>
      <c r="D24" s="39">
        <v>2.6172550047724399</v>
      </c>
    </row>
    <row r="25" spans="1:4" x14ac:dyDescent="0.25">
      <c r="A25" s="18" t="s">
        <v>282</v>
      </c>
      <c r="B25" s="36">
        <v>852631.70400112704</v>
      </c>
      <c r="C25" s="36">
        <v>842571.69403837901</v>
      </c>
      <c r="D25" s="39">
        <v>5.1086397128510503</v>
      </c>
    </row>
    <row r="26" spans="1:4" x14ac:dyDescent="0.25">
      <c r="A26" s="18" t="s">
        <v>283</v>
      </c>
      <c r="B26" s="36">
        <v>1928415.8097817099</v>
      </c>
      <c r="C26" s="36">
        <v>1887652.3730798999</v>
      </c>
      <c r="D26" s="39">
        <v>11.445122053594901</v>
      </c>
    </row>
    <row r="27" spans="1:4" x14ac:dyDescent="0.25">
      <c r="A27" s="21" t="s">
        <v>284</v>
      </c>
      <c r="B27" s="22">
        <v>16809474.840418</v>
      </c>
      <c r="C27" s="22">
        <v>16493073.330633299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0.4</v>
      </c>
      <c r="B31" s="29" t="s">
        <v>34</v>
      </c>
      <c r="C31" s="30" t="s">
        <v>111</v>
      </c>
    </row>
    <row r="32" spans="1:4" x14ac:dyDescent="0.25">
      <c r="A32" s="28">
        <v>0.4</v>
      </c>
      <c r="B32" s="29" t="s">
        <v>34</v>
      </c>
      <c r="C32" s="30" t="s">
        <v>143</v>
      </c>
    </row>
    <row r="33" spans="1:3" x14ac:dyDescent="0.25">
      <c r="A33" s="40">
        <v>0.2</v>
      </c>
      <c r="B33" s="29" t="s">
        <v>34</v>
      </c>
      <c r="C33" s="30" t="s">
        <v>160</v>
      </c>
    </row>
  </sheetData>
  <hyperlinks>
    <hyperlink ref="A2" location="Contents!A1" display="Back to contents" xr:uid="{00000000-0004-0000-3100-000000000000}"/>
  </hyperlinks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32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/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239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2928094.2861204799</v>
      </c>
      <c r="C5" s="36">
        <v>3096141.00005444</v>
      </c>
      <c r="D5" s="39">
        <v>3.3420912747237801</v>
      </c>
    </row>
    <row r="6" spans="1:6" x14ac:dyDescent="0.25">
      <c r="A6" s="18" t="s">
        <v>263</v>
      </c>
      <c r="B6" s="36">
        <v>5729195.6780500002</v>
      </c>
      <c r="C6" s="36">
        <v>6042864.0157322204</v>
      </c>
      <c r="D6" s="39">
        <v>6.5228951462371496</v>
      </c>
    </row>
    <row r="7" spans="1:6" x14ac:dyDescent="0.25">
      <c r="A7" s="18" t="s">
        <v>264</v>
      </c>
      <c r="B7" s="36">
        <v>3812508.5973521499</v>
      </c>
      <c r="C7" s="36">
        <v>3999422.5491092</v>
      </c>
      <c r="D7" s="39">
        <v>4.3171274192862601</v>
      </c>
    </row>
    <row r="8" spans="1:6" x14ac:dyDescent="0.25">
      <c r="A8" s="18" t="s">
        <v>265</v>
      </c>
      <c r="B8" s="36">
        <v>3388528.9660030301</v>
      </c>
      <c r="C8" s="36">
        <v>3578100.6514475602</v>
      </c>
      <c r="D8" s="39">
        <v>3.8623366852724401</v>
      </c>
    </row>
    <row r="9" spans="1:6" x14ac:dyDescent="0.25">
      <c r="A9" s="18" t="s">
        <v>266</v>
      </c>
      <c r="B9" s="36">
        <v>3369217.54327934</v>
      </c>
      <c r="C9" s="36">
        <v>3519625.6375649301</v>
      </c>
      <c r="D9" s="39">
        <v>3.7992165516341299</v>
      </c>
    </row>
    <row r="10" spans="1:6" x14ac:dyDescent="0.25">
      <c r="A10" s="18" t="s">
        <v>267</v>
      </c>
      <c r="B10" s="36">
        <v>3225883.8744999999</v>
      </c>
      <c r="C10" s="36">
        <v>3435578.29215643</v>
      </c>
      <c r="D10" s="39">
        <v>3.7084926796436402</v>
      </c>
    </row>
    <row r="11" spans="1:6" x14ac:dyDescent="0.25">
      <c r="A11" s="18" t="s">
        <v>268</v>
      </c>
      <c r="B11" s="36">
        <v>8806360.2709125001</v>
      </c>
      <c r="C11" s="36">
        <v>9264152.0619874205</v>
      </c>
      <c r="D11" s="39">
        <v>10.0000748588446</v>
      </c>
    </row>
    <row r="12" spans="1:6" x14ac:dyDescent="0.25">
      <c r="A12" s="18" t="s">
        <v>269</v>
      </c>
      <c r="B12" s="36">
        <v>5377627.9092353899</v>
      </c>
      <c r="C12" s="36">
        <v>5665758.5582627198</v>
      </c>
      <c r="D12" s="39">
        <v>6.1158333040802901</v>
      </c>
    </row>
    <row r="13" spans="1:6" x14ac:dyDescent="0.25">
      <c r="A13" s="18" t="s">
        <v>270</v>
      </c>
      <c r="B13" s="36">
        <v>4480150.82731984</v>
      </c>
      <c r="C13" s="36">
        <v>4708076.77985554</v>
      </c>
      <c r="D13" s="39">
        <v>5.0820755018612402</v>
      </c>
    </row>
    <row r="14" spans="1:6" x14ac:dyDescent="0.25">
      <c r="A14" s="18" t="s">
        <v>271</v>
      </c>
      <c r="B14" s="36">
        <v>5759468.7024774803</v>
      </c>
      <c r="C14" s="36">
        <v>6032147.3555816002</v>
      </c>
      <c r="D14" s="39">
        <v>6.5113271794091103</v>
      </c>
    </row>
    <row r="15" spans="1:6" x14ac:dyDescent="0.25">
      <c r="A15" s="18" t="s">
        <v>272</v>
      </c>
      <c r="B15" s="36">
        <v>4601416.7897033403</v>
      </c>
      <c r="C15" s="36">
        <v>4861496.7194693899</v>
      </c>
      <c r="D15" s="39">
        <v>5.2476827663698904</v>
      </c>
    </row>
    <row r="16" spans="1:6" x14ac:dyDescent="0.25">
      <c r="A16" s="18" t="s">
        <v>273</v>
      </c>
      <c r="B16" s="36">
        <v>3079065.4653718099</v>
      </c>
      <c r="C16" s="36">
        <v>3208219.6284673</v>
      </c>
      <c r="D16" s="39">
        <v>3.4630731699588599</v>
      </c>
    </row>
    <row r="17" spans="1:4" x14ac:dyDescent="0.25">
      <c r="A17" s="18" t="s">
        <v>274</v>
      </c>
      <c r="B17" s="36">
        <v>3134357.92472299</v>
      </c>
      <c r="C17" s="36">
        <v>3308422.2930318001</v>
      </c>
      <c r="D17" s="39">
        <v>3.5712357022657599</v>
      </c>
    </row>
    <row r="18" spans="1:4" x14ac:dyDescent="0.25">
      <c r="A18" s="18" t="s">
        <v>275</v>
      </c>
      <c r="B18" s="36">
        <v>3292398.0583042498</v>
      </c>
      <c r="C18" s="36">
        <v>3463010.2441057302</v>
      </c>
      <c r="D18" s="39">
        <v>3.73810376236138</v>
      </c>
    </row>
    <row r="19" spans="1:4" x14ac:dyDescent="0.25">
      <c r="A19" s="18" t="s">
        <v>276</v>
      </c>
      <c r="B19" s="36">
        <v>4798022.8507194603</v>
      </c>
      <c r="C19" s="36">
        <v>5034350.9882796304</v>
      </c>
      <c r="D19" s="39">
        <v>5.4342681782033004</v>
      </c>
    </row>
    <row r="20" spans="1:4" x14ac:dyDescent="0.25">
      <c r="A20" s="18" t="s">
        <v>277</v>
      </c>
      <c r="B20" s="36">
        <v>1350719.14536039</v>
      </c>
      <c r="C20" s="36">
        <v>1420280.99324757</v>
      </c>
      <c r="D20" s="39">
        <v>1.5331048279471999</v>
      </c>
    </row>
    <row r="21" spans="1:4" x14ac:dyDescent="0.25">
      <c r="A21" s="18" t="s">
        <v>278</v>
      </c>
      <c r="B21" s="36">
        <v>3430233.2688137698</v>
      </c>
      <c r="C21" s="36">
        <v>3592725.0692855902</v>
      </c>
      <c r="D21" s="39">
        <v>3.8781228330136202</v>
      </c>
    </row>
    <row r="22" spans="1:4" x14ac:dyDescent="0.25">
      <c r="A22" s="18" t="s">
        <v>279</v>
      </c>
      <c r="B22" s="36">
        <v>1357300.0460264401</v>
      </c>
      <c r="C22" s="36">
        <v>1445379.8565168299</v>
      </c>
      <c r="D22" s="39">
        <v>1.5601974868203601</v>
      </c>
    </row>
    <row r="23" spans="1:4" x14ac:dyDescent="0.25">
      <c r="A23" s="18" t="s">
        <v>280</v>
      </c>
      <c r="B23" s="36">
        <v>1863158.6966220101</v>
      </c>
      <c r="C23" s="36">
        <v>1977840.78327971</v>
      </c>
      <c r="D23" s="39">
        <v>2.1349558771631298</v>
      </c>
    </row>
    <row r="24" spans="1:4" x14ac:dyDescent="0.25">
      <c r="A24" s="18" t="s">
        <v>281</v>
      </c>
      <c r="B24" s="36">
        <v>3532707.3240581299</v>
      </c>
      <c r="C24" s="36">
        <v>3720639.6025062199</v>
      </c>
      <c r="D24" s="39">
        <v>4.0161986006803803</v>
      </c>
    </row>
    <row r="25" spans="1:4" x14ac:dyDescent="0.25">
      <c r="A25" s="18" t="s">
        <v>282</v>
      </c>
      <c r="B25" s="36">
        <v>3573709.7335532601</v>
      </c>
      <c r="C25" s="36">
        <v>3812462.3831584998</v>
      </c>
      <c r="D25" s="39">
        <v>4.1153155704932702</v>
      </c>
    </row>
    <row r="26" spans="1:4" x14ac:dyDescent="0.25">
      <c r="A26" s="18" t="s">
        <v>283</v>
      </c>
      <c r="B26" s="36">
        <v>7064956.09784263</v>
      </c>
      <c r="C26" s="36">
        <v>7454131.6582455197</v>
      </c>
      <c r="D26" s="39">
        <v>8.0462706237301909</v>
      </c>
    </row>
    <row r="27" spans="1:4" x14ac:dyDescent="0.25">
      <c r="A27" s="21" t="s">
        <v>284</v>
      </c>
      <c r="B27" s="22">
        <v>87955082.056348696</v>
      </c>
      <c r="C27" s="22">
        <v>92640827.121345803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0.64</v>
      </c>
      <c r="B31" s="29" t="s">
        <v>34</v>
      </c>
      <c r="C31" s="30" t="s">
        <v>161</v>
      </c>
    </row>
    <row r="32" spans="1:4" x14ac:dyDescent="0.25">
      <c r="A32" s="28">
        <v>0.36</v>
      </c>
      <c r="B32" s="29" t="s">
        <v>34</v>
      </c>
      <c r="C32" s="30" t="s">
        <v>109</v>
      </c>
    </row>
  </sheetData>
  <hyperlinks>
    <hyperlink ref="A2" location="Contents!A1" display="Back to contents" xr:uid="{00000000-0004-0000-3200-000000000000}"/>
  </hyperlinks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72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508247.22658251697</v>
      </c>
      <c r="C5" s="36">
        <v>508247.22658251697</v>
      </c>
      <c r="D5" s="39">
        <v>2.3102146662841698</v>
      </c>
    </row>
    <row r="6" spans="1:6" x14ac:dyDescent="0.25">
      <c r="A6" s="18" t="s">
        <v>263</v>
      </c>
      <c r="B6" s="36">
        <v>493834.39138179203</v>
      </c>
      <c r="C6" s="36">
        <v>493834.39138179203</v>
      </c>
      <c r="D6" s="39">
        <v>2.24470177900815</v>
      </c>
    </row>
    <row r="7" spans="1:6" x14ac:dyDescent="0.25">
      <c r="A7" s="18" t="s">
        <v>264</v>
      </c>
      <c r="B7" s="36">
        <v>174108.736588734</v>
      </c>
      <c r="C7" s="36">
        <v>174108.736588734</v>
      </c>
      <c r="D7" s="39">
        <v>0.79140334813060997</v>
      </c>
    </row>
    <row r="8" spans="1:6" x14ac:dyDescent="0.25">
      <c r="A8" s="18" t="s">
        <v>265</v>
      </c>
      <c r="B8" s="36">
        <v>168517.71090503599</v>
      </c>
      <c r="C8" s="36">
        <v>168517.71090503599</v>
      </c>
      <c r="D8" s="39">
        <v>0.76598959502289199</v>
      </c>
    </row>
    <row r="9" spans="1:6" x14ac:dyDescent="0.25">
      <c r="A9" s="18" t="s">
        <v>266</v>
      </c>
      <c r="B9" s="36">
        <v>225093.538663015</v>
      </c>
      <c r="C9" s="36">
        <v>225093.538663015</v>
      </c>
      <c r="D9" s="39">
        <v>1.0231524484682499</v>
      </c>
    </row>
    <row r="10" spans="1:6" x14ac:dyDescent="0.25">
      <c r="A10" s="18" t="s">
        <v>267</v>
      </c>
      <c r="B10" s="36">
        <v>321698.495176122</v>
      </c>
      <c r="C10" s="36">
        <v>321698.495176122</v>
      </c>
      <c r="D10" s="39">
        <v>1.46226588716419</v>
      </c>
    </row>
    <row r="11" spans="1:6" x14ac:dyDescent="0.25">
      <c r="A11" s="18" t="s">
        <v>268</v>
      </c>
      <c r="B11" s="36">
        <v>47934.263740000002</v>
      </c>
      <c r="C11" s="36">
        <v>47934.263739119699</v>
      </c>
      <c r="D11" s="39">
        <v>0.21788301699599899</v>
      </c>
    </row>
    <row r="12" spans="1:6" x14ac:dyDescent="0.25">
      <c r="A12" s="18" t="s">
        <v>269</v>
      </c>
      <c r="B12" s="36">
        <v>107276.17481602301</v>
      </c>
      <c r="C12" s="36">
        <v>107276.17481602301</v>
      </c>
      <c r="D12" s="39">
        <v>0.48761897643646901</v>
      </c>
    </row>
    <row r="13" spans="1:6" x14ac:dyDescent="0.25">
      <c r="A13" s="18" t="s">
        <v>270</v>
      </c>
      <c r="B13" s="36">
        <v>365928.64131396799</v>
      </c>
      <c r="C13" s="36">
        <v>365928.64131396799</v>
      </c>
      <c r="D13" s="39">
        <v>1.6633120059725801</v>
      </c>
    </row>
    <row r="14" spans="1:6" x14ac:dyDescent="0.25">
      <c r="A14" s="18" t="s">
        <v>271</v>
      </c>
      <c r="B14" s="36">
        <v>1194545.5422912601</v>
      </c>
      <c r="C14" s="36">
        <v>1194545.5422912601</v>
      </c>
      <c r="D14" s="39">
        <v>5.4297524649602797</v>
      </c>
    </row>
    <row r="15" spans="1:6" x14ac:dyDescent="0.25">
      <c r="A15" s="18" t="s">
        <v>272</v>
      </c>
      <c r="B15" s="36">
        <v>969377.35678249097</v>
      </c>
      <c r="C15" s="36">
        <v>969377.35678249097</v>
      </c>
      <c r="D15" s="39">
        <v>4.4062607126476898</v>
      </c>
    </row>
    <row r="16" spans="1:6" x14ac:dyDescent="0.25">
      <c r="A16" s="18" t="s">
        <v>273</v>
      </c>
      <c r="B16" s="36">
        <v>2358764.33330297</v>
      </c>
      <c r="C16" s="36">
        <v>2358764.33330297</v>
      </c>
      <c r="D16" s="39">
        <v>10.721656060468099</v>
      </c>
    </row>
    <row r="17" spans="1:4" x14ac:dyDescent="0.25">
      <c r="A17" s="18" t="s">
        <v>274</v>
      </c>
      <c r="B17" s="36">
        <v>757871.50667167199</v>
      </c>
      <c r="C17" s="36">
        <v>757871.50667167199</v>
      </c>
      <c r="D17" s="39">
        <v>3.4448704848712399</v>
      </c>
    </row>
    <row r="18" spans="1:4" x14ac:dyDescent="0.25">
      <c r="A18" s="18" t="s">
        <v>275</v>
      </c>
      <c r="B18" s="36">
        <v>167442.525329094</v>
      </c>
      <c r="C18" s="36">
        <v>167442.525329094</v>
      </c>
      <c r="D18" s="39">
        <v>0.761102387859519</v>
      </c>
    </row>
    <row r="19" spans="1:4" x14ac:dyDescent="0.25">
      <c r="A19" s="18" t="s">
        <v>276</v>
      </c>
      <c r="B19" s="36">
        <v>4223497.2238374697</v>
      </c>
      <c r="C19" s="36">
        <v>4223497.2238374697</v>
      </c>
      <c r="D19" s="39">
        <v>19.197714653806699</v>
      </c>
    </row>
    <row r="20" spans="1:4" x14ac:dyDescent="0.25">
      <c r="A20" s="18" t="s">
        <v>277</v>
      </c>
      <c r="B20" s="36">
        <v>2145633.5826209099</v>
      </c>
      <c r="C20" s="36">
        <v>2145633.5826209099</v>
      </c>
      <c r="D20" s="39">
        <v>9.7528799210041495</v>
      </c>
    </row>
    <row r="21" spans="1:4" x14ac:dyDescent="0.25">
      <c r="A21" s="18" t="s">
        <v>278</v>
      </c>
      <c r="B21" s="36">
        <v>2465636.6804098599</v>
      </c>
      <c r="C21" s="36">
        <v>2465636.6804098599</v>
      </c>
      <c r="D21" s="39">
        <v>11.207439456408499</v>
      </c>
    </row>
    <row r="22" spans="1:4" x14ac:dyDescent="0.25">
      <c r="A22" s="18" t="s">
        <v>279</v>
      </c>
      <c r="B22" s="36">
        <v>2625414.23467047</v>
      </c>
      <c r="C22" s="36">
        <v>2625414.23467047</v>
      </c>
      <c r="D22" s="39">
        <v>11.933701066684</v>
      </c>
    </row>
    <row r="23" spans="1:4" x14ac:dyDescent="0.25">
      <c r="A23" s="18" t="s">
        <v>280</v>
      </c>
      <c r="B23" s="36">
        <v>452037.91106067301</v>
      </c>
      <c r="C23" s="36">
        <v>452037.91106067301</v>
      </c>
      <c r="D23" s="39">
        <v>2.0547177775485199</v>
      </c>
    </row>
    <row r="24" spans="1:4" x14ac:dyDescent="0.25">
      <c r="A24" s="18" t="s">
        <v>281</v>
      </c>
      <c r="B24" s="36">
        <v>431.3001185</v>
      </c>
      <c r="C24" s="36">
        <v>431.30011846119999</v>
      </c>
      <c r="D24" s="39">
        <v>1.9604550839145501E-3</v>
      </c>
    </row>
    <row r="25" spans="1:4" x14ac:dyDescent="0.25">
      <c r="A25" s="18" t="s">
        <v>282</v>
      </c>
      <c r="B25" s="36">
        <v>715569.51655496506</v>
      </c>
      <c r="C25" s="36">
        <v>715569.51655496506</v>
      </c>
      <c r="D25" s="39">
        <v>3.25258871161348</v>
      </c>
    </row>
    <row r="26" spans="1:4" x14ac:dyDescent="0.25">
      <c r="A26" s="18" t="s">
        <v>283</v>
      </c>
      <c r="B26" s="36">
        <v>1511139.10718334</v>
      </c>
      <c r="C26" s="36">
        <v>1511139.10718334</v>
      </c>
      <c r="D26" s="39">
        <v>6.8688141235606501</v>
      </c>
    </row>
    <row r="27" spans="1:4" x14ac:dyDescent="0.25">
      <c r="A27" s="21" t="s">
        <v>284</v>
      </c>
      <c r="B27" s="22">
        <v>22000000.000000902</v>
      </c>
      <c r="C27" s="22">
        <v>22000000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72</v>
      </c>
    </row>
    <row r="32" spans="1:4" x14ac:dyDescent="0.25">
      <c r="A32" s="40"/>
      <c r="B32" s="29"/>
      <c r="C32" s="30" t="s">
        <v>162</v>
      </c>
    </row>
    <row r="33" spans="1:3" x14ac:dyDescent="0.25">
      <c r="A33" s="41"/>
      <c r="B33" s="29"/>
      <c r="C33" s="30" t="s">
        <v>163</v>
      </c>
    </row>
  </sheetData>
  <hyperlinks>
    <hyperlink ref="A2" location="Contents!A1" display="Back to contents" xr:uid="{00000000-0004-0000-3300-000000000000}"/>
  </hyperlinks>
  <pageMargins left="0.7" right="0.7" top="0.75" bottom="0.75" header="0.3" footer="0.3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73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370826.24359838001</v>
      </c>
      <c r="C5" s="36">
        <v>370826.24359838001</v>
      </c>
      <c r="D5" s="39">
        <v>3.0902186966531699</v>
      </c>
    </row>
    <row r="6" spans="1:6" x14ac:dyDescent="0.25">
      <c r="A6" s="18" t="s">
        <v>263</v>
      </c>
      <c r="B6" s="36">
        <v>794304.19424309302</v>
      </c>
      <c r="C6" s="36">
        <v>794304.19424309302</v>
      </c>
      <c r="D6" s="39">
        <v>6.6192016186924496</v>
      </c>
    </row>
    <row r="7" spans="1:6" x14ac:dyDescent="0.25">
      <c r="A7" s="18" t="s">
        <v>264</v>
      </c>
      <c r="B7" s="36">
        <v>513679.11580802198</v>
      </c>
      <c r="C7" s="36">
        <v>513679.11580802198</v>
      </c>
      <c r="D7" s="39">
        <v>4.2806592984001899</v>
      </c>
    </row>
    <row r="8" spans="1:6" x14ac:dyDescent="0.25">
      <c r="A8" s="18" t="s">
        <v>265</v>
      </c>
      <c r="B8" s="36">
        <v>487131.908768275</v>
      </c>
      <c r="C8" s="36">
        <v>487131.908768275</v>
      </c>
      <c r="D8" s="39">
        <v>4.0594325730689604</v>
      </c>
    </row>
    <row r="9" spans="1:6" x14ac:dyDescent="0.25">
      <c r="A9" s="18" t="s">
        <v>266</v>
      </c>
      <c r="B9" s="36">
        <v>577848.91218237695</v>
      </c>
      <c r="C9" s="36">
        <v>577848.91218237695</v>
      </c>
      <c r="D9" s="39">
        <v>4.8154076015198104</v>
      </c>
    </row>
    <row r="10" spans="1:6" x14ac:dyDescent="0.25">
      <c r="A10" s="18" t="s">
        <v>267</v>
      </c>
      <c r="B10" s="36">
        <v>441569.68535495602</v>
      </c>
      <c r="C10" s="36">
        <v>441569.68535495602</v>
      </c>
      <c r="D10" s="39">
        <v>3.6797473779579701</v>
      </c>
    </row>
    <row r="11" spans="1:6" x14ac:dyDescent="0.25">
      <c r="A11" s="18" t="s">
        <v>268</v>
      </c>
      <c r="B11" s="36">
        <v>962222.92509865097</v>
      </c>
      <c r="C11" s="36">
        <v>962222.92509865097</v>
      </c>
      <c r="D11" s="39">
        <v>8.0185243758220999</v>
      </c>
    </row>
    <row r="12" spans="1:6" x14ac:dyDescent="0.25">
      <c r="A12" s="18" t="s">
        <v>269</v>
      </c>
      <c r="B12" s="36">
        <v>488417.607659114</v>
      </c>
      <c r="C12" s="36">
        <v>488417.607659114</v>
      </c>
      <c r="D12" s="39">
        <v>4.0701467304926204</v>
      </c>
    </row>
    <row r="13" spans="1:6" x14ac:dyDescent="0.25">
      <c r="A13" s="18" t="s">
        <v>270</v>
      </c>
      <c r="B13" s="36">
        <v>635102.97317397594</v>
      </c>
      <c r="C13" s="36">
        <v>635102.97317397594</v>
      </c>
      <c r="D13" s="39">
        <v>5.2925247764497998</v>
      </c>
    </row>
    <row r="14" spans="1:6" x14ac:dyDescent="0.25">
      <c r="A14" s="18" t="s">
        <v>271</v>
      </c>
      <c r="B14" s="36">
        <v>897035.81279143097</v>
      </c>
      <c r="C14" s="36">
        <v>897035.81279143097</v>
      </c>
      <c r="D14" s="39">
        <v>7.4752984399285998</v>
      </c>
    </row>
    <row r="15" spans="1:6" x14ac:dyDescent="0.25">
      <c r="A15" s="18" t="s">
        <v>272</v>
      </c>
      <c r="B15" s="36">
        <v>711011.40672864998</v>
      </c>
      <c r="C15" s="36">
        <v>711011.40672864998</v>
      </c>
      <c r="D15" s="39">
        <v>5.9250950560720899</v>
      </c>
    </row>
    <row r="16" spans="1:6" x14ac:dyDescent="0.25">
      <c r="A16" s="18" t="s">
        <v>273</v>
      </c>
      <c r="B16" s="36">
        <v>444305.29182803101</v>
      </c>
      <c r="C16" s="36">
        <v>444305.29182803101</v>
      </c>
      <c r="D16" s="39">
        <v>3.7025440985669298</v>
      </c>
    </row>
    <row r="17" spans="1:4" x14ac:dyDescent="0.25">
      <c r="A17" s="18" t="s">
        <v>274</v>
      </c>
      <c r="B17" s="36">
        <v>474535.87362420198</v>
      </c>
      <c r="C17" s="36">
        <v>474535.87362420198</v>
      </c>
      <c r="D17" s="39">
        <v>3.95446561353502</v>
      </c>
    </row>
    <row r="18" spans="1:4" x14ac:dyDescent="0.25">
      <c r="A18" s="18" t="s">
        <v>275</v>
      </c>
      <c r="B18" s="36">
        <v>455439.44245054998</v>
      </c>
      <c r="C18" s="36">
        <v>455439.44245054998</v>
      </c>
      <c r="D18" s="39">
        <v>3.7953286870879199</v>
      </c>
    </row>
    <row r="19" spans="1:4" x14ac:dyDescent="0.25">
      <c r="A19" s="18" t="s">
        <v>276</v>
      </c>
      <c r="B19" s="36">
        <v>755921.30580890505</v>
      </c>
      <c r="C19" s="36">
        <v>755921.30580890505</v>
      </c>
      <c r="D19" s="39">
        <v>6.2993442150742096</v>
      </c>
    </row>
    <row r="20" spans="1:4" x14ac:dyDescent="0.25">
      <c r="A20" s="18" t="s">
        <v>277</v>
      </c>
      <c r="B20" s="36">
        <v>145308.81938079701</v>
      </c>
      <c r="C20" s="36">
        <v>145308.81938079701</v>
      </c>
      <c r="D20" s="39">
        <v>1.21090682817331</v>
      </c>
    </row>
    <row r="21" spans="1:4" x14ac:dyDescent="0.25">
      <c r="A21" s="18" t="s">
        <v>278</v>
      </c>
      <c r="B21" s="36">
        <v>581476.66138984798</v>
      </c>
      <c r="C21" s="36">
        <v>581476.66138984798</v>
      </c>
      <c r="D21" s="39">
        <v>4.8456388449154</v>
      </c>
    </row>
    <row r="22" spans="1:4" x14ac:dyDescent="0.25">
      <c r="A22" s="18" t="s">
        <v>279</v>
      </c>
      <c r="B22" s="36">
        <v>214254.27010128699</v>
      </c>
      <c r="C22" s="36">
        <v>214254.27010128699</v>
      </c>
      <c r="D22" s="39">
        <v>1.78545225084406</v>
      </c>
    </row>
    <row r="23" spans="1:4" x14ac:dyDescent="0.25">
      <c r="A23" s="18" t="s">
        <v>280</v>
      </c>
      <c r="B23" s="36">
        <v>239864.42843253401</v>
      </c>
      <c r="C23" s="36">
        <v>239864.42843253401</v>
      </c>
      <c r="D23" s="39">
        <v>1.99887023693779</v>
      </c>
    </row>
    <row r="24" spans="1:4" x14ac:dyDescent="0.25">
      <c r="A24" s="18" t="s">
        <v>281</v>
      </c>
      <c r="B24" s="36">
        <v>369094.53151003597</v>
      </c>
      <c r="C24" s="36">
        <v>369094.53151003597</v>
      </c>
      <c r="D24" s="39">
        <v>3.0757877625836398</v>
      </c>
    </row>
    <row r="25" spans="1:4" x14ac:dyDescent="0.25">
      <c r="A25" s="18" t="s">
        <v>282</v>
      </c>
      <c r="B25" s="36">
        <v>393802.48022897303</v>
      </c>
      <c r="C25" s="36">
        <v>393802.48022897303</v>
      </c>
      <c r="D25" s="39">
        <v>3.2816873352414402</v>
      </c>
    </row>
    <row r="26" spans="1:4" x14ac:dyDescent="0.25">
      <c r="A26" s="18" t="s">
        <v>283</v>
      </c>
      <c r="B26" s="36">
        <v>1046846.1098379</v>
      </c>
      <c r="C26" s="36">
        <v>1046846.1098379</v>
      </c>
      <c r="D26" s="39">
        <v>8.7237175819825108</v>
      </c>
    </row>
    <row r="27" spans="1:4" x14ac:dyDescent="0.25">
      <c r="A27" s="21" t="s">
        <v>284</v>
      </c>
      <c r="B27" s="22">
        <v>12000000</v>
      </c>
      <c r="C27" s="22">
        <v>12000000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73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400-000000000000}"/>
  </hyperlinks>
  <pageMargins left="0.7" right="0.7" top="0.75" bottom="0.75" header="0.3" footer="0.3"/>
  <pageSetup paperSize="9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74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4857788.3681080099</v>
      </c>
      <c r="C5" s="36">
        <v>5055393.8534262097</v>
      </c>
      <c r="D5" s="39">
        <v>2.0718827268140201</v>
      </c>
    </row>
    <row r="6" spans="1:6" x14ac:dyDescent="0.25">
      <c r="A6" s="18" t="s">
        <v>263</v>
      </c>
      <c r="B6" s="36">
        <v>7695917.1637337403</v>
      </c>
      <c r="C6" s="36">
        <v>7854142.9040866401</v>
      </c>
      <c r="D6" s="39">
        <v>3.2189110262650198</v>
      </c>
    </row>
    <row r="7" spans="1:6" x14ac:dyDescent="0.25">
      <c r="A7" s="18" t="s">
        <v>264</v>
      </c>
      <c r="B7" s="36">
        <v>9441502.8154625297</v>
      </c>
      <c r="C7" s="36">
        <v>9617880.2210812904</v>
      </c>
      <c r="D7" s="39">
        <v>3.9417541889677499</v>
      </c>
    </row>
    <row r="8" spans="1:6" x14ac:dyDescent="0.25">
      <c r="A8" s="18" t="s">
        <v>265</v>
      </c>
      <c r="B8" s="36">
        <v>8733864.8109741006</v>
      </c>
      <c r="C8" s="36">
        <v>8799566.9905857109</v>
      </c>
      <c r="D8" s="39">
        <v>3.6063799141744801</v>
      </c>
    </row>
    <row r="9" spans="1:6" x14ac:dyDescent="0.25">
      <c r="A9" s="18" t="s">
        <v>266</v>
      </c>
      <c r="B9" s="36">
        <v>9907371.9268048797</v>
      </c>
      <c r="C9" s="36">
        <v>10010029.8710985</v>
      </c>
      <c r="D9" s="39">
        <v>4.1024712586469398</v>
      </c>
    </row>
    <row r="10" spans="1:6" x14ac:dyDescent="0.25">
      <c r="A10" s="18" t="s">
        <v>267</v>
      </c>
      <c r="B10" s="36">
        <v>9961736.2129147295</v>
      </c>
      <c r="C10" s="36">
        <v>10138160.2284413</v>
      </c>
      <c r="D10" s="39">
        <v>4.1549837001808703</v>
      </c>
    </row>
    <row r="11" spans="1:6" x14ac:dyDescent="0.25">
      <c r="A11" s="18" t="s">
        <v>268</v>
      </c>
      <c r="B11" s="36">
        <v>8947745.84525018</v>
      </c>
      <c r="C11" s="36">
        <v>9070036.1130302306</v>
      </c>
      <c r="D11" s="39">
        <v>3.7172279151763301</v>
      </c>
    </row>
    <row r="12" spans="1:6" x14ac:dyDescent="0.25">
      <c r="A12" s="18" t="s">
        <v>269</v>
      </c>
      <c r="B12" s="36">
        <v>5217510.8926042803</v>
      </c>
      <c r="C12" s="36">
        <v>5318709.9381024903</v>
      </c>
      <c r="D12" s="39">
        <v>2.17979915496004</v>
      </c>
    </row>
    <row r="13" spans="1:6" x14ac:dyDescent="0.25">
      <c r="A13" s="18" t="s">
        <v>270</v>
      </c>
      <c r="B13" s="36">
        <v>7935165.2979924297</v>
      </c>
      <c r="C13" s="36">
        <v>8318862.7179717598</v>
      </c>
      <c r="D13" s="39">
        <v>3.4093699663818802</v>
      </c>
    </row>
    <row r="14" spans="1:6" x14ac:dyDescent="0.25">
      <c r="A14" s="18" t="s">
        <v>271</v>
      </c>
      <c r="B14" s="36">
        <v>14611959.5421691</v>
      </c>
      <c r="C14" s="36">
        <v>14690145.807430601</v>
      </c>
      <c r="D14" s="39">
        <v>6.0205515604223896</v>
      </c>
    </row>
    <row r="15" spans="1:6" x14ac:dyDescent="0.25">
      <c r="A15" s="18" t="s">
        <v>272</v>
      </c>
      <c r="B15" s="36">
        <v>19458309.0303021</v>
      </c>
      <c r="C15" s="36">
        <v>19225416.673231401</v>
      </c>
      <c r="D15" s="39">
        <v>7.8792691283735401</v>
      </c>
    </row>
    <row r="16" spans="1:6" x14ac:dyDescent="0.25">
      <c r="A16" s="18" t="s">
        <v>273</v>
      </c>
      <c r="B16" s="36">
        <v>15285649.0712616</v>
      </c>
      <c r="C16" s="36">
        <v>15295760.405891201</v>
      </c>
      <c r="D16" s="39">
        <v>6.2687542647095196</v>
      </c>
    </row>
    <row r="17" spans="1:4" x14ac:dyDescent="0.25">
      <c r="A17" s="18" t="s">
        <v>274</v>
      </c>
      <c r="B17" s="36">
        <v>12540305.793083699</v>
      </c>
      <c r="C17" s="36">
        <v>12271666.9998773</v>
      </c>
      <c r="D17" s="39">
        <v>5.0293717212612004</v>
      </c>
    </row>
    <row r="18" spans="1:4" x14ac:dyDescent="0.25">
      <c r="A18" s="18" t="s">
        <v>275</v>
      </c>
      <c r="B18" s="36">
        <v>9292903.7165266201</v>
      </c>
      <c r="C18" s="36">
        <v>9278652.9832550306</v>
      </c>
      <c r="D18" s="39">
        <v>3.8027266324815798</v>
      </c>
    </row>
    <row r="19" spans="1:4" x14ac:dyDescent="0.25">
      <c r="A19" s="18" t="s">
        <v>276</v>
      </c>
      <c r="B19" s="36">
        <v>20668600.374575701</v>
      </c>
      <c r="C19" s="36">
        <v>20258899.530533601</v>
      </c>
      <c r="D19" s="39">
        <v>8.3028276764482207</v>
      </c>
    </row>
    <row r="20" spans="1:4" x14ac:dyDescent="0.25">
      <c r="A20" s="18" t="s">
        <v>277</v>
      </c>
      <c r="B20" s="36">
        <v>5479427.3277811296</v>
      </c>
      <c r="C20" s="36">
        <v>5546344.97848434</v>
      </c>
      <c r="D20" s="39">
        <v>2.2730922042968702</v>
      </c>
    </row>
    <row r="21" spans="1:4" x14ac:dyDescent="0.25">
      <c r="A21" s="18" t="s">
        <v>278</v>
      </c>
      <c r="B21" s="36">
        <v>13399222.3608927</v>
      </c>
      <c r="C21" s="36">
        <v>13367872.1039098</v>
      </c>
      <c r="D21" s="39">
        <v>5.4786361081597699</v>
      </c>
    </row>
    <row r="22" spans="1:4" x14ac:dyDescent="0.25">
      <c r="A22" s="18" t="s">
        <v>279</v>
      </c>
      <c r="B22" s="36">
        <v>7817222.9452054901</v>
      </c>
      <c r="C22" s="36">
        <v>7794491.9333143504</v>
      </c>
      <c r="D22" s="39">
        <v>3.1944639070960501</v>
      </c>
    </row>
    <row r="23" spans="1:4" x14ac:dyDescent="0.25">
      <c r="A23" s="18" t="s">
        <v>280</v>
      </c>
      <c r="B23" s="36">
        <v>8262710.8871353697</v>
      </c>
      <c r="C23" s="36">
        <v>7995809.2641046103</v>
      </c>
      <c r="D23" s="39">
        <v>3.2769710098789502</v>
      </c>
    </row>
    <row r="24" spans="1:4" x14ac:dyDescent="0.25">
      <c r="A24" s="18" t="s">
        <v>281</v>
      </c>
      <c r="B24" s="36">
        <v>5964155.8081082804</v>
      </c>
      <c r="C24" s="36">
        <v>5903403.3473253697</v>
      </c>
      <c r="D24" s="39">
        <v>2.4194276013628602</v>
      </c>
    </row>
    <row r="25" spans="1:4" x14ac:dyDescent="0.25">
      <c r="A25" s="18" t="s">
        <v>282</v>
      </c>
      <c r="B25" s="36">
        <v>10714399.8531383</v>
      </c>
      <c r="C25" s="36">
        <v>10775119.421874</v>
      </c>
      <c r="D25" s="39">
        <v>4.4160325499483699</v>
      </c>
    </row>
    <row r="26" spans="1:4" x14ac:dyDescent="0.25">
      <c r="A26" s="18" t="s">
        <v>283</v>
      </c>
      <c r="B26" s="36">
        <v>27806529.955974601</v>
      </c>
      <c r="C26" s="36">
        <v>27413633.712943699</v>
      </c>
      <c r="D26" s="39">
        <v>11.2350957839933</v>
      </c>
    </row>
    <row r="27" spans="1:4" x14ac:dyDescent="0.25">
      <c r="A27" s="21" t="s">
        <v>284</v>
      </c>
      <c r="B27" s="22">
        <v>244000000</v>
      </c>
      <c r="C27" s="22">
        <v>243999999.99999899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164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500-000000000000}"/>
  </hyperlinks>
  <pageMargins left="0.7" right="0.7" top="0.75" bottom="0.75" header="0.3" footer="0.3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240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102203.90181048001</v>
      </c>
      <c r="C5" s="36">
        <v>100626.39864638299</v>
      </c>
      <c r="D5" s="39">
        <v>2.1095681057942</v>
      </c>
    </row>
    <row r="6" spans="1:6" x14ac:dyDescent="0.25">
      <c r="A6" s="18" t="s">
        <v>263</v>
      </c>
      <c r="B6" s="36">
        <v>149147.033520695</v>
      </c>
      <c r="C6" s="36">
        <v>148345.36721533901</v>
      </c>
      <c r="D6" s="39">
        <v>3.1099657697136101</v>
      </c>
    </row>
    <row r="7" spans="1:6" x14ac:dyDescent="0.25">
      <c r="A7" s="18" t="s">
        <v>264</v>
      </c>
      <c r="B7" s="36">
        <v>176786.61949824999</v>
      </c>
      <c r="C7" s="36">
        <v>178211.56500245599</v>
      </c>
      <c r="D7" s="39">
        <v>3.7360915094854601</v>
      </c>
    </row>
    <row r="8" spans="1:6" x14ac:dyDescent="0.25">
      <c r="A8" s="18" t="s">
        <v>265</v>
      </c>
      <c r="B8" s="36">
        <v>162488.37828349599</v>
      </c>
      <c r="C8" s="36">
        <v>162237.05447995701</v>
      </c>
      <c r="D8" s="39">
        <v>3.4011961106909299</v>
      </c>
    </row>
    <row r="9" spans="1:6" x14ac:dyDescent="0.25">
      <c r="A9" s="18" t="s">
        <v>266</v>
      </c>
      <c r="B9" s="36">
        <v>188582.208454051</v>
      </c>
      <c r="C9" s="36">
        <v>187900.412478849</v>
      </c>
      <c r="D9" s="39">
        <v>3.9392120016530301</v>
      </c>
    </row>
    <row r="10" spans="1:6" x14ac:dyDescent="0.25">
      <c r="A10" s="18" t="s">
        <v>267</v>
      </c>
      <c r="B10" s="36">
        <v>203598.12200776901</v>
      </c>
      <c r="C10" s="36">
        <v>201327.18383769001</v>
      </c>
      <c r="D10" s="39">
        <v>4.2206956779390001</v>
      </c>
    </row>
    <row r="11" spans="1:6" x14ac:dyDescent="0.25">
      <c r="A11" s="18" t="s">
        <v>268</v>
      </c>
      <c r="B11" s="36">
        <v>167144.04755934299</v>
      </c>
      <c r="C11" s="36">
        <v>170400.97778540099</v>
      </c>
      <c r="D11" s="39">
        <v>3.5723475426708902</v>
      </c>
    </row>
    <row r="12" spans="1:6" x14ac:dyDescent="0.25">
      <c r="A12" s="18" t="s">
        <v>269</v>
      </c>
      <c r="B12" s="36">
        <v>95008.776570000002</v>
      </c>
      <c r="C12" s="36">
        <v>95586.710227760093</v>
      </c>
      <c r="D12" s="39">
        <v>2.00391426054005</v>
      </c>
    </row>
    <row r="13" spans="1:6" x14ac:dyDescent="0.25">
      <c r="A13" s="18" t="s">
        <v>270</v>
      </c>
      <c r="B13" s="36">
        <v>165598.29175234199</v>
      </c>
      <c r="C13" s="36">
        <v>169266.58297530501</v>
      </c>
      <c r="D13" s="39">
        <v>3.54856568082401</v>
      </c>
    </row>
    <row r="14" spans="1:6" x14ac:dyDescent="0.25">
      <c r="A14" s="18" t="s">
        <v>271</v>
      </c>
      <c r="B14" s="36">
        <v>281253.94945469499</v>
      </c>
      <c r="C14" s="36">
        <v>284082.21506600402</v>
      </c>
      <c r="D14" s="39">
        <v>5.955601992998</v>
      </c>
    </row>
    <row r="15" spans="1:6" x14ac:dyDescent="0.25">
      <c r="A15" s="18" t="s">
        <v>272</v>
      </c>
      <c r="B15" s="36">
        <v>388315.94094431901</v>
      </c>
      <c r="C15" s="36">
        <v>389543.73913246801</v>
      </c>
      <c r="D15" s="39">
        <v>8.1665354115821494</v>
      </c>
    </row>
    <row r="16" spans="1:6" x14ac:dyDescent="0.25">
      <c r="A16" s="18" t="s">
        <v>273</v>
      </c>
      <c r="B16" s="36">
        <v>284511.077762303</v>
      </c>
      <c r="C16" s="36">
        <v>285941.87868911203</v>
      </c>
      <c r="D16" s="39">
        <v>5.9945886517633697</v>
      </c>
    </row>
    <row r="17" spans="1:4" x14ac:dyDescent="0.25">
      <c r="A17" s="18" t="s">
        <v>274</v>
      </c>
      <c r="B17" s="36">
        <v>228863.86871028799</v>
      </c>
      <c r="C17" s="36">
        <v>226153.69320618399</v>
      </c>
      <c r="D17" s="39">
        <v>4.7411675724566997</v>
      </c>
    </row>
    <row r="18" spans="1:4" x14ac:dyDescent="0.25">
      <c r="A18" s="18" t="s">
        <v>275</v>
      </c>
      <c r="B18" s="36">
        <v>165432.67505873501</v>
      </c>
      <c r="C18" s="36">
        <v>165063.74318708101</v>
      </c>
      <c r="D18" s="39">
        <v>3.4604558320142802</v>
      </c>
    </row>
    <row r="19" spans="1:4" x14ac:dyDescent="0.25">
      <c r="A19" s="18" t="s">
        <v>276</v>
      </c>
      <c r="B19" s="36">
        <v>431578.70168548601</v>
      </c>
      <c r="C19" s="36">
        <v>430121.59938868898</v>
      </c>
      <c r="D19" s="39">
        <v>9.0172243058425501</v>
      </c>
    </row>
    <row r="20" spans="1:4" x14ac:dyDescent="0.25">
      <c r="A20" s="18" t="s">
        <v>277</v>
      </c>
      <c r="B20" s="36">
        <v>106583.543263648</v>
      </c>
      <c r="C20" s="36">
        <v>108213.82622866399</v>
      </c>
      <c r="D20" s="39">
        <v>2.2686336735568999</v>
      </c>
    </row>
    <row r="21" spans="1:4" x14ac:dyDescent="0.25">
      <c r="A21" s="18" t="s">
        <v>278</v>
      </c>
      <c r="B21" s="36">
        <v>295312.966556461</v>
      </c>
      <c r="C21" s="36">
        <v>297453.19651615201</v>
      </c>
      <c r="D21" s="39">
        <v>6.2359160695210196</v>
      </c>
    </row>
    <row r="22" spans="1:4" x14ac:dyDescent="0.25">
      <c r="A22" s="18" t="s">
        <v>279</v>
      </c>
      <c r="B22" s="36">
        <v>152404.16182830301</v>
      </c>
      <c r="C22" s="36">
        <v>152994.52627310899</v>
      </c>
      <c r="D22" s="39">
        <v>3.20743241662703</v>
      </c>
    </row>
    <row r="23" spans="1:4" x14ac:dyDescent="0.25">
      <c r="A23" s="18" t="s">
        <v>280</v>
      </c>
      <c r="B23" s="36">
        <v>174928.03215888099</v>
      </c>
      <c r="C23" s="36">
        <v>171591.16250419099</v>
      </c>
      <c r="D23" s="39">
        <v>3.5972990042807398</v>
      </c>
    </row>
    <row r="24" spans="1:4" x14ac:dyDescent="0.25">
      <c r="A24" s="18" t="s">
        <v>281</v>
      </c>
      <c r="B24" s="36">
        <v>101210.201648837</v>
      </c>
      <c r="C24" s="36">
        <v>100496.222192765</v>
      </c>
      <c r="D24" s="39">
        <v>2.1068390396806098</v>
      </c>
    </row>
    <row r="25" spans="1:4" x14ac:dyDescent="0.25">
      <c r="A25" s="18" t="s">
        <v>282</v>
      </c>
      <c r="B25" s="36">
        <v>223600.938224549</v>
      </c>
      <c r="C25" s="36">
        <v>225744.56720910099</v>
      </c>
      <c r="D25" s="39">
        <v>4.7325905075283297</v>
      </c>
    </row>
    <row r="26" spans="1:4" x14ac:dyDescent="0.25">
      <c r="A26" s="18" t="s">
        <v>283</v>
      </c>
      <c r="B26" s="36">
        <v>525446.56325107103</v>
      </c>
      <c r="C26" s="36">
        <v>518697.37775733101</v>
      </c>
      <c r="D26" s="39">
        <v>10.874158862837101</v>
      </c>
    </row>
    <row r="27" spans="1:4" x14ac:dyDescent="0.25">
      <c r="A27" s="21" t="s">
        <v>284</v>
      </c>
      <c r="B27" s="22">
        <v>4770000.000004</v>
      </c>
      <c r="C27" s="22">
        <v>4769999.9999999898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165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600-000000000000}"/>
  </hyperlinks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76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0</v>
      </c>
      <c r="C5" s="36">
        <v>0</v>
      </c>
      <c r="D5" s="39">
        <v>0</v>
      </c>
    </row>
    <row r="6" spans="1:6" x14ac:dyDescent="0.25">
      <c r="A6" s="18" t="s">
        <v>263</v>
      </c>
      <c r="B6" s="36">
        <v>0</v>
      </c>
      <c r="C6" s="36">
        <v>0</v>
      </c>
      <c r="D6" s="39">
        <v>0</v>
      </c>
    </row>
    <row r="7" spans="1:6" x14ac:dyDescent="0.25">
      <c r="A7" s="18" t="s">
        <v>264</v>
      </c>
      <c r="B7" s="36">
        <v>3019380</v>
      </c>
      <c r="C7" s="36">
        <v>2862600</v>
      </c>
      <c r="D7" s="39">
        <v>14.2382357360617</v>
      </c>
    </row>
    <row r="8" spans="1:6" x14ac:dyDescent="0.25">
      <c r="A8" s="18" t="s">
        <v>265</v>
      </c>
      <c r="B8" s="36">
        <v>967923</v>
      </c>
      <c r="C8" s="36">
        <v>917003</v>
      </c>
      <c r="D8" s="39">
        <v>4.5610650753426301</v>
      </c>
    </row>
    <row r="9" spans="1:6" x14ac:dyDescent="0.25">
      <c r="A9" s="18" t="s">
        <v>266</v>
      </c>
      <c r="B9" s="36">
        <v>0</v>
      </c>
      <c r="C9" s="36">
        <v>0</v>
      </c>
      <c r="D9" s="39">
        <v>0</v>
      </c>
    </row>
    <row r="10" spans="1:6" x14ac:dyDescent="0.25">
      <c r="A10" s="18" t="s">
        <v>267</v>
      </c>
      <c r="B10" s="36">
        <v>1405344</v>
      </c>
      <c r="C10" s="36">
        <v>1352295</v>
      </c>
      <c r="D10" s="39">
        <v>6.7261562896309597</v>
      </c>
    </row>
    <row r="11" spans="1:6" x14ac:dyDescent="0.25">
      <c r="A11" s="18" t="s">
        <v>268</v>
      </c>
      <c r="B11" s="36">
        <v>0</v>
      </c>
      <c r="C11" s="36">
        <v>0</v>
      </c>
      <c r="D11" s="39">
        <v>0</v>
      </c>
    </row>
    <row r="12" spans="1:6" x14ac:dyDescent="0.25">
      <c r="A12" s="18" t="s">
        <v>269</v>
      </c>
      <c r="B12" s="36">
        <v>813670</v>
      </c>
      <c r="C12" s="36">
        <v>767363</v>
      </c>
      <c r="D12" s="39">
        <v>3.8167733141659799</v>
      </c>
    </row>
    <row r="13" spans="1:6" x14ac:dyDescent="0.25">
      <c r="A13" s="18" t="s">
        <v>270</v>
      </c>
      <c r="B13" s="36">
        <v>552984</v>
      </c>
      <c r="C13" s="36">
        <v>524747</v>
      </c>
      <c r="D13" s="39">
        <v>2.6100298636872701</v>
      </c>
    </row>
    <row r="14" spans="1:6" x14ac:dyDescent="0.25">
      <c r="A14" s="18" t="s">
        <v>271</v>
      </c>
      <c r="B14" s="36">
        <v>0</v>
      </c>
      <c r="C14" s="36">
        <v>0</v>
      </c>
      <c r="D14" s="39">
        <v>0</v>
      </c>
    </row>
    <row r="15" spans="1:6" x14ac:dyDescent="0.25">
      <c r="A15" s="18" t="s">
        <v>272</v>
      </c>
      <c r="B15" s="36">
        <v>0</v>
      </c>
      <c r="C15" s="36">
        <v>0</v>
      </c>
      <c r="D15" s="39">
        <v>0</v>
      </c>
    </row>
    <row r="16" spans="1:6" x14ac:dyDescent="0.25">
      <c r="A16" s="18" t="s">
        <v>273</v>
      </c>
      <c r="B16" s="36">
        <v>0</v>
      </c>
      <c r="C16" s="36">
        <v>0</v>
      </c>
      <c r="D16" s="39">
        <v>0</v>
      </c>
    </row>
    <row r="17" spans="1:4" x14ac:dyDescent="0.25">
      <c r="A17" s="18" t="s">
        <v>274</v>
      </c>
      <c r="B17" s="36">
        <v>1419410</v>
      </c>
      <c r="C17" s="36">
        <v>1363268</v>
      </c>
      <c r="D17" s="39">
        <v>6.7807347011211503</v>
      </c>
    </row>
    <row r="18" spans="1:4" x14ac:dyDescent="0.25">
      <c r="A18" s="18" t="s">
        <v>275</v>
      </c>
      <c r="B18" s="36">
        <v>0</v>
      </c>
      <c r="C18" s="36">
        <v>0</v>
      </c>
      <c r="D18" s="39">
        <v>0</v>
      </c>
    </row>
    <row r="19" spans="1:4" x14ac:dyDescent="0.25">
      <c r="A19" s="18" t="s">
        <v>276</v>
      </c>
      <c r="B19" s="36">
        <v>1797081</v>
      </c>
      <c r="C19" s="36">
        <v>1710688</v>
      </c>
      <c r="D19" s="39">
        <v>8.5087609218374798</v>
      </c>
    </row>
    <row r="20" spans="1:4" x14ac:dyDescent="0.25">
      <c r="A20" s="18" t="s">
        <v>277</v>
      </c>
      <c r="B20" s="36">
        <v>0</v>
      </c>
      <c r="C20" s="36">
        <v>0</v>
      </c>
      <c r="D20" s="39">
        <v>0</v>
      </c>
    </row>
    <row r="21" spans="1:4" x14ac:dyDescent="0.25">
      <c r="A21" s="18" t="s">
        <v>278</v>
      </c>
      <c r="B21" s="36">
        <v>4889880</v>
      </c>
      <c r="C21" s="36">
        <v>4688357</v>
      </c>
      <c r="D21" s="39">
        <v>23.3193363308933</v>
      </c>
    </row>
    <row r="22" spans="1:4" x14ac:dyDescent="0.25">
      <c r="A22" s="18" t="s">
        <v>279</v>
      </c>
      <c r="B22" s="36">
        <v>0</v>
      </c>
      <c r="C22" s="36">
        <v>0</v>
      </c>
      <c r="D22" s="39">
        <v>0</v>
      </c>
    </row>
    <row r="23" spans="1:4" x14ac:dyDescent="0.25">
      <c r="A23" s="18" t="s">
        <v>280</v>
      </c>
      <c r="B23" s="36">
        <v>0</v>
      </c>
      <c r="C23" s="36">
        <v>0</v>
      </c>
      <c r="D23" s="39">
        <v>0</v>
      </c>
    </row>
    <row r="24" spans="1:4" x14ac:dyDescent="0.25">
      <c r="A24" s="18" t="s">
        <v>281</v>
      </c>
      <c r="B24" s="36">
        <v>0</v>
      </c>
      <c r="C24" s="36">
        <v>0</v>
      </c>
      <c r="D24" s="39">
        <v>0</v>
      </c>
    </row>
    <row r="25" spans="1:4" x14ac:dyDescent="0.25">
      <c r="A25" s="18" t="s">
        <v>282</v>
      </c>
      <c r="B25" s="36">
        <v>6121851</v>
      </c>
      <c r="C25" s="36">
        <v>5918698</v>
      </c>
      <c r="D25" s="39">
        <v>29.438907767259501</v>
      </c>
    </row>
    <row r="26" spans="1:4" x14ac:dyDescent="0.25">
      <c r="A26" s="18" t="s">
        <v>283</v>
      </c>
      <c r="B26" s="36">
        <v>0</v>
      </c>
      <c r="C26" s="36">
        <v>0</v>
      </c>
      <c r="D26" s="39">
        <v>0</v>
      </c>
    </row>
    <row r="27" spans="1:4" x14ac:dyDescent="0.25">
      <c r="A27" s="21" t="s">
        <v>284</v>
      </c>
      <c r="B27" s="22">
        <v>20987523</v>
      </c>
      <c r="C27" s="22">
        <v>20105019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76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700-000000000000}"/>
  </hyperlinks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77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244602.24343057501</v>
      </c>
      <c r="C5" s="36">
        <v>244602.24343057501</v>
      </c>
      <c r="D5" s="39">
        <v>2.4460224343057599</v>
      </c>
    </row>
    <row r="6" spans="1:6" x14ac:dyDescent="0.25">
      <c r="A6" s="18" t="s">
        <v>263</v>
      </c>
      <c r="B6" s="36">
        <v>264905.31207557098</v>
      </c>
      <c r="C6" s="36">
        <v>264905.31207557098</v>
      </c>
      <c r="D6" s="39">
        <v>2.64905312075572</v>
      </c>
    </row>
    <row r="7" spans="1:6" x14ac:dyDescent="0.25">
      <c r="A7" s="18" t="s">
        <v>264</v>
      </c>
      <c r="B7" s="36">
        <v>131282.45035219501</v>
      </c>
      <c r="C7" s="36">
        <v>131282.45035219501</v>
      </c>
      <c r="D7" s="39">
        <v>1.3128245035219499</v>
      </c>
    </row>
    <row r="8" spans="1:6" x14ac:dyDescent="0.25">
      <c r="A8" s="18" t="s">
        <v>265</v>
      </c>
      <c r="B8" s="36">
        <v>536831.85826468701</v>
      </c>
      <c r="C8" s="36">
        <v>536831.85826468701</v>
      </c>
      <c r="D8" s="39">
        <v>5.3683185826468804</v>
      </c>
    </row>
    <row r="9" spans="1:6" x14ac:dyDescent="0.25">
      <c r="A9" s="18" t="s">
        <v>266</v>
      </c>
      <c r="B9" s="36">
        <v>469545.03134322801</v>
      </c>
      <c r="C9" s="36">
        <v>469545.03134322801</v>
      </c>
      <c r="D9" s="39">
        <v>4.69545031343229</v>
      </c>
    </row>
    <row r="10" spans="1:6" x14ac:dyDescent="0.25">
      <c r="A10" s="18" t="s">
        <v>267</v>
      </c>
      <c r="B10" s="36">
        <v>163097.41742918899</v>
      </c>
      <c r="C10" s="36">
        <v>163097.41742918899</v>
      </c>
      <c r="D10" s="39">
        <v>1.63097417429189</v>
      </c>
    </row>
    <row r="11" spans="1:6" x14ac:dyDescent="0.25">
      <c r="A11" s="18" t="s">
        <v>268</v>
      </c>
      <c r="B11" s="36">
        <v>571791.75312170596</v>
      </c>
      <c r="C11" s="36">
        <v>571791.75312170596</v>
      </c>
      <c r="D11" s="39">
        <v>5.7179175312170702</v>
      </c>
    </row>
    <row r="12" spans="1:6" x14ac:dyDescent="0.25">
      <c r="A12" s="18" t="s">
        <v>269</v>
      </c>
      <c r="B12" s="36">
        <v>234041.13711811899</v>
      </c>
      <c r="C12" s="36">
        <v>234041.13711811899</v>
      </c>
      <c r="D12" s="39">
        <v>2.3404113711812</v>
      </c>
    </row>
    <row r="13" spans="1:6" x14ac:dyDescent="0.25">
      <c r="A13" s="18" t="s">
        <v>270</v>
      </c>
      <c r="B13" s="36">
        <v>1096043.9002662899</v>
      </c>
      <c r="C13" s="36">
        <v>1096043.9002662899</v>
      </c>
      <c r="D13" s="39">
        <v>10.9604390026629</v>
      </c>
    </row>
    <row r="14" spans="1:6" x14ac:dyDescent="0.25">
      <c r="A14" s="18" t="s">
        <v>271</v>
      </c>
      <c r="B14" s="36">
        <v>634105.20587940502</v>
      </c>
      <c r="C14" s="36">
        <v>634105.20587940502</v>
      </c>
      <c r="D14" s="39">
        <v>6.3410520587940704</v>
      </c>
    </row>
    <row r="15" spans="1:6" x14ac:dyDescent="0.25">
      <c r="A15" s="18" t="s">
        <v>272</v>
      </c>
      <c r="B15" s="36">
        <v>375270.33579783503</v>
      </c>
      <c r="C15" s="36">
        <v>375270.33579783503</v>
      </c>
      <c r="D15" s="39">
        <v>3.7527033579783602</v>
      </c>
    </row>
    <row r="16" spans="1:6" x14ac:dyDescent="0.25">
      <c r="A16" s="18" t="s">
        <v>273</v>
      </c>
      <c r="B16" s="36">
        <v>680182.05474953505</v>
      </c>
      <c r="C16" s="36">
        <v>680182.05474953505</v>
      </c>
      <c r="D16" s="39">
        <v>6.8018205474953701</v>
      </c>
    </row>
    <row r="17" spans="1:4" x14ac:dyDescent="0.25">
      <c r="A17" s="18" t="s">
        <v>274</v>
      </c>
      <c r="B17" s="36">
        <v>328754.65979560901</v>
      </c>
      <c r="C17" s="36">
        <v>328754.65979560901</v>
      </c>
      <c r="D17" s="39">
        <v>3.2875465979561</v>
      </c>
    </row>
    <row r="18" spans="1:4" x14ac:dyDescent="0.25">
      <c r="A18" s="18" t="s">
        <v>275</v>
      </c>
      <c r="B18" s="36">
        <v>153289.631026833</v>
      </c>
      <c r="C18" s="36">
        <v>153289.631026833</v>
      </c>
      <c r="D18" s="39">
        <v>1.53289631026833</v>
      </c>
    </row>
    <row r="19" spans="1:4" x14ac:dyDescent="0.25">
      <c r="A19" s="18" t="s">
        <v>276</v>
      </c>
      <c r="B19" s="36">
        <v>1170205.6855905899</v>
      </c>
      <c r="C19" s="36">
        <v>1170205.6855905899</v>
      </c>
      <c r="D19" s="39">
        <v>11.7020568559059</v>
      </c>
    </row>
    <row r="20" spans="1:4" x14ac:dyDescent="0.25">
      <c r="A20" s="18" t="s">
        <v>277</v>
      </c>
      <c r="B20" s="36">
        <v>125285.146213543</v>
      </c>
      <c r="C20" s="36">
        <v>125285.146213543</v>
      </c>
      <c r="D20" s="39">
        <v>1.2528514621354301</v>
      </c>
    </row>
    <row r="21" spans="1:4" x14ac:dyDescent="0.25">
      <c r="A21" s="18" t="s">
        <v>278</v>
      </c>
      <c r="B21" s="36">
        <v>380316.84781694401</v>
      </c>
      <c r="C21" s="36">
        <v>380316.84781694401</v>
      </c>
      <c r="D21" s="39">
        <v>3.8031684781694501</v>
      </c>
    </row>
    <row r="22" spans="1:4" x14ac:dyDescent="0.25">
      <c r="A22" s="18" t="s">
        <v>279</v>
      </c>
      <c r="B22" s="36">
        <v>148104.15708256001</v>
      </c>
      <c r="C22" s="36">
        <v>148104.15708256001</v>
      </c>
      <c r="D22" s="39">
        <v>1.4810415708256</v>
      </c>
    </row>
    <row r="23" spans="1:4" x14ac:dyDescent="0.25">
      <c r="A23" s="18" t="s">
        <v>280</v>
      </c>
      <c r="B23" s="36">
        <v>596804.89965120505</v>
      </c>
      <c r="C23" s="36">
        <v>596804.89965120505</v>
      </c>
      <c r="D23" s="39">
        <v>5.96804899651206</v>
      </c>
    </row>
    <row r="24" spans="1:4" x14ac:dyDescent="0.25">
      <c r="A24" s="18" t="s">
        <v>281</v>
      </c>
      <c r="B24" s="36">
        <v>581445.95002782904</v>
      </c>
      <c r="C24" s="36">
        <v>581445.95002782904</v>
      </c>
      <c r="D24" s="39">
        <v>5.8144595002782999</v>
      </c>
    </row>
    <row r="25" spans="1:4" x14ac:dyDescent="0.25">
      <c r="A25" s="18" t="s">
        <v>282</v>
      </c>
      <c r="B25" s="36">
        <v>109706.78302411801</v>
      </c>
      <c r="C25" s="36">
        <v>109706.78302411801</v>
      </c>
      <c r="D25" s="39">
        <v>1.09706783024118</v>
      </c>
    </row>
    <row r="26" spans="1:4" x14ac:dyDescent="0.25">
      <c r="A26" s="18" t="s">
        <v>283</v>
      </c>
      <c r="B26" s="36">
        <v>1004387.53994241</v>
      </c>
      <c r="C26" s="36">
        <v>1004387.53994241</v>
      </c>
      <c r="D26" s="39">
        <v>10.043875399424101</v>
      </c>
    </row>
    <row r="27" spans="1:4" x14ac:dyDescent="0.25">
      <c r="A27" s="21" t="s">
        <v>284</v>
      </c>
      <c r="B27" s="22">
        <v>9999999.9999999795</v>
      </c>
      <c r="C27" s="22">
        <v>9999999.9999999795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77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800-000000000000}"/>
  </hyperlinks>
  <pageMargins left="0.7" right="0.7" top="0.75" bottom="0.75" header="0.3" footer="0.3"/>
  <pageSetup paperSize="9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78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5488927</v>
      </c>
      <c r="C5" s="36">
        <v>4982765</v>
      </c>
      <c r="D5" s="39">
        <v>2.4761157483613201</v>
      </c>
    </row>
    <row r="6" spans="1:6" x14ac:dyDescent="0.25">
      <c r="A6" s="18" t="s">
        <v>263</v>
      </c>
      <c r="B6" s="36">
        <v>10018668</v>
      </c>
      <c r="C6" s="36">
        <v>9125092</v>
      </c>
      <c r="D6" s="39">
        <v>4.5345875244860903</v>
      </c>
    </row>
    <row r="7" spans="1:6" x14ac:dyDescent="0.25">
      <c r="A7" s="18" t="s">
        <v>264</v>
      </c>
      <c r="B7" s="36">
        <v>8415618</v>
      </c>
      <c r="C7" s="36">
        <v>7660353</v>
      </c>
      <c r="D7" s="39">
        <v>3.8067058553447599</v>
      </c>
    </row>
    <row r="8" spans="1:6" x14ac:dyDescent="0.25">
      <c r="A8" s="18" t="s">
        <v>265</v>
      </c>
      <c r="B8" s="36">
        <v>7679942</v>
      </c>
      <c r="C8" s="36">
        <v>6979351</v>
      </c>
      <c r="D8" s="39">
        <v>3.4682913852933801</v>
      </c>
    </row>
    <row r="9" spans="1:6" x14ac:dyDescent="0.25">
      <c r="A9" s="18" t="s">
        <v>266</v>
      </c>
      <c r="B9" s="36">
        <v>10217958</v>
      </c>
      <c r="C9" s="36">
        <v>9279466</v>
      </c>
      <c r="D9" s="39">
        <v>4.6113015361919496</v>
      </c>
    </row>
    <row r="10" spans="1:6" x14ac:dyDescent="0.25">
      <c r="A10" s="18" t="s">
        <v>267</v>
      </c>
      <c r="B10" s="36">
        <v>8475073</v>
      </c>
      <c r="C10" s="36">
        <v>7726844</v>
      </c>
      <c r="D10" s="39">
        <v>3.8397476327964899</v>
      </c>
    </row>
    <row r="11" spans="1:6" x14ac:dyDescent="0.25">
      <c r="A11" s="18" t="s">
        <v>268</v>
      </c>
      <c r="B11" s="36">
        <v>11643405</v>
      </c>
      <c r="C11" s="36">
        <v>10576120</v>
      </c>
      <c r="D11" s="39">
        <v>5.2556557029197997</v>
      </c>
    </row>
    <row r="12" spans="1:6" x14ac:dyDescent="0.25">
      <c r="A12" s="18" t="s">
        <v>269</v>
      </c>
      <c r="B12" s="36">
        <v>6654570</v>
      </c>
      <c r="C12" s="36">
        <v>6099412</v>
      </c>
      <c r="D12" s="39">
        <v>3.0310179406301598</v>
      </c>
    </row>
    <row r="13" spans="1:6" x14ac:dyDescent="0.25">
      <c r="A13" s="18" t="s">
        <v>270</v>
      </c>
      <c r="B13" s="36">
        <v>9282427</v>
      </c>
      <c r="C13" s="36">
        <v>8449231</v>
      </c>
      <c r="D13" s="39">
        <v>4.1987278028650197</v>
      </c>
    </row>
    <row r="14" spans="1:6" x14ac:dyDescent="0.25">
      <c r="A14" s="18" t="s">
        <v>271</v>
      </c>
      <c r="B14" s="36">
        <v>13924339</v>
      </c>
      <c r="C14" s="36">
        <v>12735862</v>
      </c>
      <c r="D14" s="39">
        <v>6.3289094442857596</v>
      </c>
    </row>
    <row r="15" spans="1:6" x14ac:dyDescent="0.25">
      <c r="A15" s="18" t="s">
        <v>272</v>
      </c>
      <c r="B15" s="36">
        <v>16678114</v>
      </c>
      <c r="C15" s="36">
        <v>15101316</v>
      </c>
      <c r="D15" s="39">
        <v>7.5043889022622698</v>
      </c>
    </row>
    <row r="16" spans="1:6" x14ac:dyDescent="0.25">
      <c r="A16" s="18" t="s">
        <v>273</v>
      </c>
      <c r="B16" s="36">
        <v>10435346</v>
      </c>
      <c r="C16" s="36">
        <v>9538993</v>
      </c>
      <c r="D16" s="39">
        <v>4.7402698683980597</v>
      </c>
    </row>
    <row r="17" spans="1:4" x14ac:dyDescent="0.25">
      <c r="A17" s="18" t="s">
        <v>274</v>
      </c>
      <c r="B17" s="36">
        <v>9454040</v>
      </c>
      <c r="C17" s="36">
        <v>8624877</v>
      </c>
      <c r="D17" s="39">
        <v>4.2860126390426601</v>
      </c>
    </row>
    <row r="18" spans="1:4" x14ac:dyDescent="0.25">
      <c r="A18" s="18" t="s">
        <v>275</v>
      </c>
      <c r="B18" s="36">
        <v>7939468</v>
      </c>
      <c r="C18" s="36">
        <v>7266005</v>
      </c>
      <c r="D18" s="39">
        <v>3.6107401027686699</v>
      </c>
    </row>
    <row r="19" spans="1:4" x14ac:dyDescent="0.25">
      <c r="A19" s="18" t="s">
        <v>276</v>
      </c>
      <c r="B19" s="36">
        <v>17909914</v>
      </c>
      <c r="C19" s="36">
        <v>16227428</v>
      </c>
      <c r="D19" s="39">
        <v>8.0639945946075091</v>
      </c>
    </row>
    <row r="20" spans="1:4" x14ac:dyDescent="0.25">
      <c r="A20" s="18" t="s">
        <v>277</v>
      </c>
      <c r="B20" s="36">
        <v>4396929</v>
      </c>
      <c r="C20" s="36">
        <v>3956638</v>
      </c>
      <c r="D20" s="39">
        <v>1.96619621081164</v>
      </c>
    </row>
    <row r="21" spans="1:4" x14ac:dyDescent="0.25">
      <c r="A21" s="18" t="s">
        <v>278</v>
      </c>
      <c r="B21" s="36">
        <v>12000438</v>
      </c>
      <c r="C21" s="36">
        <v>10911189</v>
      </c>
      <c r="D21" s="39">
        <v>5.4221635811134696</v>
      </c>
    </row>
    <row r="22" spans="1:4" x14ac:dyDescent="0.25">
      <c r="A22" s="18" t="s">
        <v>279</v>
      </c>
      <c r="B22" s="36">
        <v>6054836</v>
      </c>
      <c r="C22" s="36">
        <v>5398793</v>
      </c>
      <c r="D22" s="39">
        <v>2.6828550753332499</v>
      </c>
    </row>
    <row r="23" spans="1:4" x14ac:dyDescent="0.25">
      <c r="A23" s="18" t="s">
        <v>280</v>
      </c>
      <c r="B23" s="36">
        <v>6933127</v>
      </c>
      <c r="C23" s="36">
        <v>6284294</v>
      </c>
      <c r="D23" s="39">
        <v>3.1228924785199701</v>
      </c>
    </row>
    <row r="24" spans="1:4" x14ac:dyDescent="0.25">
      <c r="A24" s="18" t="s">
        <v>281</v>
      </c>
      <c r="B24" s="36">
        <v>5851938</v>
      </c>
      <c r="C24" s="36">
        <v>5341188</v>
      </c>
      <c r="D24" s="39">
        <v>2.6542290719627601</v>
      </c>
    </row>
    <row r="25" spans="1:4" x14ac:dyDescent="0.25">
      <c r="A25" s="18" t="s">
        <v>282</v>
      </c>
      <c r="B25" s="36">
        <v>10283557</v>
      </c>
      <c r="C25" s="36">
        <v>9364511</v>
      </c>
      <c r="D25" s="39">
        <v>4.65356346582728</v>
      </c>
    </row>
    <row r="26" spans="1:4" x14ac:dyDescent="0.25">
      <c r="A26" s="18" t="s">
        <v>283</v>
      </c>
      <c r="B26" s="36">
        <v>21440889</v>
      </c>
      <c r="C26" s="36">
        <v>19603393</v>
      </c>
      <c r="D26" s="39">
        <v>9.7416334361777395</v>
      </c>
    </row>
    <row r="27" spans="1:4" x14ac:dyDescent="0.25">
      <c r="A27" s="21" t="s">
        <v>284</v>
      </c>
      <c r="B27" s="22">
        <v>221179523</v>
      </c>
      <c r="C27" s="22">
        <v>201233121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43" t="s">
        <v>166</v>
      </c>
      <c r="B30" s="44" t="s">
        <v>167</v>
      </c>
      <c r="C30" s="45" t="s">
        <v>168</v>
      </c>
    </row>
    <row r="31" spans="1:4" x14ac:dyDescent="0.25">
      <c r="A31" s="43"/>
      <c r="B31" s="46" t="s">
        <v>169</v>
      </c>
      <c r="C31" s="45" t="s">
        <v>170</v>
      </c>
    </row>
    <row r="32" spans="1:4" x14ac:dyDescent="0.25">
      <c r="B32" s="46" t="s">
        <v>169</v>
      </c>
      <c r="C32" s="45" t="s">
        <v>171</v>
      </c>
    </row>
    <row r="33" spans="1:3" ht="15.75" x14ac:dyDescent="0.25">
      <c r="A33" s="40"/>
      <c r="B33" s="47" t="s">
        <v>172</v>
      </c>
      <c r="C33" s="45" t="s">
        <v>173</v>
      </c>
    </row>
  </sheetData>
  <hyperlinks>
    <hyperlink ref="A2" location="Contents!A1" display="Back to contents" xr:uid="{00000000-0004-0000-3900-000000000000}"/>
  </hyperlinks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79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0</v>
      </c>
      <c r="C5" s="36">
        <v>0</v>
      </c>
      <c r="D5" s="39">
        <v>0</v>
      </c>
    </row>
    <row r="6" spans="1:6" x14ac:dyDescent="0.25">
      <c r="A6" s="18" t="s">
        <v>263</v>
      </c>
      <c r="B6" s="36">
        <v>865778</v>
      </c>
      <c r="C6" s="36">
        <v>865778</v>
      </c>
      <c r="D6" s="39">
        <v>5.5385447215905401</v>
      </c>
    </row>
    <row r="7" spans="1:6" x14ac:dyDescent="0.25">
      <c r="A7" s="18" t="s">
        <v>264</v>
      </c>
      <c r="B7" s="36">
        <v>2632103</v>
      </c>
      <c r="C7" s="36">
        <v>2632103</v>
      </c>
      <c r="D7" s="39">
        <v>16.8380579979309</v>
      </c>
    </row>
    <row r="8" spans="1:6" x14ac:dyDescent="0.25">
      <c r="A8" s="18" t="s">
        <v>265</v>
      </c>
      <c r="B8" s="36">
        <v>6012936</v>
      </c>
      <c r="C8" s="36">
        <v>6012936</v>
      </c>
      <c r="D8" s="39">
        <v>38.4658826443519</v>
      </c>
    </row>
    <row r="9" spans="1:6" x14ac:dyDescent="0.25">
      <c r="A9" s="18" t="s">
        <v>266</v>
      </c>
      <c r="B9" s="36">
        <v>0</v>
      </c>
      <c r="C9" s="36">
        <v>0</v>
      </c>
      <c r="D9" s="39">
        <v>0</v>
      </c>
    </row>
    <row r="10" spans="1:6" x14ac:dyDescent="0.25">
      <c r="A10" s="18" t="s">
        <v>267</v>
      </c>
      <c r="B10" s="36">
        <v>0</v>
      </c>
      <c r="C10" s="36">
        <v>0</v>
      </c>
      <c r="D10" s="39">
        <v>0</v>
      </c>
    </row>
    <row r="11" spans="1:6" x14ac:dyDescent="0.25">
      <c r="A11" s="18" t="s">
        <v>268</v>
      </c>
      <c r="B11" s="36">
        <v>0</v>
      </c>
      <c r="C11" s="36">
        <v>0</v>
      </c>
      <c r="D11" s="39">
        <v>0</v>
      </c>
    </row>
    <row r="12" spans="1:6" x14ac:dyDescent="0.25">
      <c r="A12" s="18" t="s">
        <v>269</v>
      </c>
      <c r="B12" s="36">
        <v>1943548</v>
      </c>
      <c r="C12" s="36">
        <v>1943548</v>
      </c>
      <c r="D12" s="39">
        <v>12.4332421435493</v>
      </c>
    </row>
    <row r="13" spans="1:6" x14ac:dyDescent="0.25">
      <c r="A13" s="18" t="s">
        <v>270</v>
      </c>
      <c r="B13" s="36">
        <v>0</v>
      </c>
      <c r="C13" s="36">
        <v>0</v>
      </c>
      <c r="D13" s="39">
        <v>0</v>
      </c>
    </row>
    <row r="14" spans="1:6" x14ac:dyDescent="0.25">
      <c r="A14" s="18" t="s">
        <v>271</v>
      </c>
      <c r="B14" s="36">
        <v>0</v>
      </c>
      <c r="C14" s="36">
        <v>0</v>
      </c>
      <c r="D14" s="39">
        <v>0</v>
      </c>
    </row>
    <row r="15" spans="1:6" x14ac:dyDescent="0.25">
      <c r="A15" s="18" t="s">
        <v>272</v>
      </c>
      <c r="B15" s="36">
        <v>1556464</v>
      </c>
      <c r="C15" s="36">
        <v>1556464</v>
      </c>
      <c r="D15" s="39">
        <v>9.9569929838199798</v>
      </c>
    </row>
    <row r="16" spans="1:6" x14ac:dyDescent="0.25">
      <c r="A16" s="18" t="s">
        <v>273</v>
      </c>
      <c r="B16" s="36">
        <v>139592</v>
      </c>
      <c r="C16" s="36">
        <v>139592</v>
      </c>
      <c r="D16" s="39">
        <v>0.89299628169838696</v>
      </c>
    </row>
    <row r="17" spans="1:4" x14ac:dyDescent="0.25">
      <c r="A17" s="18" t="s">
        <v>274</v>
      </c>
      <c r="B17" s="36">
        <v>270442</v>
      </c>
      <c r="C17" s="36">
        <v>270442</v>
      </c>
      <c r="D17" s="39">
        <v>1.7300683449988199</v>
      </c>
    </row>
    <row r="18" spans="1:4" x14ac:dyDescent="0.25">
      <c r="A18" s="18" t="s">
        <v>275</v>
      </c>
      <c r="B18" s="36">
        <v>0</v>
      </c>
      <c r="C18" s="36">
        <v>0</v>
      </c>
      <c r="D18" s="39">
        <v>0</v>
      </c>
    </row>
    <row r="19" spans="1:4" x14ac:dyDescent="0.25">
      <c r="A19" s="18" t="s">
        <v>276</v>
      </c>
      <c r="B19" s="36">
        <v>0</v>
      </c>
      <c r="C19" s="36">
        <v>0</v>
      </c>
      <c r="D19" s="39">
        <v>0</v>
      </c>
    </row>
    <row r="20" spans="1:4" x14ac:dyDescent="0.25">
      <c r="A20" s="18" t="s">
        <v>277</v>
      </c>
      <c r="B20" s="36">
        <v>0</v>
      </c>
      <c r="C20" s="36">
        <v>0</v>
      </c>
      <c r="D20" s="39">
        <v>0</v>
      </c>
    </row>
    <row r="21" spans="1:4" x14ac:dyDescent="0.25">
      <c r="A21" s="18" t="s">
        <v>278</v>
      </c>
      <c r="B21" s="36">
        <v>0</v>
      </c>
      <c r="C21" s="36">
        <v>0</v>
      </c>
      <c r="D21" s="39">
        <v>0</v>
      </c>
    </row>
    <row r="22" spans="1:4" x14ac:dyDescent="0.25">
      <c r="A22" s="18" t="s">
        <v>279</v>
      </c>
      <c r="B22" s="36">
        <v>0</v>
      </c>
      <c r="C22" s="36">
        <v>0</v>
      </c>
      <c r="D22" s="39">
        <v>0</v>
      </c>
    </row>
    <row r="23" spans="1:4" x14ac:dyDescent="0.25">
      <c r="A23" s="18" t="s">
        <v>280</v>
      </c>
      <c r="B23" s="36">
        <v>0</v>
      </c>
      <c r="C23" s="36">
        <v>0</v>
      </c>
      <c r="D23" s="39">
        <v>0</v>
      </c>
    </row>
    <row r="24" spans="1:4" x14ac:dyDescent="0.25">
      <c r="A24" s="18" t="s">
        <v>281</v>
      </c>
      <c r="B24" s="36">
        <v>0</v>
      </c>
      <c r="C24" s="36">
        <v>0</v>
      </c>
      <c r="D24" s="39">
        <v>0</v>
      </c>
    </row>
    <row r="25" spans="1:4" x14ac:dyDescent="0.25">
      <c r="A25" s="18" t="s">
        <v>282</v>
      </c>
      <c r="B25" s="36">
        <v>0</v>
      </c>
      <c r="C25" s="36">
        <v>0</v>
      </c>
      <c r="D25" s="39">
        <v>0</v>
      </c>
    </row>
    <row r="26" spans="1:4" x14ac:dyDescent="0.25">
      <c r="A26" s="18" t="s">
        <v>283</v>
      </c>
      <c r="B26" s="36">
        <v>2211005</v>
      </c>
      <c r="C26" s="36">
        <v>2211005</v>
      </c>
      <c r="D26" s="39">
        <v>14.144214882060201</v>
      </c>
    </row>
    <row r="27" spans="1:4" x14ac:dyDescent="0.25">
      <c r="A27" s="21" t="s">
        <v>284</v>
      </c>
      <c r="B27" s="22">
        <v>15631868</v>
      </c>
      <c r="C27" s="22">
        <v>15631868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79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A00-000000000000}"/>
  </hyperlink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3" width="13.7109375" customWidth="1"/>
  </cols>
  <sheetData>
    <row r="1" spans="1:8" ht="15.75" x14ac:dyDescent="0.25">
      <c r="A1" s="20" t="str">
        <f>'School Services'!A1</f>
        <v>Welsh Local Government Revenue Settlement 2026-2027</v>
      </c>
    </row>
    <row r="2" spans="1:8" x14ac:dyDescent="0.25">
      <c r="A2" s="34" t="s">
        <v>0</v>
      </c>
    </row>
    <row r="3" spans="1:8" ht="15.75" x14ac:dyDescent="0.25">
      <c r="A3" s="31" t="s">
        <v>103</v>
      </c>
      <c r="B3" s="32" t="s">
        <v>197</v>
      </c>
      <c r="C3" s="32"/>
      <c r="D3" s="32"/>
      <c r="E3" s="32"/>
      <c r="F3" s="32"/>
      <c r="G3" s="32"/>
      <c r="H3" s="32"/>
    </row>
    <row r="4" spans="1:8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8" x14ac:dyDescent="0.25">
      <c r="A5" s="18" t="s">
        <v>7</v>
      </c>
      <c r="B5" s="36">
        <f>'35'!B5+'36'!B5+'37'!B5+'38'!B5+'44'!B5</f>
        <v>6776372.7584828632</v>
      </c>
      <c r="C5" s="36">
        <f>'35'!C5+'36'!C5+'37'!C5+'38'!C5+'44'!C5</f>
        <v>6889685.0074723708</v>
      </c>
    </row>
    <row r="6" spans="1:8" x14ac:dyDescent="0.25">
      <c r="A6" s="18" t="s">
        <v>8</v>
      </c>
      <c r="B6" s="36">
        <f>'35'!B6+'36'!B6+'37'!B6+'38'!B6+'44'!B6</f>
        <v>14066417.849419355</v>
      </c>
      <c r="C6" s="36">
        <f>'35'!C6+'36'!C6+'37'!C6+'38'!C6+'44'!C6</f>
        <v>13832910.194001371</v>
      </c>
    </row>
    <row r="7" spans="1:8" x14ac:dyDescent="0.25">
      <c r="A7" s="18" t="s">
        <v>9</v>
      </c>
      <c r="B7" s="36">
        <f>'35'!B7+'36'!B7+'37'!B7+'38'!B7+'44'!B7</f>
        <v>10087879.618008001</v>
      </c>
      <c r="C7" s="36">
        <f>'35'!C7+'36'!C7+'37'!C7+'38'!C7+'44'!C7</f>
        <v>10132518.57753418</v>
      </c>
    </row>
    <row r="8" spans="1:8" x14ac:dyDescent="0.25">
      <c r="A8" s="18" t="s">
        <v>10</v>
      </c>
      <c r="B8" s="36">
        <f>'35'!B8+'36'!B8+'37'!B8+'38'!B8+'44'!B8</f>
        <v>8617766.0023830868</v>
      </c>
      <c r="C8" s="36">
        <f>'35'!C8+'36'!C8+'37'!C8+'38'!C8+'44'!C8</f>
        <v>8769417.5853381716</v>
      </c>
    </row>
    <row r="9" spans="1:8" x14ac:dyDescent="0.25">
      <c r="A9" s="18" t="s">
        <v>11</v>
      </c>
      <c r="B9" s="36">
        <f>'35'!B9+'36'!B9+'37'!B9+'38'!B9+'44'!B9</f>
        <v>11417472.107667331</v>
      </c>
      <c r="C9" s="36">
        <f>'35'!C9+'36'!C9+'37'!C9+'38'!C9+'44'!C9</f>
        <v>11511854.928043203</v>
      </c>
    </row>
    <row r="10" spans="1:8" x14ac:dyDescent="0.25">
      <c r="A10" s="18" t="s">
        <v>12</v>
      </c>
      <c r="B10" s="36">
        <f>'35'!B10+'36'!B10+'37'!B10+'38'!B10+'44'!B10</f>
        <v>8628581.478545377</v>
      </c>
      <c r="C10" s="36">
        <f>'35'!C10+'36'!C10+'37'!C10+'38'!C10+'44'!C10</f>
        <v>8785215.6719314903</v>
      </c>
    </row>
    <row r="11" spans="1:8" x14ac:dyDescent="0.25">
      <c r="A11" s="18" t="s">
        <v>13</v>
      </c>
      <c r="B11" s="36">
        <f>'35'!B11+'36'!B11+'37'!B11+'38'!B11+'44'!B11</f>
        <v>15984899.040879473</v>
      </c>
      <c r="C11" s="36">
        <f>'35'!C11+'36'!C11+'37'!C11+'38'!C11+'44'!C11</f>
        <v>16346527.24964709</v>
      </c>
    </row>
    <row r="12" spans="1:8" x14ac:dyDescent="0.25">
      <c r="A12" s="18" t="s">
        <v>14</v>
      </c>
      <c r="B12" s="36">
        <f>'35'!B12+'36'!B12+'37'!B12+'38'!B12+'44'!B12</f>
        <v>7789041.6075508473</v>
      </c>
      <c r="C12" s="36">
        <f>'35'!C12+'36'!C12+'37'!C12+'38'!C12+'44'!C12</f>
        <v>7967434.7207027124</v>
      </c>
    </row>
    <row r="13" spans="1:8" x14ac:dyDescent="0.25">
      <c r="A13" s="18" t="s">
        <v>15</v>
      </c>
      <c r="B13" s="36">
        <f>'35'!B13+'36'!B13+'37'!B13+'38'!B13+'44'!B13</f>
        <v>11755336.329925226</v>
      </c>
      <c r="C13" s="36">
        <f>'35'!C13+'36'!C13+'37'!C13+'38'!C13+'44'!C13</f>
        <v>11895868.24162711</v>
      </c>
    </row>
    <row r="14" spans="1:8" x14ac:dyDescent="0.25">
      <c r="A14" s="18" t="s">
        <v>16</v>
      </c>
      <c r="B14" s="36">
        <f>'35'!B14+'36'!B14+'37'!B14+'38'!B14+'44'!B14</f>
        <v>16403059.5269423</v>
      </c>
      <c r="C14" s="36">
        <f>'35'!C14+'36'!C14+'37'!C14+'38'!C14+'44'!C14</f>
        <v>16659207.228091961</v>
      </c>
    </row>
    <row r="15" spans="1:8" x14ac:dyDescent="0.25">
      <c r="A15" s="18" t="s">
        <v>17</v>
      </c>
      <c r="B15" s="36">
        <f>'35'!B15+'36'!B15+'37'!B15+'38'!B15+'44'!B15</f>
        <v>14714448.636019373</v>
      </c>
      <c r="C15" s="36">
        <f>'35'!C15+'36'!C15+'37'!C15+'38'!C15+'44'!C15</f>
        <v>14919382.791097054</v>
      </c>
    </row>
    <row r="16" spans="1:8" x14ac:dyDescent="0.25">
      <c r="A16" s="18" t="s">
        <v>18</v>
      </c>
      <c r="B16" s="36">
        <f>'35'!B16+'36'!B16+'37'!B16+'38'!B16+'44'!B16</f>
        <v>9507447.6963168252</v>
      </c>
      <c r="C16" s="36">
        <f>'35'!C16+'36'!C16+'37'!C16+'38'!C16+'44'!C16</f>
        <v>9536732.4741753824</v>
      </c>
    </row>
    <row r="17" spans="1:3" x14ac:dyDescent="0.25">
      <c r="A17" s="18" t="s">
        <v>19</v>
      </c>
      <c r="B17" s="36">
        <f>'35'!B17+'36'!B17+'37'!B17+'38'!B17+'44'!B17</f>
        <v>9762251.8851941675</v>
      </c>
      <c r="C17" s="36">
        <f>'35'!C17+'36'!C17+'37'!C17+'38'!C17+'44'!C17</f>
        <v>9858523.5595135</v>
      </c>
    </row>
    <row r="18" spans="1:3" x14ac:dyDescent="0.25">
      <c r="A18" s="18" t="s">
        <v>20</v>
      </c>
      <c r="B18" s="36">
        <f>'35'!B18+'36'!B18+'37'!B18+'38'!B18+'44'!B18</f>
        <v>8945037.2868740354</v>
      </c>
      <c r="C18" s="36">
        <f>'35'!C18+'36'!C18+'37'!C18+'38'!C18+'44'!C18</f>
        <v>9062132.1985167991</v>
      </c>
    </row>
    <row r="19" spans="1:3" x14ac:dyDescent="0.25">
      <c r="A19" s="18" t="s">
        <v>21</v>
      </c>
      <c r="B19" s="36">
        <f>'35'!B19+'36'!B19+'37'!B19+'38'!B19+'44'!B19</f>
        <v>15814453.138512835</v>
      </c>
      <c r="C19" s="36">
        <f>'35'!C19+'36'!C19+'37'!C19+'38'!C19+'44'!C19</f>
        <v>15901839.994548954</v>
      </c>
    </row>
    <row r="20" spans="1:3" x14ac:dyDescent="0.25">
      <c r="A20" s="18" t="s">
        <v>22</v>
      </c>
      <c r="B20" s="36">
        <f>'35'!B20+'36'!B20+'37'!B20+'38'!B20+'44'!B20</f>
        <v>3349682.9208479761</v>
      </c>
      <c r="C20" s="36">
        <f>'35'!C20+'36'!C20+'37'!C20+'38'!C20+'44'!C20</f>
        <v>3593128.5895574866</v>
      </c>
    </row>
    <row r="21" spans="1:3" x14ac:dyDescent="0.25">
      <c r="A21" s="18" t="s">
        <v>23</v>
      </c>
      <c r="B21" s="36">
        <f>'35'!B21+'36'!B21+'37'!B21+'38'!B21+'44'!B21</f>
        <v>12476103.814275369</v>
      </c>
      <c r="C21" s="36">
        <f>'35'!C21+'36'!C21+'37'!C21+'38'!C21+'44'!C21</f>
        <v>12471441.403077718</v>
      </c>
    </row>
    <row r="22" spans="1:3" x14ac:dyDescent="0.25">
      <c r="A22" s="18" t="s">
        <v>24</v>
      </c>
      <c r="B22" s="36">
        <f>'35'!B22+'36'!B22+'37'!B22+'38'!B22+'44'!B22</f>
        <v>5110361.6951032225</v>
      </c>
      <c r="C22" s="36">
        <f>'35'!C22+'36'!C22+'37'!C22+'38'!C22+'44'!C22</f>
        <v>5095308.1354982397</v>
      </c>
    </row>
    <row r="23" spans="1:3" x14ac:dyDescent="0.25">
      <c r="A23" s="18" t="s">
        <v>25</v>
      </c>
      <c r="B23" s="36">
        <f>'35'!B23+'36'!B23+'37'!B23+'38'!B23+'44'!B23</f>
        <v>5462645.9378977092</v>
      </c>
      <c r="C23" s="36">
        <f>'35'!C23+'36'!C23+'37'!C23+'38'!C23+'44'!C23</f>
        <v>5452117.1069754958</v>
      </c>
    </row>
    <row r="24" spans="1:3" x14ac:dyDescent="0.25">
      <c r="A24" s="18" t="s">
        <v>26</v>
      </c>
      <c r="B24" s="36">
        <f>'35'!B24+'36'!B24+'37'!B24+'38'!B24+'44'!B24</f>
        <v>7179619.3696035724</v>
      </c>
      <c r="C24" s="36">
        <f>'35'!C24+'36'!C24+'37'!C24+'38'!C24+'44'!C24</f>
        <v>7352861.1962106144</v>
      </c>
    </row>
    <row r="25" spans="1:3" x14ac:dyDescent="0.25">
      <c r="A25" s="18" t="s">
        <v>27</v>
      </c>
      <c r="B25" s="36">
        <f>'35'!B25+'36'!B25+'37'!B25+'38'!B25+'44'!B25</f>
        <v>9264237.5660846401</v>
      </c>
      <c r="C25" s="36">
        <f>'35'!C25+'36'!C25+'37'!C25+'38'!C25+'44'!C25</f>
        <v>9354695.5826195441</v>
      </c>
    </row>
    <row r="26" spans="1:3" x14ac:dyDescent="0.25">
      <c r="A26" s="18" t="s">
        <v>28</v>
      </c>
      <c r="B26" s="36">
        <f>'35'!B26+'36'!B26+'37'!B26+'38'!B26+'44'!B26</f>
        <v>20297177.733469483</v>
      </c>
      <c r="C26" s="36">
        <f>'35'!C26+'36'!C26+'37'!C26+'38'!C26+'44'!C26</f>
        <v>20250053.5638192</v>
      </c>
    </row>
    <row r="27" spans="1:3" x14ac:dyDescent="0.25">
      <c r="A27" s="21" t="s">
        <v>29</v>
      </c>
      <c r="B27" s="22">
        <f>SUM(B5:B26)</f>
        <v>233410294.00000304</v>
      </c>
      <c r="C27" s="22">
        <f>SUM(C5:C26)</f>
        <v>235638855.99999964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500-000000000000}"/>
  </hyperlinks>
  <pageMargins left="0.7" right="0.7" top="0.75" bottom="0.75" header="0.3" footer="0.3"/>
  <pageSetup paperSize="9"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241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0</v>
      </c>
      <c r="C5" s="36">
        <v>0</v>
      </c>
      <c r="D5" s="39">
        <v>0</v>
      </c>
    </row>
    <row r="6" spans="1:6" x14ac:dyDescent="0.25">
      <c r="A6" s="18" t="s">
        <v>263</v>
      </c>
      <c r="B6" s="36">
        <v>117820</v>
      </c>
      <c r="C6" s="36">
        <v>117820</v>
      </c>
      <c r="D6" s="39">
        <v>0.88583222554181695</v>
      </c>
    </row>
    <row r="7" spans="1:6" x14ac:dyDescent="0.25">
      <c r="A7" s="18" t="s">
        <v>264</v>
      </c>
      <c r="B7" s="36">
        <v>0</v>
      </c>
      <c r="C7" s="36">
        <v>0</v>
      </c>
      <c r="D7" s="39">
        <v>0</v>
      </c>
    </row>
    <row r="8" spans="1:6" x14ac:dyDescent="0.25">
      <c r="A8" s="18" t="s">
        <v>265</v>
      </c>
      <c r="B8" s="36">
        <v>109470</v>
      </c>
      <c r="C8" s="36">
        <v>109470</v>
      </c>
      <c r="D8" s="39">
        <v>0.82305256942847305</v>
      </c>
    </row>
    <row r="9" spans="1:6" x14ac:dyDescent="0.25">
      <c r="A9" s="18" t="s">
        <v>266</v>
      </c>
      <c r="B9" s="36">
        <v>5620258</v>
      </c>
      <c r="C9" s="36">
        <v>5620258</v>
      </c>
      <c r="D9" s="39">
        <v>42.256031677637097</v>
      </c>
    </row>
    <row r="10" spans="1:6" x14ac:dyDescent="0.25">
      <c r="A10" s="18" t="s">
        <v>267</v>
      </c>
      <c r="B10" s="36">
        <v>0</v>
      </c>
      <c r="C10" s="36">
        <v>0</v>
      </c>
      <c r="D10" s="39">
        <v>0</v>
      </c>
    </row>
    <row r="11" spans="1:6" x14ac:dyDescent="0.25">
      <c r="A11" s="18" t="s">
        <v>268</v>
      </c>
      <c r="B11" s="36">
        <v>0</v>
      </c>
      <c r="C11" s="36">
        <v>0</v>
      </c>
      <c r="D11" s="39">
        <v>0</v>
      </c>
    </row>
    <row r="12" spans="1:6" x14ac:dyDescent="0.25">
      <c r="A12" s="18" t="s">
        <v>269</v>
      </c>
      <c r="B12" s="36">
        <v>236570</v>
      </c>
      <c r="C12" s="36">
        <v>236570</v>
      </c>
      <c r="D12" s="39">
        <v>1.77865667625554</v>
      </c>
    </row>
    <row r="13" spans="1:6" x14ac:dyDescent="0.25">
      <c r="A13" s="18" t="s">
        <v>270</v>
      </c>
      <c r="B13" s="36">
        <v>0</v>
      </c>
      <c r="C13" s="36">
        <v>0</v>
      </c>
      <c r="D13" s="39">
        <v>0</v>
      </c>
    </row>
    <row r="14" spans="1:6" x14ac:dyDescent="0.25">
      <c r="A14" s="18" t="s">
        <v>271</v>
      </c>
      <c r="B14" s="36">
        <v>0</v>
      </c>
      <c r="C14" s="36">
        <v>0</v>
      </c>
      <c r="D14" s="39">
        <v>0</v>
      </c>
    </row>
    <row r="15" spans="1:6" x14ac:dyDescent="0.25">
      <c r="A15" s="18" t="s">
        <v>272</v>
      </c>
      <c r="B15" s="36">
        <v>101817</v>
      </c>
      <c r="C15" s="36">
        <v>101817</v>
      </c>
      <c r="D15" s="39">
        <v>0.76551332293321295</v>
      </c>
    </row>
    <row r="16" spans="1:6" x14ac:dyDescent="0.25">
      <c r="A16" s="18" t="s">
        <v>273</v>
      </c>
      <c r="B16" s="36">
        <v>0</v>
      </c>
      <c r="C16" s="36">
        <v>0</v>
      </c>
      <c r="D16" s="39">
        <v>0</v>
      </c>
    </row>
    <row r="17" spans="1:4" x14ac:dyDescent="0.25">
      <c r="A17" s="18" t="s">
        <v>274</v>
      </c>
      <c r="B17" s="36">
        <v>0</v>
      </c>
      <c r="C17" s="36">
        <v>0</v>
      </c>
      <c r="D17" s="39">
        <v>0</v>
      </c>
    </row>
    <row r="18" spans="1:4" x14ac:dyDescent="0.25">
      <c r="A18" s="18" t="s">
        <v>275</v>
      </c>
      <c r="B18" s="36">
        <v>0</v>
      </c>
      <c r="C18" s="36">
        <v>0</v>
      </c>
      <c r="D18" s="39">
        <v>0</v>
      </c>
    </row>
    <row r="19" spans="1:4" x14ac:dyDescent="0.25">
      <c r="A19" s="18" t="s">
        <v>276</v>
      </c>
      <c r="B19" s="36">
        <v>2429971</v>
      </c>
      <c r="C19" s="36">
        <v>2429971</v>
      </c>
      <c r="D19" s="39">
        <v>18.269789670107599</v>
      </c>
    </row>
    <row r="20" spans="1:4" x14ac:dyDescent="0.25">
      <c r="A20" s="18" t="s">
        <v>277</v>
      </c>
      <c r="B20" s="36">
        <v>0</v>
      </c>
      <c r="C20" s="36">
        <v>0</v>
      </c>
      <c r="D20" s="39">
        <v>0</v>
      </c>
    </row>
    <row r="21" spans="1:4" x14ac:dyDescent="0.25">
      <c r="A21" s="18" t="s">
        <v>278</v>
      </c>
      <c r="B21" s="36">
        <v>0</v>
      </c>
      <c r="C21" s="36">
        <v>0</v>
      </c>
      <c r="D21" s="39">
        <v>0</v>
      </c>
    </row>
    <row r="22" spans="1:4" x14ac:dyDescent="0.25">
      <c r="A22" s="18" t="s">
        <v>279</v>
      </c>
      <c r="B22" s="36">
        <v>138180</v>
      </c>
      <c r="C22" s="36">
        <v>138180</v>
      </c>
      <c r="D22" s="39">
        <v>1.0389093271547101</v>
      </c>
    </row>
    <row r="23" spans="1:4" x14ac:dyDescent="0.25">
      <c r="A23" s="18" t="s">
        <v>280</v>
      </c>
      <c r="B23" s="36">
        <v>0</v>
      </c>
      <c r="C23" s="36">
        <v>0</v>
      </c>
      <c r="D23" s="39">
        <v>0</v>
      </c>
    </row>
    <row r="24" spans="1:4" x14ac:dyDescent="0.25">
      <c r="A24" s="18" t="s">
        <v>281</v>
      </c>
      <c r="B24" s="36">
        <v>0</v>
      </c>
      <c r="C24" s="36">
        <v>0</v>
      </c>
      <c r="D24" s="39">
        <v>0</v>
      </c>
    </row>
    <row r="25" spans="1:4" x14ac:dyDescent="0.25">
      <c r="A25" s="18" t="s">
        <v>282</v>
      </c>
      <c r="B25" s="36">
        <v>0</v>
      </c>
      <c r="C25" s="36">
        <v>0</v>
      </c>
      <c r="D25" s="39">
        <v>0</v>
      </c>
    </row>
    <row r="26" spans="1:4" x14ac:dyDescent="0.25">
      <c r="A26" s="18" t="s">
        <v>283</v>
      </c>
      <c r="B26" s="36">
        <v>4546401</v>
      </c>
      <c r="C26" s="36">
        <v>4546401</v>
      </c>
      <c r="D26" s="39">
        <v>34.1822145309416</v>
      </c>
    </row>
    <row r="27" spans="1:4" x14ac:dyDescent="0.25">
      <c r="A27" s="21" t="s">
        <v>284</v>
      </c>
      <c r="B27" s="22">
        <v>13300487</v>
      </c>
      <c r="C27" s="22">
        <v>13300487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48" t="s">
        <v>34</v>
      </c>
      <c r="C31" s="30" t="s">
        <v>80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B00-000000000000}"/>
  </hyperlinks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242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225000</v>
      </c>
      <c r="C5" s="36">
        <v>225000</v>
      </c>
      <c r="D5" s="39">
        <v>4.5454545454545503</v>
      </c>
    </row>
    <row r="6" spans="1:6" x14ac:dyDescent="0.25">
      <c r="A6" s="18" t="s">
        <v>263</v>
      </c>
      <c r="B6" s="36">
        <v>225000</v>
      </c>
      <c r="C6" s="36">
        <v>225000</v>
      </c>
      <c r="D6" s="39">
        <v>4.5454545454545503</v>
      </c>
    </row>
    <row r="7" spans="1:6" x14ac:dyDescent="0.25">
      <c r="A7" s="18" t="s">
        <v>264</v>
      </c>
      <c r="B7" s="36">
        <v>225000</v>
      </c>
      <c r="C7" s="36">
        <v>225000</v>
      </c>
      <c r="D7" s="39">
        <v>4.5454545454545503</v>
      </c>
    </row>
    <row r="8" spans="1:6" x14ac:dyDescent="0.25">
      <c r="A8" s="18" t="s">
        <v>265</v>
      </c>
      <c r="B8" s="36">
        <v>225000</v>
      </c>
      <c r="C8" s="36">
        <v>225000</v>
      </c>
      <c r="D8" s="39">
        <v>4.5454545454545503</v>
      </c>
    </row>
    <row r="9" spans="1:6" x14ac:dyDescent="0.25">
      <c r="A9" s="18" t="s">
        <v>266</v>
      </c>
      <c r="B9" s="36">
        <v>225000</v>
      </c>
      <c r="C9" s="36">
        <v>225000</v>
      </c>
      <c r="D9" s="39">
        <v>4.5454545454545503</v>
      </c>
    </row>
    <row r="10" spans="1:6" x14ac:dyDescent="0.25">
      <c r="A10" s="18" t="s">
        <v>267</v>
      </c>
      <c r="B10" s="36">
        <v>225000</v>
      </c>
      <c r="C10" s="36">
        <v>225000</v>
      </c>
      <c r="D10" s="39">
        <v>4.5454545454545503</v>
      </c>
    </row>
    <row r="11" spans="1:6" x14ac:dyDescent="0.25">
      <c r="A11" s="18" t="s">
        <v>268</v>
      </c>
      <c r="B11" s="36">
        <v>225000</v>
      </c>
      <c r="C11" s="36">
        <v>225000</v>
      </c>
      <c r="D11" s="39">
        <v>4.5454545454545503</v>
      </c>
    </row>
    <row r="12" spans="1:6" x14ac:dyDescent="0.25">
      <c r="A12" s="18" t="s">
        <v>269</v>
      </c>
      <c r="B12" s="36">
        <v>225000</v>
      </c>
      <c r="C12" s="36">
        <v>225000</v>
      </c>
      <c r="D12" s="39">
        <v>4.5454545454545503</v>
      </c>
    </row>
    <row r="13" spans="1:6" x14ac:dyDescent="0.25">
      <c r="A13" s="18" t="s">
        <v>270</v>
      </c>
      <c r="B13" s="36">
        <v>225000</v>
      </c>
      <c r="C13" s="36">
        <v>225000</v>
      </c>
      <c r="D13" s="39">
        <v>4.5454545454545503</v>
      </c>
    </row>
    <row r="14" spans="1:6" x14ac:dyDescent="0.25">
      <c r="A14" s="18" t="s">
        <v>271</v>
      </c>
      <c r="B14" s="36">
        <v>225000</v>
      </c>
      <c r="C14" s="36">
        <v>225000</v>
      </c>
      <c r="D14" s="39">
        <v>4.5454545454545503</v>
      </c>
    </row>
    <row r="15" spans="1:6" x14ac:dyDescent="0.25">
      <c r="A15" s="18" t="s">
        <v>272</v>
      </c>
      <c r="B15" s="36">
        <v>225000</v>
      </c>
      <c r="C15" s="36">
        <v>225000</v>
      </c>
      <c r="D15" s="39">
        <v>4.5454545454545503</v>
      </c>
    </row>
    <row r="16" spans="1:6" x14ac:dyDescent="0.25">
      <c r="A16" s="18" t="s">
        <v>273</v>
      </c>
      <c r="B16" s="36">
        <v>225000</v>
      </c>
      <c r="C16" s="36">
        <v>225000</v>
      </c>
      <c r="D16" s="39">
        <v>4.5454545454545503</v>
      </c>
    </row>
    <row r="17" spans="1:4" x14ac:dyDescent="0.25">
      <c r="A17" s="18" t="s">
        <v>274</v>
      </c>
      <c r="B17" s="36">
        <v>225000</v>
      </c>
      <c r="C17" s="36">
        <v>225000</v>
      </c>
      <c r="D17" s="39">
        <v>4.5454545454545503</v>
      </c>
    </row>
    <row r="18" spans="1:4" x14ac:dyDescent="0.25">
      <c r="A18" s="18" t="s">
        <v>275</v>
      </c>
      <c r="B18" s="36">
        <v>225000</v>
      </c>
      <c r="C18" s="36">
        <v>225000</v>
      </c>
      <c r="D18" s="39">
        <v>4.5454545454545503</v>
      </c>
    </row>
    <row r="19" spans="1:4" x14ac:dyDescent="0.25">
      <c r="A19" s="18" t="s">
        <v>276</v>
      </c>
      <c r="B19" s="36">
        <v>225000</v>
      </c>
      <c r="C19" s="36">
        <v>225000</v>
      </c>
      <c r="D19" s="39">
        <v>4.5454545454545503</v>
      </c>
    </row>
    <row r="20" spans="1:4" x14ac:dyDescent="0.25">
      <c r="A20" s="18" t="s">
        <v>277</v>
      </c>
      <c r="B20" s="36">
        <v>225000</v>
      </c>
      <c r="C20" s="36">
        <v>225000</v>
      </c>
      <c r="D20" s="39">
        <v>4.5454545454545503</v>
      </c>
    </row>
    <row r="21" spans="1:4" x14ac:dyDescent="0.25">
      <c r="A21" s="18" t="s">
        <v>278</v>
      </c>
      <c r="B21" s="36">
        <v>225000</v>
      </c>
      <c r="C21" s="36">
        <v>225000</v>
      </c>
      <c r="D21" s="39">
        <v>4.5454545454545503</v>
      </c>
    </row>
    <row r="22" spans="1:4" x14ac:dyDescent="0.25">
      <c r="A22" s="18" t="s">
        <v>279</v>
      </c>
      <c r="B22" s="36">
        <v>225000</v>
      </c>
      <c r="C22" s="36">
        <v>225000</v>
      </c>
      <c r="D22" s="39">
        <v>4.5454545454545503</v>
      </c>
    </row>
    <row r="23" spans="1:4" x14ac:dyDescent="0.25">
      <c r="A23" s="18" t="s">
        <v>280</v>
      </c>
      <c r="B23" s="36">
        <v>225000</v>
      </c>
      <c r="C23" s="36">
        <v>225000</v>
      </c>
      <c r="D23" s="39">
        <v>4.5454545454545503</v>
      </c>
    </row>
    <row r="24" spans="1:4" x14ac:dyDescent="0.25">
      <c r="A24" s="18" t="s">
        <v>281</v>
      </c>
      <c r="B24" s="36">
        <v>225000</v>
      </c>
      <c r="C24" s="36">
        <v>225000</v>
      </c>
      <c r="D24" s="39">
        <v>4.5454545454545503</v>
      </c>
    </row>
    <row r="25" spans="1:4" x14ac:dyDescent="0.25">
      <c r="A25" s="18" t="s">
        <v>282</v>
      </c>
      <c r="B25" s="36">
        <v>225000</v>
      </c>
      <c r="C25" s="36">
        <v>225000</v>
      </c>
      <c r="D25" s="39">
        <v>4.5454545454545503</v>
      </c>
    </row>
    <row r="26" spans="1:4" x14ac:dyDescent="0.25">
      <c r="A26" s="18" t="s">
        <v>283</v>
      </c>
      <c r="B26" s="36">
        <v>225000</v>
      </c>
      <c r="C26" s="36">
        <v>225000</v>
      </c>
      <c r="D26" s="39">
        <v>4.5454545454545503</v>
      </c>
    </row>
    <row r="27" spans="1:4" x14ac:dyDescent="0.25">
      <c r="A27" s="21" t="s">
        <v>284</v>
      </c>
      <c r="B27" s="22">
        <v>4950000</v>
      </c>
      <c r="C27" s="22">
        <v>4950000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/>
      <c r="B31" s="43"/>
      <c r="C31" s="30" t="s">
        <v>252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D00-000000000000}"/>
  </hyperlinks>
  <pageMargins left="0.7" right="0.7" top="0.75" bottom="0.75" header="0.3" footer="0.3"/>
  <pageSetup paperSize="9"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288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16240</v>
      </c>
      <c r="C5" s="36">
        <v>16240</v>
      </c>
      <c r="D5" s="39">
        <v>2.0299999999999998</v>
      </c>
    </row>
    <row r="6" spans="1:6" x14ac:dyDescent="0.25">
      <c r="A6" s="18" t="s">
        <v>263</v>
      </c>
      <c r="B6" s="36">
        <v>31954</v>
      </c>
      <c r="C6" s="36">
        <v>31954</v>
      </c>
      <c r="D6" s="39">
        <v>3.9942500000000001</v>
      </c>
    </row>
    <row r="7" spans="1:6" x14ac:dyDescent="0.25">
      <c r="A7" s="18" t="s">
        <v>264</v>
      </c>
      <c r="B7" s="36">
        <v>24491</v>
      </c>
      <c r="C7" s="36">
        <v>24491</v>
      </c>
      <c r="D7" s="39">
        <v>3.061375</v>
      </c>
    </row>
    <row r="8" spans="1:6" x14ac:dyDescent="0.25">
      <c r="A8" s="18" t="s">
        <v>265</v>
      </c>
      <c r="B8" s="36">
        <v>31699</v>
      </c>
      <c r="C8" s="36">
        <v>31699</v>
      </c>
      <c r="D8" s="39">
        <v>3.9623750000000002</v>
      </c>
    </row>
    <row r="9" spans="1:6" x14ac:dyDescent="0.25">
      <c r="A9" s="18" t="s">
        <v>266</v>
      </c>
      <c r="B9" s="36">
        <v>30670</v>
      </c>
      <c r="C9" s="36">
        <v>30670</v>
      </c>
      <c r="D9" s="39">
        <v>3.8337500000000002</v>
      </c>
    </row>
    <row r="10" spans="1:6" x14ac:dyDescent="0.25">
      <c r="A10" s="18" t="s">
        <v>267</v>
      </c>
      <c r="B10" s="36">
        <v>34468</v>
      </c>
      <c r="C10" s="36">
        <v>34468</v>
      </c>
      <c r="D10" s="39">
        <v>4.3085000000000004</v>
      </c>
    </row>
    <row r="11" spans="1:6" x14ac:dyDescent="0.25">
      <c r="A11" s="18" t="s">
        <v>268</v>
      </c>
      <c r="B11" s="36">
        <v>28566</v>
      </c>
      <c r="C11" s="36">
        <v>28566</v>
      </c>
      <c r="D11" s="39">
        <v>3.5707499999999999</v>
      </c>
    </row>
    <row r="12" spans="1:6" x14ac:dyDescent="0.25">
      <c r="A12" s="18" t="s">
        <v>269</v>
      </c>
      <c r="B12" s="36">
        <v>19042</v>
      </c>
      <c r="C12" s="36">
        <v>19042</v>
      </c>
      <c r="D12" s="39">
        <v>2.3802500000000002</v>
      </c>
    </row>
    <row r="13" spans="1:6" x14ac:dyDescent="0.25">
      <c r="A13" s="18" t="s">
        <v>270</v>
      </c>
      <c r="B13" s="36">
        <v>26671</v>
      </c>
      <c r="C13" s="36">
        <v>26671</v>
      </c>
      <c r="D13" s="39">
        <v>3.3338749999999999</v>
      </c>
    </row>
    <row r="14" spans="1:6" x14ac:dyDescent="0.25">
      <c r="A14" s="18" t="s">
        <v>271</v>
      </c>
      <c r="B14" s="36">
        <v>50953</v>
      </c>
      <c r="C14" s="36">
        <v>50953</v>
      </c>
      <c r="D14" s="39">
        <v>6.3691250000000004</v>
      </c>
    </row>
    <row r="15" spans="1:6" x14ac:dyDescent="0.25">
      <c r="A15" s="18" t="s">
        <v>272</v>
      </c>
      <c r="B15" s="36">
        <v>66699</v>
      </c>
      <c r="C15" s="36">
        <v>66699</v>
      </c>
      <c r="D15" s="39">
        <v>8.3373749999999998</v>
      </c>
    </row>
    <row r="16" spans="1:6" x14ac:dyDescent="0.25">
      <c r="A16" s="18" t="s">
        <v>273</v>
      </c>
      <c r="B16" s="36">
        <v>30534</v>
      </c>
      <c r="C16" s="36">
        <v>30534</v>
      </c>
      <c r="D16" s="39">
        <v>3.8167499999999999</v>
      </c>
    </row>
    <row r="17" spans="1:4" x14ac:dyDescent="0.25">
      <c r="A17" s="18" t="s">
        <v>274</v>
      </c>
      <c r="B17" s="36">
        <v>31723</v>
      </c>
      <c r="C17" s="36">
        <v>31723</v>
      </c>
      <c r="D17" s="39">
        <v>3.9653749999999999</v>
      </c>
    </row>
    <row r="18" spans="1:4" x14ac:dyDescent="0.25">
      <c r="A18" s="18" t="s">
        <v>275</v>
      </c>
      <c r="B18" s="36">
        <v>29166</v>
      </c>
      <c r="C18" s="36">
        <v>29166</v>
      </c>
      <c r="D18" s="39">
        <v>3.64575</v>
      </c>
    </row>
    <row r="19" spans="1:4" x14ac:dyDescent="0.25">
      <c r="A19" s="18" t="s">
        <v>276</v>
      </c>
      <c r="B19" s="36">
        <v>54729</v>
      </c>
      <c r="C19" s="36">
        <v>54729</v>
      </c>
      <c r="D19" s="39">
        <v>6.8411249999999999</v>
      </c>
    </row>
    <row r="20" spans="1:4" x14ac:dyDescent="0.25">
      <c r="A20" s="18" t="s">
        <v>277</v>
      </c>
      <c r="B20" s="36">
        <v>18884</v>
      </c>
      <c r="C20" s="36">
        <v>18884</v>
      </c>
      <c r="D20" s="39">
        <v>2.3605</v>
      </c>
    </row>
    <row r="21" spans="1:4" x14ac:dyDescent="0.25">
      <c r="A21" s="18" t="s">
        <v>278</v>
      </c>
      <c r="B21" s="36">
        <v>37728</v>
      </c>
      <c r="C21" s="36">
        <v>37728</v>
      </c>
      <c r="D21" s="39">
        <v>4.7160000000000002</v>
      </c>
    </row>
    <row r="22" spans="1:4" x14ac:dyDescent="0.25">
      <c r="A22" s="18" t="s">
        <v>279</v>
      </c>
      <c r="B22" s="36">
        <v>20657</v>
      </c>
      <c r="C22" s="36">
        <v>20657</v>
      </c>
      <c r="D22" s="39">
        <v>2.582125</v>
      </c>
    </row>
    <row r="23" spans="1:4" x14ac:dyDescent="0.25">
      <c r="A23" s="18" t="s">
        <v>280</v>
      </c>
      <c r="B23" s="36">
        <v>41720</v>
      </c>
      <c r="C23" s="36">
        <v>41720</v>
      </c>
      <c r="D23" s="39">
        <v>5.2149999999999999</v>
      </c>
    </row>
    <row r="24" spans="1:4" x14ac:dyDescent="0.25">
      <c r="A24" s="18" t="s">
        <v>281</v>
      </c>
      <c r="B24" s="36">
        <v>18176</v>
      </c>
      <c r="C24" s="36">
        <v>18176</v>
      </c>
      <c r="D24" s="39">
        <v>2.2719999999999998</v>
      </c>
    </row>
    <row r="25" spans="1:4" x14ac:dyDescent="0.25">
      <c r="A25" s="18" t="s">
        <v>282</v>
      </c>
      <c r="B25" s="36">
        <v>51669</v>
      </c>
      <c r="C25" s="36">
        <v>51669</v>
      </c>
      <c r="D25" s="39">
        <v>6.4586249999999996</v>
      </c>
    </row>
    <row r="26" spans="1:4" x14ac:dyDescent="0.25">
      <c r="A26" s="18" t="s">
        <v>283</v>
      </c>
      <c r="B26" s="36">
        <v>103561</v>
      </c>
      <c r="C26" s="36">
        <v>103561</v>
      </c>
      <c r="D26" s="39">
        <v>12.945125000000001</v>
      </c>
    </row>
    <row r="27" spans="1:4" x14ac:dyDescent="0.25">
      <c r="A27" s="21" t="s">
        <v>284</v>
      </c>
      <c r="B27" s="22">
        <v>800000</v>
      </c>
      <c r="C27" s="22">
        <v>800000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/>
      <c r="B31" s="43"/>
      <c r="C31" s="30" t="s">
        <v>252</v>
      </c>
    </row>
    <row r="32" spans="1:4" x14ac:dyDescent="0.25">
      <c r="A32" s="40"/>
      <c r="B32" s="29"/>
      <c r="C32" s="30"/>
    </row>
    <row r="33" spans="1:3" x14ac:dyDescent="0.25">
      <c r="A33" s="41"/>
      <c r="B33" s="29"/>
      <c r="C33" s="30"/>
    </row>
  </sheetData>
  <hyperlinks>
    <hyperlink ref="A2" location="Contents!A1" display="Back to contents" xr:uid="{00000000-0004-0000-3E00-000000000000}"/>
  </hyperlinks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34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243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290951</v>
      </c>
      <c r="C5" s="36">
        <v>281617.986810698</v>
      </c>
      <c r="D5" s="39">
        <v>1.87745324540466</v>
      </c>
    </row>
    <row r="6" spans="1:6" x14ac:dyDescent="0.25">
      <c r="A6" s="18" t="s">
        <v>263</v>
      </c>
      <c r="B6" s="36">
        <v>492273</v>
      </c>
      <c r="C6" s="36">
        <v>446203.37474050297</v>
      </c>
      <c r="D6" s="39">
        <v>2.9746891649366898</v>
      </c>
    </row>
    <row r="7" spans="1:6" x14ac:dyDescent="0.25">
      <c r="A7" s="18" t="s">
        <v>264</v>
      </c>
      <c r="B7" s="36">
        <v>563349</v>
      </c>
      <c r="C7" s="36">
        <v>556033.98368903506</v>
      </c>
      <c r="D7" s="39">
        <v>3.70689322459357</v>
      </c>
    </row>
    <row r="8" spans="1:6" x14ac:dyDescent="0.25">
      <c r="A8" s="18" t="s">
        <v>265</v>
      </c>
      <c r="B8" s="36">
        <v>453840</v>
      </c>
      <c r="C8" s="36">
        <v>424117.90740042197</v>
      </c>
      <c r="D8" s="39">
        <v>2.8274527160028202</v>
      </c>
    </row>
    <row r="9" spans="1:6" x14ac:dyDescent="0.25">
      <c r="A9" s="18" t="s">
        <v>266</v>
      </c>
      <c r="B9" s="36">
        <v>590324</v>
      </c>
      <c r="C9" s="36">
        <v>637082.77623476496</v>
      </c>
      <c r="D9" s="39">
        <v>4.2472185082317697</v>
      </c>
    </row>
    <row r="10" spans="1:6" x14ac:dyDescent="0.25">
      <c r="A10" s="18" t="s">
        <v>267</v>
      </c>
      <c r="B10" s="36">
        <v>566651</v>
      </c>
      <c r="C10" s="36">
        <v>513346.51841314498</v>
      </c>
      <c r="D10" s="39">
        <v>3.4223101227543</v>
      </c>
    </row>
    <row r="11" spans="1:6" x14ac:dyDescent="0.25">
      <c r="A11" s="18" t="s">
        <v>268</v>
      </c>
      <c r="B11" s="36">
        <v>597761</v>
      </c>
      <c r="C11" s="36">
        <v>599513.82329421001</v>
      </c>
      <c r="D11" s="39">
        <v>3.9967588219614001</v>
      </c>
    </row>
    <row r="12" spans="1:6" x14ac:dyDescent="0.25">
      <c r="A12" s="18" t="s">
        <v>269</v>
      </c>
      <c r="B12" s="36">
        <v>346034</v>
      </c>
      <c r="C12" s="36">
        <v>312245.86519242998</v>
      </c>
      <c r="D12" s="39">
        <v>2.0816391012828701</v>
      </c>
    </row>
    <row r="13" spans="1:6" x14ac:dyDescent="0.25">
      <c r="A13" s="18" t="s">
        <v>270</v>
      </c>
      <c r="B13" s="36">
        <v>587697</v>
      </c>
      <c r="C13" s="36">
        <v>568975.21240053803</v>
      </c>
      <c r="D13" s="39">
        <v>3.7931680826702601</v>
      </c>
    </row>
    <row r="14" spans="1:6" x14ac:dyDescent="0.25">
      <c r="A14" s="18" t="s">
        <v>271</v>
      </c>
      <c r="B14" s="36">
        <v>997943</v>
      </c>
      <c r="C14" s="36">
        <v>990452.12158595503</v>
      </c>
      <c r="D14" s="39">
        <v>6.6030141439063703</v>
      </c>
    </row>
    <row r="15" spans="1:6" x14ac:dyDescent="0.25">
      <c r="A15" s="18" t="s">
        <v>272</v>
      </c>
      <c r="B15" s="36">
        <v>1258248</v>
      </c>
      <c r="C15" s="36">
        <v>1331935.1611599</v>
      </c>
      <c r="D15" s="39">
        <v>8.8795677410660101</v>
      </c>
    </row>
    <row r="16" spans="1:6" x14ac:dyDescent="0.25">
      <c r="A16" s="18" t="s">
        <v>273</v>
      </c>
      <c r="B16" s="36">
        <v>772832</v>
      </c>
      <c r="C16" s="36">
        <v>727276.95142357796</v>
      </c>
      <c r="D16" s="39">
        <v>4.84851300949052</v>
      </c>
    </row>
    <row r="17" spans="1:4" x14ac:dyDescent="0.25">
      <c r="A17" s="18" t="s">
        <v>274</v>
      </c>
      <c r="B17" s="36">
        <v>682467</v>
      </c>
      <c r="C17" s="36">
        <v>698675.89763002202</v>
      </c>
      <c r="D17" s="39">
        <v>4.6578393175334796</v>
      </c>
    </row>
    <row r="18" spans="1:4" x14ac:dyDescent="0.25">
      <c r="A18" s="18" t="s">
        <v>275</v>
      </c>
      <c r="B18" s="36">
        <v>523596</v>
      </c>
      <c r="C18" s="36">
        <v>497528.88964565803</v>
      </c>
      <c r="D18" s="39">
        <v>3.3168592643043899</v>
      </c>
    </row>
    <row r="19" spans="1:4" x14ac:dyDescent="0.25">
      <c r="A19" s="18" t="s">
        <v>276</v>
      </c>
      <c r="B19" s="36">
        <v>1041726</v>
      </c>
      <c r="C19" s="36">
        <v>995634.54040424398</v>
      </c>
      <c r="D19" s="39">
        <v>6.6375636026949696</v>
      </c>
    </row>
    <row r="20" spans="1:4" x14ac:dyDescent="0.25">
      <c r="A20" s="18" t="s">
        <v>277</v>
      </c>
      <c r="B20" s="36">
        <v>298249</v>
      </c>
      <c r="C20" s="36">
        <v>310155.17952561</v>
      </c>
      <c r="D20" s="39">
        <v>2.0677011968374002</v>
      </c>
    </row>
    <row r="21" spans="1:4" x14ac:dyDescent="0.25">
      <c r="A21" s="18" t="s">
        <v>278</v>
      </c>
      <c r="B21" s="36">
        <v>806321</v>
      </c>
      <c r="C21" s="36">
        <v>794864.04655994906</v>
      </c>
      <c r="D21" s="39">
        <v>5.2990936437330003</v>
      </c>
    </row>
    <row r="22" spans="1:4" x14ac:dyDescent="0.25">
      <c r="A22" s="18" t="s">
        <v>279</v>
      </c>
      <c r="B22" s="36">
        <v>325546</v>
      </c>
      <c r="C22" s="36">
        <v>314207.19868523401</v>
      </c>
      <c r="D22" s="39">
        <v>2.0947146579015601</v>
      </c>
    </row>
    <row r="23" spans="1:4" x14ac:dyDescent="0.25">
      <c r="A23" s="18" t="s">
        <v>280</v>
      </c>
      <c r="B23" s="36">
        <v>464787</v>
      </c>
      <c r="C23" s="36">
        <v>474160.22836145299</v>
      </c>
      <c r="D23" s="39">
        <v>3.1610681890763601</v>
      </c>
    </row>
    <row r="24" spans="1:4" x14ac:dyDescent="0.25">
      <c r="A24" s="18" t="s">
        <v>281</v>
      </c>
      <c r="B24" s="36">
        <v>385169</v>
      </c>
      <c r="C24" s="36">
        <v>368153.42002337199</v>
      </c>
      <c r="D24" s="39">
        <v>2.4543561334891502</v>
      </c>
    </row>
    <row r="25" spans="1:4" x14ac:dyDescent="0.25">
      <c r="A25" s="18" t="s">
        <v>282</v>
      </c>
      <c r="B25" s="36">
        <v>853666</v>
      </c>
      <c r="C25" s="36">
        <v>991832.34693882405</v>
      </c>
      <c r="D25" s="39">
        <v>6.6122156462588304</v>
      </c>
    </row>
    <row r="26" spans="1:4" x14ac:dyDescent="0.25">
      <c r="A26" s="18" t="s">
        <v>283</v>
      </c>
      <c r="B26" s="36">
        <v>2100570</v>
      </c>
      <c r="C26" s="36">
        <v>2165986.5698804399</v>
      </c>
      <c r="D26" s="39">
        <v>14.4399104658696</v>
      </c>
    </row>
    <row r="27" spans="1:4" x14ac:dyDescent="0.25">
      <c r="A27" s="21" t="s">
        <v>284</v>
      </c>
      <c r="B27" s="22">
        <v>15000000</v>
      </c>
      <c r="C27" s="22">
        <v>15000000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45">
        <v>14.8</v>
      </c>
      <c r="B31" s="48" t="s">
        <v>34</v>
      </c>
      <c r="C31" s="30" t="s">
        <v>155</v>
      </c>
    </row>
    <row r="32" spans="1:4" x14ac:dyDescent="0.25">
      <c r="A32" s="45">
        <v>24</v>
      </c>
      <c r="B32" s="29" t="s">
        <v>34</v>
      </c>
      <c r="C32" s="30" t="s">
        <v>153</v>
      </c>
    </row>
    <row r="33" spans="1:3" x14ac:dyDescent="0.25">
      <c r="A33" s="45">
        <v>15</v>
      </c>
      <c r="B33" s="29" t="s">
        <v>34</v>
      </c>
      <c r="C33" s="30" t="s">
        <v>199</v>
      </c>
    </row>
    <row r="34" spans="1:3" x14ac:dyDescent="0.25">
      <c r="A34" s="30">
        <v>46.2</v>
      </c>
      <c r="B34" s="49" t="s">
        <v>34</v>
      </c>
      <c r="C34" s="41" t="s">
        <v>200</v>
      </c>
    </row>
  </sheetData>
  <hyperlinks>
    <hyperlink ref="A2" location="Contents!A1" display="Back to contents" xr:uid="{00000000-0004-0000-3F00-000000000000}"/>
  </hyperlinks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34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244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96983</v>
      </c>
      <c r="C5" s="36">
        <v>93872.662270232802</v>
      </c>
      <c r="D5" s="39">
        <v>1.87745324540466</v>
      </c>
    </row>
    <row r="6" spans="1:6" x14ac:dyDescent="0.25">
      <c r="A6" s="18" t="s">
        <v>263</v>
      </c>
      <c r="B6" s="36">
        <v>164091</v>
      </c>
      <c r="C6" s="36">
        <v>148734.45824683399</v>
      </c>
      <c r="D6" s="39">
        <v>2.97468916493668</v>
      </c>
    </row>
    <row r="7" spans="1:6" x14ac:dyDescent="0.25">
      <c r="A7" s="18" t="s">
        <v>264</v>
      </c>
      <c r="B7" s="36">
        <v>187783</v>
      </c>
      <c r="C7" s="36">
        <v>185344.66122967799</v>
      </c>
      <c r="D7" s="39">
        <v>3.70689322459357</v>
      </c>
    </row>
    <row r="8" spans="1:6" x14ac:dyDescent="0.25">
      <c r="A8" s="18" t="s">
        <v>265</v>
      </c>
      <c r="B8" s="36">
        <v>151280</v>
      </c>
      <c r="C8" s="36">
        <v>141372.63580014001</v>
      </c>
      <c r="D8" s="39">
        <v>2.8274527160027998</v>
      </c>
    </row>
    <row r="9" spans="1:6" x14ac:dyDescent="0.25">
      <c r="A9" s="18" t="s">
        <v>266</v>
      </c>
      <c r="B9" s="36">
        <v>196775</v>
      </c>
      <c r="C9" s="36">
        <v>212360.92541158799</v>
      </c>
      <c r="D9" s="39">
        <v>4.2472185082317697</v>
      </c>
    </row>
    <row r="10" spans="1:6" x14ac:dyDescent="0.25">
      <c r="A10" s="18" t="s">
        <v>267</v>
      </c>
      <c r="B10" s="36">
        <v>188884</v>
      </c>
      <c r="C10" s="36">
        <v>171115.50613771501</v>
      </c>
      <c r="D10" s="39">
        <v>3.4223101227543098</v>
      </c>
    </row>
    <row r="11" spans="1:6" x14ac:dyDescent="0.25">
      <c r="A11" s="18" t="s">
        <v>268</v>
      </c>
      <c r="B11" s="36">
        <v>199254</v>
      </c>
      <c r="C11" s="36">
        <v>199837.94109807</v>
      </c>
      <c r="D11" s="39">
        <v>3.9967588219614099</v>
      </c>
    </row>
    <row r="12" spans="1:6" x14ac:dyDescent="0.25">
      <c r="A12" s="18" t="s">
        <v>269</v>
      </c>
      <c r="B12" s="36">
        <v>115345</v>
      </c>
      <c r="C12" s="36">
        <v>104081.955064143</v>
      </c>
      <c r="D12" s="39">
        <v>2.0816391012828599</v>
      </c>
    </row>
    <row r="13" spans="1:6" x14ac:dyDescent="0.25">
      <c r="A13" s="18" t="s">
        <v>270</v>
      </c>
      <c r="B13" s="36">
        <v>195899</v>
      </c>
      <c r="C13" s="36">
        <v>189658.404133512</v>
      </c>
      <c r="D13" s="39">
        <v>3.7931680826702499</v>
      </c>
    </row>
    <row r="14" spans="1:6" x14ac:dyDescent="0.25">
      <c r="A14" s="18" t="s">
        <v>271</v>
      </c>
      <c r="B14" s="36">
        <v>332648</v>
      </c>
      <c r="C14" s="36">
        <v>330150.70719531801</v>
      </c>
      <c r="D14" s="39">
        <v>6.6030141439063703</v>
      </c>
    </row>
    <row r="15" spans="1:6" x14ac:dyDescent="0.25">
      <c r="A15" s="18" t="s">
        <v>272</v>
      </c>
      <c r="B15" s="36">
        <v>419416</v>
      </c>
      <c r="C15" s="36">
        <v>443978.38705329999</v>
      </c>
      <c r="D15" s="39">
        <v>8.8795677410660101</v>
      </c>
    </row>
    <row r="16" spans="1:6" x14ac:dyDescent="0.25">
      <c r="A16" s="18" t="s">
        <v>273</v>
      </c>
      <c r="B16" s="36">
        <v>257611</v>
      </c>
      <c r="C16" s="36">
        <v>242425.65047452599</v>
      </c>
      <c r="D16" s="39">
        <v>4.8485130094905298</v>
      </c>
    </row>
    <row r="17" spans="1:4" x14ac:dyDescent="0.25">
      <c r="A17" s="18" t="s">
        <v>274</v>
      </c>
      <c r="B17" s="36">
        <v>227489</v>
      </c>
      <c r="C17" s="36">
        <v>232891.96587667399</v>
      </c>
      <c r="D17" s="39">
        <v>4.6578393175334902</v>
      </c>
    </row>
    <row r="18" spans="1:4" x14ac:dyDescent="0.25">
      <c r="A18" s="18" t="s">
        <v>275</v>
      </c>
      <c r="B18" s="36">
        <v>174532</v>
      </c>
      <c r="C18" s="36">
        <v>165842.963215219</v>
      </c>
      <c r="D18" s="39">
        <v>3.3168592643043899</v>
      </c>
    </row>
    <row r="19" spans="1:4" x14ac:dyDescent="0.25">
      <c r="A19" s="18" t="s">
        <v>276</v>
      </c>
      <c r="B19" s="36">
        <v>347242</v>
      </c>
      <c r="C19" s="36">
        <v>331878.18013474799</v>
      </c>
      <c r="D19" s="39">
        <v>6.6375636026949696</v>
      </c>
    </row>
    <row r="20" spans="1:4" x14ac:dyDescent="0.25">
      <c r="A20" s="18" t="s">
        <v>277</v>
      </c>
      <c r="B20" s="36">
        <v>99416</v>
      </c>
      <c r="C20" s="36">
        <v>103385.05984187</v>
      </c>
      <c r="D20" s="39">
        <v>2.0677011968374002</v>
      </c>
    </row>
    <row r="21" spans="1:4" x14ac:dyDescent="0.25">
      <c r="A21" s="18" t="s">
        <v>278</v>
      </c>
      <c r="B21" s="36">
        <v>268774</v>
      </c>
      <c r="C21" s="36">
        <v>264954.68218664901</v>
      </c>
      <c r="D21" s="39">
        <v>5.2990936437329896</v>
      </c>
    </row>
    <row r="22" spans="1:4" x14ac:dyDescent="0.25">
      <c r="A22" s="18" t="s">
        <v>279</v>
      </c>
      <c r="B22" s="36">
        <v>108515</v>
      </c>
      <c r="C22" s="36">
        <v>104735.73289507801</v>
      </c>
      <c r="D22" s="39">
        <v>2.0947146579015601</v>
      </c>
    </row>
    <row r="23" spans="1:4" x14ac:dyDescent="0.25">
      <c r="A23" s="18" t="s">
        <v>280</v>
      </c>
      <c r="B23" s="36">
        <v>154929</v>
      </c>
      <c r="C23" s="36">
        <v>158053.409453817</v>
      </c>
      <c r="D23" s="39">
        <v>3.1610681890763499</v>
      </c>
    </row>
    <row r="24" spans="1:4" x14ac:dyDescent="0.25">
      <c r="A24" s="18" t="s">
        <v>281</v>
      </c>
      <c r="B24" s="36">
        <v>128389</v>
      </c>
      <c r="C24" s="36">
        <v>122717.806674457</v>
      </c>
      <c r="D24" s="39">
        <v>2.4543561334891399</v>
      </c>
    </row>
    <row r="25" spans="1:4" x14ac:dyDescent="0.25">
      <c r="A25" s="18" t="s">
        <v>282</v>
      </c>
      <c r="B25" s="36">
        <v>284555</v>
      </c>
      <c r="C25" s="36">
        <v>330610.78231294098</v>
      </c>
      <c r="D25" s="39">
        <v>6.6122156462588304</v>
      </c>
    </row>
    <row r="26" spans="1:4" x14ac:dyDescent="0.25">
      <c r="A26" s="18" t="s">
        <v>283</v>
      </c>
      <c r="B26" s="36">
        <v>700190</v>
      </c>
      <c r="C26" s="36">
        <v>721995.52329348295</v>
      </c>
      <c r="D26" s="39">
        <v>14.4399104658697</v>
      </c>
    </row>
    <row r="27" spans="1:4" x14ac:dyDescent="0.25">
      <c r="A27" s="21" t="s">
        <v>284</v>
      </c>
      <c r="B27" s="22">
        <v>5000000</v>
      </c>
      <c r="C27" s="22">
        <v>4999999.9999999898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50">
        <v>14.8</v>
      </c>
      <c r="B31" s="29" t="s">
        <v>34</v>
      </c>
      <c r="C31" s="30" t="s">
        <v>155</v>
      </c>
    </row>
    <row r="32" spans="1:4" x14ac:dyDescent="0.25">
      <c r="A32" s="50">
        <v>24</v>
      </c>
      <c r="B32" s="29" t="s">
        <v>34</v>
      </c>
      <c r="C32" s="30" t="s">
        <v>153</v>
      </c>
    </row>
    <row r="33" spans="1:3" x14ac:dyDescent="0.25">
      <c r="A33" s="50">
        <v>15</v>
      </c>
      <c r="B33" s="29" t="s">
        <v>34</v>
      </c>
      <c r="C33" s="30" t="s">
        <v>199</v>
      </c>
    </row>
    <row r="34" spans="1:3" x14ac:dyDescent="0.25">
      <c r="A34" s="41">
        <v>46.2</v>
      </c>
      <c r="B34" s="49" t="s">
        <v>34</v>
      </c>
      <c r="C34" s="41" t="s">
        <v>200</v>
      </c>
    </row>
  </sheetData>
  <hyperlinks>
    <hyperlink ref="A2" location="Contents!A1" display="Back to contents" xr:uid="{00000000-0004-0000-4000-000000000000}"/>
  </hyperlinks>
  <pageMargins left="0.7" right="0.7" top="0.75" bottom="0.75" header="0.3" footer="0.3"/>
  <pageSetup paperSize="9"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34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289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25604</v>
      </c>
      <c r="C5" s="36">
        <v>24782.382839341499</v>
      </c>
      <c r="D5" s="39">
        <v>1.87745324540466</v>
      </c>
    </row>
    <row r="6" spans="1:6" x14ac:dyDescent="0.25">
      <c r="A6" s="18" t="s">
        <v>263</v>
      </c>
      <c r="B6" s="36">
        <v>43320</v>
      </c>
      <c r="C6" s="36">
        <v>39265.896977164302</v>
      </c>
      <c r="D6" s="39">
        <v>2.9746891649366898</v>
      </c>
    </row>
    <row r="7" spans="1:6" x14ac:dyDescent="0.25">
      <c r="A7" s="18" t="s">
        <v>264</v>
      </c>
      <c r="B7" s="36">
        <v>49575</v>
      </c>
      <c r="C7" s="36">
        <v>48930.990564635104</v>
      </c>
      <c r="D7" s="39">
        <v>3.70689322459357</v>
      </c>
    </row>
    <row r="8" spans="1:6" x14ac:dyDescent="0.25">
      <c r="A8" s="18" t="s">
        <v>265</v>
      </c>
      <c r="B8" s="36">
        <v>39938</v>
      </c>
      <c r="C8" s="36">
        <v>37322.375851237201</v>
      </c>
      <c r="D8" s="39">
        <v>2.8274527160028202</v>
      </c>
    </row>
    <row r="9" spans="1:6" x14ac:dyDescent="0.25">
      <c r="A9" s="18" t="s">
        <v>266</v>
      </c>
      <c r="B9" s="36">
        <v>51949</v>
      </c>
      <c r="C9" s="36">
        <v>56063.2843086594</v>
      </c>
      <c r="D9" s="39">
        <v>4.2472185082317697</v>
      </c>
    </row>
    <row r="10" spans="1:6" x14ac:dyDescent="0.25">
      <c r="A10" s="18" t="s">
        <v>267</v>
      </c>
      <c r="B10" s="36">
        <v>49865</v>
      </c>
      <c r="C10" s="36">
        <v>45174.4936203568</v>
      </c>
      <c r="D10" s="39">
        <v>3.4223101227543</v>
      </c>
    </row>
    <row r="11" spans="1:6" x14ac:dyDescent="0.25">
      <c r="A11" s="18" t="s">
        <v>268</v>
      </c>
      <c r="B11" s="36">
        <v>52603</v>
      </c>
      <c r="C11" s="36">
        <v>52757.216449890497</v>
      </c>
      <c r="D11" s="39">
        <v>3.9967588219614001</v>
      </c>
    </row>
    <row r="12" spans="1:6" x14ac:dyDescent="0.25">
      <c r="A12" s="18" t="s">
        <v>269</v>
      </c>
      <c r="B12" s="36">
        <v>30451</v>
      </c>
      <c r="C12" s="36">
        <v>27477.636136933899</v>
      </c>
      <c r="D12" s="39">
        <v>2.0816391012828701</v>
      </c>
    </row>
    <row r="13" spans="1:6" x14ac:dyDescent="0.25">
      <c r="A13" s="18" t="s">
        <v>270</v>
      </c>
      <c r="B13" s="36">
        <v>51717</v>
      </c>
      <c r="C13" s="36">
        <v>50069.818691247398</v>
      </c>
      <c r="D13" s="39">
        <v>3.7931680826702601</v>
      </c>
    </row>
    <row r="14" spans="1:6" x14ac:dyDescent="0.25">
      <c r="A14" s="18" t="s">
        <v>271</v>
      </c>
      <c r="B14" s="36">
        <v>87819</v>
      </c>
      <c r="C14" s="36">
        <v>87159.786699564094</v>
      </c>
      <c r="D14" s="39">
        <v>6.6030141439063703</v>
      </c>
    </row>
    <row r="15" spans="1:6" x14ac:dyDescent="0.25">
      <c r="A15" s="18" t="s">
        <v>272</v>
      </c>
      <c r="B15" s="36">
        <v>110726</v>
      </c>
      <c r="C15" s="36">
        <v>117210.294182071</v>
      </c>
      <c r="D15" s="39">
        <v>8.8795677410659906</v>
      </c>
    </row>
    <row r="16" spans="1:6" x14ac:dyDescent="0.25">
      <c r="A16" s="18" t="s">
        <v>273</v>
      </c>
      <c r="B16" s="36">
        <v>68009</v>
      </c>
      <c r="C16" s="36">
        <v>64000.371725274897</v>
      </c>
      <c r="D16" s="39">
        <v>4.84851300949052</v>
      </c>
    </row>
    <row r="17" spans="1:4" x14ac:dyDescent="0.25">
      <c r="A17" s="18" t="s">
        <v>274</v>
      </c>
      <c r="B17" s="36">
        <v>60057</v>
      </c>
      <c r="C17" s="36">
        <v>61483.478991442003</v>
      </c>
      <c r="D17" s="39">
        <v>4.6578393175334902</v>
      </c>
    </row>
    <row r="18" spans="1:4" x14ac:dyDescent="0.25">
      <c r="A18" s="18" t="s">
        <v>275</v>
      </c>
      <c r="B18" s="36">
        <v>46076</v>
      </c>
      <c r="C18" s="36">
        <v>43782.542288817902</v>
      </c>
      <c r="D18" s="39">
        <v>3.3168592643043899</v>
      </c>
    </row>
    <row r="19" spans="1:4" x14ac:dyDescent="0.25">
      <c r="A19" s="18" t="s">
        <v>276</v>
      </c>
      <c r="B19" s="36">
        <v>91672</v>
      </c>
      <c r="C19" s="36">
        <v>87615.839555573504</v>
      </c>
      <c r="D19" s="39">
        <v>6.6375636026949696</v>
      </c>
    </row>
    <row r="20" spans="1:4" x14ac:dyDescent="0.25">
      <c r="A20" s="18" t="s">
        <v>277</v>
      </c>
      <c r="B20" s="36">
        <v>26246</v>
      </c>
      <c r="C20" s="36">
        <v>27293.655798253702</v>
      </c>
      <c r="D20" s="39">
        <v>2.0677011968374002</v>
      </c>
    </row>
    <row r="21" spans="1:4" x14ac:dyDescent="0.25">
      <c r="A21" s="18" t="s">
        <v>278</v>
      </c>
      <c r="B21" s="36">
        <v>70956</v>
      </c>
      <c r="C21" s="36">
        <v>69948.036097275501</v>
      </c>
      <c r="D21" s="39">
        <v>5.2990936437329896</v>
      </c>
    </row>
    <row r="22" spans="1:4" x14ac:dyDescent="0.25">
      <c r="A22" s="18" t="s">
        <v>279</v>
      </c>
      <c r="B22" s="36">
        <v>28648</v>
      </c>
      <c r="C22" s="36">
        <v>27650.233484300599</v>
      </c>
      <c r="D22" s="39">
        <v>2.0947146579015601</v>
      </c>
    </row>
    <row r="23" spans="1:4" x14ac:dyDescent="0.25">
      <c r="A23" s="18" t="s">
        <v>280</v>
      </c>
      <c r="B23" s="36">
        <v>40901</v>
      </c>
      <c r="C23" s="36">
        <v>41726.100095807902</v>
      </c>
      <c r="D23" s="39">
        <v>3.1610681890763601</v>
      </c>
    </row>
    <row r="24" spans="1:4" x14ac:dyDescent="0.25">
      <c r="A24" s="18" t="s">
        <v>281</v>
      </c>
      <c r="B24" s="36">
        <v>33895</v>
      </c>
      <c r="C24" s="36">
        <v>32397.500962056802</v>
      </c>
      <c r="D24" s="39">
        <v>2.4543561334891502</v>
      </c>
    </row>
    <row r="25" spans="1:4" x14ac:dyDescent="0.25">
      <c r="A25" s="18" t="s">
        <v>282</v>
      </c>
      <c r="B25" s="36">
        <v>75123</v>
      </c>
      <c r="C25" s="36">
        <v>87281.246530616598</v>
      </c>
      <c r="D25" s="39">
        <v>6.6122156462588402</v>
      </c>
    </row>
    <row r="26" spans="1:4" x14ac:dyDescent="0.25">
      <c r="A26" s="18" t="s">
        <v>283</v>
      </c>
      <c r="B26" s="36">
        <v>184850</v>
      </c>
      <c r="C26" s="36">
        <v>190606.81814947899</v>
      </c>
      <c r="D26" s="39">
        <v>14.4399104658696</v>
      </c>
    </row>
    <row r="27" spans="1:4" x14ac:dyDescent="0.25">
      <c r="A27" s="21" t="s">
        <v>284</v>
      </c>
      <c r="B27" s="22">
        <v>1320000</v>
      </c>
      <c r="C27" s="22">
        <v>1320000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50">
        <v>14.8</v>
      </c>
      <c r="B31" s="29" t="s">
        <v>34</v>
      </c>
      <c r="C31" s="30" t="s">
        <v>155</v>
      </c>
    </row>
    <row r="32" spans="1:4" x14ac:dyDescent="0.25">
      <c r="A32" s="50">
        <v>24</v>
      </c>
      <c r="B32" s="29" t="s">
        <v>34</v>
      </c>
      <c r="C32" s="30" t="s">
        <v>153</v>
      </c>
    </row>
    <row r="33" spans="1:3" x14ac:dyDescent="0.25">
      <c r="A33" s="50">
        <v>15</v>
      </c>
      <c r="B33" s="29" t="s">
        <v>34</v>
      </c>
      <c r="C33" s="30" t="s">
        <v>199</v>
      </c>
    </row>
    <row r="34" spans="1:3" x14ac:dyDescent="0.25">
      <c r="A34" s="41">
        <v>46.2</v>
      </c>
      <c r="B34" s="49" t="s">
        <v>34</v>
      </c>
      <c r="C34" s="41" t="s">
        <v>200</v>
      </c>
    </row>
  </sheetData>
  <hyperlinks>
    <hyperlink ref="A2" location="Contents!A1" display="Back to contents" xr:uid="{00000000-0004-0000-4100-000000000000}"/>
  </hyperlinks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44"/>
  <sheetViews>
    <sheetView workbookViewId="0"/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245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689520.08187665895</v>
      </c>
      <c r="C5" s="36">
        <v>477495.49685430102</v>
      </c>
      <c r="D5" s="39">
        <v>2.21472864960251</v>
      </c>
    </row>
    <row r="6" spans="1:6" x14ac:dyDescent="0.25">
      <c r="A6" s="18" t="s">
        <v>263</v>
      </c>
      <c r="B6" s="36">
        <v>1189582.01056628</v>
      </c>
      <c r="C6" s="36">
        <v>820695.60050993995</v>
      </c>
      <c r="D6" s="39">
        <v>3.80656586507394</v>
      </c>
    </row>
    <row r="7" spans="1:6" x14ac:dyDescent="0.25">
      <c r="A7" s="18" t="s">
        <v>264</v>
      </c>
      <c r="B7" s="36">
        <v>1048265.16955127</v>
      </c>
      <c r="C7" s="36">
        <v>724938.39704277599</v>
      </c>
      <c r="D7" s="39">
        <v>3.3624229918496198</v>
      </c>
    </row>
    <row r="8" spans="1:6" x14ac:dyDescent="0.25">
      <c r="A8" s="18" t="s">
        <v>265</v>
      </c>
      <c r="B8" s="36">
        <v>1068419.66014873</v>
      </c>
      <c r="C8" s="36">
        <v>741723.90879434301</v>
      </c>
      <c r="D8" s="39">
        <v>3.4402778701036398</v>
      </c>
    </row>
    <row r="9" spans="1:6" x14ac:dyDescent="0.25">
      <c r="A9" s="18" t="s">
        <v>266</v>
      </c>
      <c r="B9" s="36">
        <v>1544900.2545892701</v>
      </c>
      <c r="C9" s="36">
        <v>1064449.4219863401</v>
      </c>
      <c r="D9" s="39">
        <v>4.9371494526268203</v>
      </c>
    </row>
    <row r="10" spans="1:6" x14ac:dyDescent="0.25">
      <c r="A10" s="18" t="s">
        <v>267</v>
      </c>
      <c r="B10" s="36">
        <v>1309721.5839021399</v>
      </c>
      <c r="C10" s="36">
        <v>909957.68430775998</v>
      </c>
      <c r="D10" s="39">
        <v>4.2205829513347002</v>
      </c>
    </row>
    <row r="11" spans="1:6" x14ac:dyDescent="0.25">
      <c r="A11" s="18" t="s">
        <v>268</v>
      </c>
      <c r="B11" s="36">
        <v>1236388.35886353</v>
      </c>
      <c r="C11" s="36">
        <v>851239.50506146601</v>
      </c>
      <c r="D11" s="39">
        <v>3.9482351811756402</v>
      </c>
    </row>
    <row r="12" spans="1:6" x14ac:dyDescent="0.25">
      <c r="A12" s="18" t="s">
        <v>269</v>
      </c>
      <c r="B12" s="36">
        <v>662594.24184964399</v>
      </c>
      <c r="C12" s="36">
        <v>455547.78924973001</v>
      </c>
      <c r="D12" s="39">
        <v>2.1129303768540399</v>
      </c>
    </row>
    <row r="13" spans="1:6" x14ac:dyDescent="0.25">
      <c r="A13" s="18" t="s">
        <v>270</v>
      </c>
      <c r="B13" s="36">
        <v>1203140.18985915</v>
      </c>
      <c r="C13" s="36">
        <v>835080.83447545697</v>
      </c>
      <c r="D13" s="39">
        <v>3.8732877294780099</v>
      </c>
    </row>
    <row r="14" spans="1:6" x14ac:dyDescent="0.25">
      <c r="A14" s="18" t="s">
        <v>271</v>
      </c>
      <c r="B14" s="36">
        <v>1909090.9609427899</v>
      </c>
      <c r="C14" s="36">
        <v>1311588.75898047</v>
      </c>
      <c r="D14" s="39">
        <v>6.0834358023212998</v>
      </c>
    </row>
    <row r="15" spans="1:6" x14ac:dyDescent="0.25">
      <c r="A15" s="18" t="s">
        <v>272</v>
      </c>
      <c r="B15" s="36">
        <v>2366826.2003031601</v>
      </c>
      <c r="C15" s="36">
        <v>1646393.5350428901</v>
      </c>
      <c r="D15" s="39">
        <v>7.6363336504772397</v>
      </c>
    </row>
    <row r="16" spans="1:6" x14ac:dyDescent="0.25">
      <c r="A16" s="18" t="s">
        <v>273</v>
      </c>
      <c r="B16" s="36">
        <v>1427521.3165468499</v>
      </c>
      <c r="C16" s="36">
        <v>981608.89060610905</v>
      </c>
      <c r="D16" s="39">
        <v>4.5529169323103504</v>
      </c>
    </row>
    <row r="17" spans="1:4" x14ac:dyDescent="0.25">
      <c r="A17" s="18" t="s">
        <v>274</v>
      </c>
      <c r="B17" s="36">
        <v>1427697.9794256301</v>
      </c>
      <c r="C17" s="36">
        <v>990762.49489754101</v>
      </c>
      <c r="D17" s="39">
        <v>4.5953733529570604</v>
      </c>
    </row>
    <row r="18" spans="1:4" x14ac:dyDescent="0.25">
      <c r="A18" s="18" t="s">
        <v>275</v>
      </c>
      <c r="B18" s="36">
        <v>1399374.9647150401</v>
      </c>
      <c r="C18" s="36">
        <v>970763.25434755895</v>
      </c>
      <c r="D18" s="39">
        <v>4.5026124969738399</v>
      </c>
    </row>
    <row r="19" spans="1:4" x14ac:dyDescent="0.25">
      <c r="A19" s="18" t="s">
        <v>276</v>
      </c>
      <c r="B19" s="36">
        <v>2499830.0997778201</v>
      </c>
      <c r="C19" s="36">
        <v>1728359.2368556</v>
      </c>
      <c r="D19" s="39">
        <v>8.0165085197384194</v>
      </c>
    </row>
    <row r="20" spans="1:4" x14ac:dyDescent="0.25">
      <c r="A20" s="18" t="s">
        <v>277</v>
      </c>
      <c r="B20" s="36">
        <v>617654.27360654902</v>
      </c>
      <c r="C20" s="36">
        <v>422720.795108661</v>
      </c>
      <c r="D20" s="39">
        <v>1.9606715914130901</v>
      </c>
    </row>
    <row r="21" spans="1:4" x14ac:dyDescent="0.25">
      <c r="A21" s="18" t="s">
        <v>278</v>
      </c>
      <c r="B21" s="36">
        <v>1845022.52683984</v>
      </c>
      <c r="C21" s="36">
        <v>1269907.9421653301</v>
      </c>
      <c r="D21" s="39">
        <v>5.8901110490043198</v>
      </c>
    </row>
    <row r="22" spans="1:4" x14ac:dyDescent="0.25">
      <c r="A22" s="18" t="s">
        <v>279</v>
      </c>
      <c r="B22" s="36">
        <v>653500.49372327898</v>
      </c>
      <c r="C22" s="36">
        <v>453444.088544856</v>
      </c>
      <c r="D22" s="39">
        <v>2.1031729524344001</v>
      </c>
    </row>
    <row r="23" spans="1:4" x14ac:dyDescent="0.25">
      <c r="A23" s="18" t="s">
        <v>280</v>
      </c>
      <c r="B23" s="36">
        <v>976923.69090462103</v>
      </c>
      <c r="C23" s="36">
        <v>677367.89704758395</v>
      </c>
      <c r="D23" s="39">
        <v>3.1417805985509499</v>
      </c>
    </row>
    <row r="24" spans="1:4" x14ac:dyDescent="0.25">
      <c r="A24" s="18" t="s">
        <v>281</v>
      </c>
      <c r="B24" s="36">
        <v>801500.98222694604</v>
      </c>
      <c r="C24" s="36">
        <v>559058.92471900606</v>
      </c>
      <c r="D24" s="39">
        <v>2.5930376842254499</v>
      </c>
    </row>
    <row r="25" spans="1:4" x14ac:dyDescent="0.25">
      <c r="A25" s="18" t="s">
        <v>282</v>
      </c>
      <c r="B25" s="36">
        <v>1743709.7463652701</v>
      </c>
      <c r="C25" s="36">
        <v>1221877.7722390799</v>
      </c>
      <c r="D25" s="39">
        <v>5.6673366059326602</v>
      </c>
    </row>
    <row r="26" spans="1:4" x14ac:dyDescent="0.25">
      <c r="A26" s="18" t="s">
        <v>283</v>
      </c>
      <c r="B26" s="36">
        <v>3516815.21341545</v>
      </c>
      <c r="C26" s="36">
        <v>2445017.7711631702</v>
      </c>
      <c r="D26" s="39">
        <v>11.340527695562001</v>
      </c>
    </row>
    <row r="27" spans="1:4" x14ac:dyDescent="0.25">
      <c r="A27" s="21" t="s">
        <v>284</v>
      </c>
      <c r="B27" s="22">
        <v>31137999.999999899</v>
      </c>
      <c r="C27" s="22">
        <v>21560000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30.340199999999999</v>
      </c>
      <c r="B31" s="29" t="s">
        <v>34</v>
      </c>
      <c r="C31" s="30" t="s">
        <v>104</v>
      </c>
    </row>
    <row r="32" spans="1:4" x14ac:dyDescent="0.25">
      <c r="A32" s="28">
        <v>3.6313999999999997</v>
      </c>
      <c r="B32" s="29" t="s">
        <v>34</v>
      </c>
      <c r="C32" s="30" t="s">
        <v>105</v>
      </c>
    </row>
    <row r="33" spans="1:3" x14ac:dyDescent="0.25">
      <c r="A33" s="28">
        <v>2.9285999999999999</v>
      </c>
      <c r="B33" s="29" t="s">
        <v>34</v>
      </c>
      <c r="C33" s="30" t="s">
        <v>106</v>
      </c>
    </row>
    <row r="34" spans="1:3" x14ac:dyDescent="0.25">
      <c r="A34" s="41">
        <v>2.1475999999999997</v>
      </c>
      <c r="B34" s="49" t="s">
        <v>34</v>
      </c>
      <c r="C34" s="41" t="s">
        <v>107</v>
      </c>
    </row>
    <row r="35" spans="1:3" x14ac:dyDescent="0.25">
      <c r="A35" s="41">
        <v>4.3281000000000001</v>
      </c>
      <c r="B35" s="49" t="s">
        <v>34</v>
      </c>
      <c r="C35" s="41" t="s">
        <v>37</v>
      </c>
    </row>
    <row r="36" spans="1:3" x14ac:dyDescent="0.25">
      <c r="A36" s="41">
        <v>40.544499999999999</v>
      </c>
      <c r="B36" s="49" t="s">
        <v>34</v>
      </c>
      <c r="C36" s="41" t="s">
        <v>35</v>
      </c>
    </row>
    <row r="37" spans="1:3" x14ac:dyDescent="0.25">
      <c r="A37" s="41">
        <v>4.8753000000000002</v>
      </c>
      <c r="B37" s="49" t="s">
        <v>34</v>
      </c>
      <c r="C37" s="41" t="s">
        <v>36</v>
      </c>
    </row>
    <row r="38" spans="1:3" x14ac:dyDescent="0.25">
      <c r="A38" s="41">
        <v>0.3735</v>
      </c>
      <c r="B38" s="49" t="s">
        <v>34</v>
      </c>
      <c r="C38" s="41" t="s">
        <v>118</v>
      </c>
    </row>
    <row r="39" spans="1:3" x14ac:dyDescent="0.25">
      <c r="A39" s="41">
        <v>0.3735</v>
      </c>
      <c r="B39" s="49" t="s">
        <v>34</v>
      </c>
      <c r="C39" s="41" t="s">
        <v>114</v>
      </c>
    </row>
    <row r="40" spans="1:3" x14ac:dyDescent="0.25">
      <c r="A40" s="41">
        <v>0.3735</v>
      </c>
      <c r="B40" s="49" t="s">
        <v>34</v>
      </c>
      <c r="C40" s="41" t="s">
        <v>119</v>
      </c>
    </row>
    <row r="41" spans="1:3" x14ac:dyDescent="0.25">
      <c r="A41" s="41">
        <v>8.9634</v>
      </c>
      <c r="B41" s="49" t="s">
        <v>34</v>
      </c>
      <c r="C41" s="41" t="s">
        <v>116</v>
      </c>
    </row>
    <row r="42" spans="1:3" x14ac:dyDescent="0.25">
      <c r="A42" s="41">
        <v>1.1204000000000001</v>
      </c>
      <c r="B42" s="49" t="s">
        <v>34</v>
      </c>
      <c r="C42" s="41" t="s">
        <v>117</v>
      </c>
    </row>
    <row r="44" spans="1:3" ht="15.75" x14ac:dyDescent="0.25">
      <c r="A44" s="51"/>
    </row>
  </sheetData>
  <hyperlinks>
    <hyperlink ref="A2" location="Contents!A1" display="Back to contents" xr:uid="{00000000-0004-0000-4200-000000000000}"/>
  </hyperlinks>
  <pageMargins left="0.7" right="0.7" top="0.75" bottom="0.75" header="0.3" footer="0.3"/>
  <pageSetup paperSize="9"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246</v>
      </c>
      <c r="C3" s="32"/>
      <c r="D3" s="32"/>
      <c r="E3" s="32"/>
      <c r="F3" s="32"/>
    </row>
    <row r="4" spans="1:6" ht="24.95" customHeight="1" x14ac:dyDescent="0.25">
      <c r="A4" s="33" t="s">
        <v>3</v>
      </c>
      <c r="B4" s="35" t="s">
        <v>4</v>
      </c>
      <c r="C4" s="35" t="s">
        <v>5</v>
      </c>
      <c r="D4" s="35" t="s">
        <v>6</v>
      </c>
    </row>
    <row r="5" spans="1:6" x14ac:dyDescent="0.25">
      <c r="A5" s="18" t="s">
        <v>7</v>
      </c>
      <c r="B5" s="36">
        <v>30881517.169185899</v>
      </c>
      <c r="C5" s="36">
        <v>30733105.684210598</v>
      </c>
      <c r="D5" s="39">
        <v>2.3298463541196761</v>
      </c>
    </row>
    <row r="6" spans="1:6" x14ac:dyDescent="0.25">
      <c r="A6" s="18" t="s">
        <v>8</v>
      </c>
      <c r="B6" s="36">
        <v>50511325.8951727</v>
      </c>
      <c r="C6" s="36">
        <v>50916159.267217197</v>
      </c>
      <c r="D6" s="39">
        <v>3.8599036899628505</v>
      </c>
    </row>
    <row r="7" spans="1:6" x14ac:dyDescent="0.25">
      <c r="A7" s="18" t="s">
        <v>9</v>
      </c>
      <c r="B7" s="36">
        <v>43877388.887008898</v>
      </c>
      <c r="C7" s="36">
        <v>44262523.522376902</v>
      </c>
      <c r="D7" s="39">
        <v>3.355498143024561</v>
      </c>
    </row>
    <row r="8" spans="1:6" x14ac:dyDescent="0.25">
      <c r="A8" s="18" t="s">
        <v>10</v>
      </c>
      <c r="B8" s="36">
        <v>42526966.158679597</v>
      </c>
      <c r="C8" s="36">
        <v>42919639.827667803</v>
      </c>
      <c r="D8" s="39">
        <v>3.2536954579242336</v>
      </c>
    </row>
    <row r="9" spans="1:6" x14ac:dyDescent="0.25">
      <c r="A9" s="18" t="s">
        <v>11</v>
      </c>
      <c r="B9" s="36">
        <v>65413132.184330396</v>
      </c>
      <c r="C9" s="36">
        <v>65522898.954062097</v>
      </c>
      <c r="D9" s="39">
        <v>4.9672261829985844</v>
      </c>
    </row>
    <row r="10" spans="1:6" x14ac:dyDescent="0.25">
      <c r="A10" s="18" t="s">
        <v>12</v>
      </c>
      <c r="B10" s="36">
        <v>57864558.115087003</v>
      </c>
      <c r="C10" s="36">
        <v>57701718.179366097</v>
      </c>
      <c r="D10" s="39">
        <v>4.3743102017738771</v>
      </c>
    </row>
    <row r="11" spans="1:6" x14ac:dyDescent="0.25">
      <c r="A11" s="18" t="s">
        <v>13</v>
      </c>
      <c r="B11" s="36">
        <v>53907334.843454301</v>
      </c>
      <c r="C11" s="36">
        <v>54410341.052453101</v>
      </c>
      <c r="D11" s="39">
        <v>4.1247941561790817</v>
      </c>
    </row>
    <row r="12" spans="1:6" x14ac:dyDescent="0.25">
      <c r="A12" s="18" t="s">
        <v>14</v>
      </c>
      <c r="B12" s="36">
        <v>28561799.738274001</v>
      </c>
      <c r="C12" s="36">
        <v>29028104.554821</v>
      </c>
      <c r="D12" s="39">
        <v>2.200591904345043</v>
      </c>
    </row>
    <row r="13" spans="1:6" x14ac:dyDescent="0.25">
      <c r="A13" s="18" t="s">
        <v>15</v>
      </c>
      <c r="B13" s="36">
        <v>52133019.438134998</v>
      </c>
      <c r="C13" s="36">
        <v>52372613.419222496</v>
      </c>
      <c r="D13" s="39">
        <v>3.970316039136379</v>
      </c>
    </row>
    <row r="14" spans="1:6" x14ac:dyDescent="0.25">
      <c r="A14" s="18" t="s">
        <v>16</v>
      </c>
      <c r="B14" s="36">
        <v>81783438.585846901</v>
      </c>
      <c r="C14" s="36">
        <v>81781721.924049094</v>
      </c>
      <c r="D14" s="39">
        <v>6.19979147620821</v>
      </c>
    </row>
    <row r="15" spans="1:6" x14ac:dyDescent="0.25">
      <c r="A15" s="18" t="s">
        <v>17</v>
      </c>
      <c r="B15" s="36">
        <v>96142177.312295705</v>
      </c>
      <c r="C15" s="36">
        <v>98527800.196200401</v>
      </c>
      <c r="D15" s="39">
        <v>7.4692951120942235</v>
      </c>
    </row>
    <row r="16" spans="1:6" x14ac:dyDescent="0.25">
      <c r="A16" s="18" t="s">
        <v>18</v>
      </c>
      <c r="B16" s="36">
        <v>59397189.867275499</v>
      </c>
      <c r="C16" s="36">
        <v>59228142.479167998</v>
      </c>
      <c r="D16" s="39">
        <v>4.4900269186678754</v>
      </c>
    </row>
    <row r="17" spans="1:4" x14ac:dyDescent="0.25">
      <c r="A17" s="18" t="s">
        <v>19</v>
      </c>
      <c r="B17" s="36">
        <v>60852770.5808957</v>
      </c>
      <c r="C17" s="36">
        <v>60422331.655006498</v>
      </c>
      <c r="D17" s="39">
        <v>4.5805572193164661</v>
      </c>
    </row>
    <row r="18" spans="1:4" x14ac:dyDescent="0.25">
      <c r="A18" s="18" t="s">
        <v>20</v>
      </c>
      <c r="B18" s="36">
        <v>58451981.3666851</v>
      </c>
      <c r="C18" s="36">
        <v>59017580.224350899</v>
      </c>
      <c r="D18" s="39">
        <v>4.4740644023266496</v>
      </c>
    </row>
    <row r="19" spans="1:4" x14ac:dyDescent="0.25">
      <c r="A19" s="18" t="s">
        <v>21</v>
      </c>
      <c r="B19" s="36">
        <v>102868503.30952001</v>
      </c>
      <c r="C19" s="36">
        <v>102406560.22241101</v>
      </c>
      <c r="D19" s="39">
        <v>7.7633400745014791</v>
      </c>
    </row>
    <row r="20" spans="1:4" x14ac:dyDescent="0.25">
      <c r="A20" s="18" t="s">
        <v>22</v>
      </c>
      <c r="B20" s="36">
        <v>26510557.794183701</v>
      </c>
      <c r="C20" s="36">
        <v>26918093.972448502</v>
      </c>
      <c r="D20" s="39">
        <v>2.0406340883986989</v>
      </c>
    </row>
    <row r="21" spans="1:4" x14ac:dyDescent="0.25">
      <c r="A21" s="18" t="s">
        <v>23</v>
      </c>
      <c r="B21" s="36">
        <v>78004494.050493404</v>
      </c>
      <c r="C21" s="36">
        <v>77376145.261226907</v>
      </c>
      <c r="D21" s="39">
        <v>5.8658090654769586</v>
      </c>
    </row>
    <row r="22" spans="1:4" x14ac:dyDescent="0.25">
      <c r="A22" s="18" t="s">
        <v>24</v>
      </c>
      <c r="B22" s="36">
        <v>28392141.089147002</v>
      </c>
      <c r="C22" s="36">
        <v>28683298.039503999</v>
      </c>
      <c r="D22" s="39">
        <v>2.1744524633512632</v>
      </c>
    </row>
    <row r="23" spans="1:4" x14ac:dyDescent="0.25">
      <c r="A23" s="18" t="s">
        <v>25</v>
      </c>
      <c r="B23" s="36">
        <v>39729588.226523802</v>
      </c>
      <c r="C23" s="36">
        <v>40207585.5009593</v>
      </c>
      <c r="D23" s="39">
        <v>3.0480973009991894</v>
      </c>
    </row>
    <row r="24" spans="1:4" x14ac:dyDescent="0.25">
      <c r="A24" s="18" t="s">
        <v>26</v>
      </c>
      <c r="B24" s="36">
        <v>35000728.450274996</v>
      </c>
      <c r="C24" s="36">
        <v>35400657.503190301</v>
      </c>
      <c r="D24" s="39">
        <v>2.6836888424075256</v>
      </c>
    </row>
    <row r="25" spans="1:4" x14ac:dyDescent="0.25">
      <c r="A25" s="18" t="s">
        <v>27</v>
      </c>
      <c r="B25" s="36">
        <v>71382048.879848495</v>
      </c>
      <c r="C25" s="36">
        <v>73160954.598375604</v>
      </c>
      <c r="D25" s="39">
        <v>5.5462596291566024</v>
      </c>
    </row>
    <row r="26" spans="1:4" x14ac:dyDescent="0.25">
      <c r="A26" s="18" t="s">
        <v>28</v>
      </c>
      <c r="B26" s="36">
        <v>147606660.52696499</v>
      </c>
      <c r="C26" s="36">
        <v>148106420.26096901</v>
      </c>
      <c r="D26" s="39">
        <v>11.227801277630572</v>
      </c>
    </row>
    <row r="27" spans="1:4" x14ac:dyDescent="0.25">
      <c r="A27" s="21" t="s">
        <v>29</v>
      </c>
      <c r="B27" s="22">
        <f>SUM(B5:B26)</f>
        <v>1311799322.4692829</v>
      </c>
      <c r="C27" s="22">
        <f t="shared" ref="C27" si="0">SUM(C5:C26)</f>
        <v>1319104396.2992568</v>
      </c>
      <c r="D27" s="38">
        <f>SUM(D5:D26)</f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82</v>
      </c>
    </row>
    <row r="32" spans="1:4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4300-000000000000}"/>
  </hyperlinks>
  <pageMargins left="0.7" right="0.7" top="0.75" bottom="0.75" header="0.3" footer="0.3"/>
  <pageSetup paperSize="9"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F33"/>
  <sheetViews>
    <sheetView workbookViewId="0">
      <selection activeCell="A28" sqref="A28"/>
    </sheetView>
  </sheetViews>
  <sheetFormatPr defaultColWidth="10.85546875" defaultRowHeight="15" x14ac:dyDescent="0.25"/>
  <cols>
    <col min="1" max="1" width="18.85546875" customWidth="1"/>
    <col min="2" max="4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</v>
      </c>
      <c r="B3" s="32" t="s">
        <v>247</v>
      </c>
      <c r="C3" s="32"/>
      <c r="D3" s="32"/>
      <c r="E3" s="32"/>
      <c r="F3" s="32"/>
    </row>
    <row r="4" spans="1:6" ht="24.95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6" x14ac:dyDescent="0.25">
      <c r="A5" s="18" t="s">
        <v>262</v>
      </c>
      <c r="B5" s="36">
        <v>19707.312969999999</v>
      </c>
      <c r="C5" s="36">
        <v>11969.425537904101</v>
      </c>
      <c r="D5" s="39">
        <v>2.1683741916492898</v>
      </c>
    </row>
    <row r="6" spans="1:6" x14ac:dyDescent="0.25">
      <c r="A6" s="18" t="s">
        <v>263</v>
      </c>
      <c r="B6" s="36">
        <v>33894.43952</v>
      </c>
      <c r="C6" s="36">
        <v>20928.0027716226</v>
      </c>
      <c r="D6" s="39">
        <v>3.7913048499316302</v>
      </c>
    </row>
    <row r="7" spans="1:6" x14ac:dyDescent="0.25">
      <c r="A7" s="18" t="s">
        <v>264</v>
      </c>
      <c r="B7" s="36">
        <v>32539.776839999999</v>
      </c>
      <c r="C7" s="36">
        <v>19902.1559470793</v>
      </c>
      <c r="D7" s="39">
        <v>3.6054630338911799</v>
      </c>
    </row>
    <row r="8" spans="1:6" x14ac:dyDescent="0.25">
      <c r="A8" s="18" t="s">
        <v>265</v>
      </c>
      <c r="B8" s="36">
        <v>27632.502039999999</v>
      </c>
      <c r="C8" s="36">
        <v>17011.180321479402</v>
      </c>
      <c r="D8" s="39">
        <v>3.0817355654854</v>
      </c>
    </row>
    <row r="9" spans="1:6" x14ac:dyDescent="0.25">
      <c r="A9" s="18" t="s">
        <v>266</v>
      </c>
      <c r="B9" s="36">
        <v>44315.074809999998</v>
      </c>
      <c r="C9" s="36">
        <v>27000.281492923001</v>
      </c>
      <c r="D9" s="39">
        <v>4.8913553429208303</v>
      </c>
    </row>
    <row r="10" spans="1:6" x14ac:dyDescent="0.25">
      <c r="A10" s="18" t="s">
        <v>267</v>
      </c>
      <c r="B10" s="36">
        <v>38722.647299999997</v>
      </c>
      <c r="C10" s="36">
        <v>23947.685622929399</v>
      </c>
      <c r="D10" s="39">
        <v>4.3383488447335896</v>
      </c>
    </row>
    <row r="11" spans="1:6" x14ac:dyDescent="0.25">
      <c r="A11" s="18" t="s">
        <v>268</v>
      </c>
      <c r="B11" s="36">
        <v>38236.299789999997</v>
      </c>
      <c r="C11" s="36">
        <v>23395.786267476</v>
      </c>
      <c r="D11" s="39">
        <v>4.2383670774412998</v>
      </c>
    </row>
    <row r="12" spans="1:6" x14ac:dyDescent="0.25">
      <c r="A12" s="18" t="s">
        <v>269</v>
      </c>
      <c r="B12" s="36">
        <v>20776.42425</v>
      </c>
      <c r="C12" s="36">
        <v>12576.0644402261</v>
      </c>
      <c r="D12" s="39">
        <v>2.2782725435192202</v>
      </c>
    </row>
    <row r="13" spans="1:6" x14ac:dyDescent="0.25">
      <c r="A13" s="18" t="s">
        <v>270</v>
      </c>
      <c r="B13" s="36">
        <v>35553.424910000002</v>
      </c>
      <c r="C13" s="36">
        <v>21785.127068792499</v>
      </c>
      <c r="D13" s="39">
        <v>3.9465809907232798</v>
      </c>
    </row>
    <row r="14" spans="1:6" x14ac:dyDescent="0.25">
      <c r="A14" s="18" t="s">
        <v>271</v>
      </c>
      <c r="B14" s="36">
        <v>54062.218350000003</v>
      </c>
      <c r="C14" s="36">
        <v>33051.5998181123</v>
      </c>
      <c r="D14" s="39">
        <v>5.9876086627014997</v>
      </c>
    </row>
    <row r="15" spans="1:6" x14ac:dyDescent="0.25">
      <c r="A15" s="18" t="s">
        <v>272</v>
      </c>
      <c r="B15" s="36">
        <v>70176.816869999995</v>
      </c>
      <c r="C15" s="36">
        <v>43532.490779302301</v>
      </c>
      <c r="D15" s="39">
        <v>7.8863207933518602</v>
      </c>
    </row>
    <row r="16" spans="1:6" x14ac:dyDescent="0.25">
      <c r="A16" s="18" t="s">
        <v>273</v>
      </c>
      <c r="B16" s="36">
        <v>40642.155680000003</v>
      </c>
      <c r="C16" s="36">
        <v>24814.510599291199</v>
      </c>
      <c r="D16" s="39">
        <v>4.4953823549440601</v>
      </c>
    </row>
    <row r="17" spans="1:4" x14ac:dyDescent="0.25">
      <c r="A17" s="18" t="s">
        <v>274</v>
      </c>
      <c r="B17" s="36">
        <v>41735.726540000003</v>
      </c>
      <c r="C17" s="36">
        <v>25556.092878229101</v>
      </c>
      <c r="D17" s="39">
        <v>4.6297269706936799</v>
      </c>
    </row>
    <row r="18" spans="1:4" x14ac:dyDescent="0.25">
      <c r="A18" s="18" t="s">
        <v>275</v>
      </c>
      <c r="B18" s="36">
        <v>38319.917430000001</v>
      </c>
      <c r="C18" s="36">
        <v>23514.273134748499</v>
      </c>
      <c r="D18" s="39">
        <v>4.2598320896283504</v>
      </c>
    </row>
    <row r="19" spans="1:4" x14ac:dyDescent="0.25">
      <c r="A19" s="18" t="s">
        <v>276</v>
      </c>
      <c r="B19" s="36">
        <v>68594.338780000005</v>
      </c>
      <c r="C19" s="36">
        <v>42066.995315669097</v>
      </c>
      <c r="D19" s="39">
        <v>7.6208324847226603</v>
      </c>
    </row>
    <row r="20" spans="1:4" x14ac:dyDescent="0.25">
      <c r="A20" s="18" t="s">
        <v>277</v>
      </c>
      <c r="B20" s="36">
        <v>16664.654699999999</v>
      </c>
      <c r="C20" s="36">
        <v>10215.508094725999</v>
      </c>
      <c r="D20" s="39">
        <v>1.85063552440688</v>
      </c>
    </row>
    <row r="21" spans="1:4" x14ac:dyDescent="0.25">
      <c r="A21" s="18" t="s">
        <v>278</v>
      </c>
      <c r="B21" s="36">
        <v>50181.108350000002</v>
      </c>
      <c r="C21" s="36">
        <v>30637.689737056699</v>
      </c>
      <c r="D21" s="39">
        <v>5.5503061117856296</v>
      </c>
    </row>
    <row r="22" spans="1:4" x14ac:dyDescent="0.25">
      <c r="A22" s="18" t="s">
        <v>279</v>
      </c>
      <c r="B22" s="36">
        <v>19156.97237</v>
      </c>
      <c r="C22" s="36">
        <v>11757.3964069955</v>
      </c>
      <c r="D22" s="39">
        <v>2.1299631172093298</v>
      </c>
    </row>
    <row r="23" spans="1:4" x14ac:dyDescent="0.25">
      <c r="A23" s="18" t="s">
        <v>280</v>
      </c>
      <c r="B23" s="36">
        <v>26569.647870000001</v>
      </c>
      <c r="C23" s="36">
        <v>16303.8968725415</v>
      </c>
      <c r="D23" s="39">
        <v>2.9536045058951998</v>
      </c>
    </row>
    <row r="24" spans="1:4" x14ac:dyDescent="0.25">
      <c r="A24" s="18" t="s">
        <v>281</v>
      </c>
      <c r="B24" s="36">
        <v>26897.57692</v>
      </c>
      <c r="C24" s="36">
        <v>16444.383494409802</v>
      </c>
      <c r="D24" s="39">
        <v>2.9790549808713398</v>
      </c>
    </row>
    <row r="25" spans="1:4" x14ac:dyDescent="0.25">
      <c r="A25" s="18" t="s">
        <v>282</v>
      </c>
      <c r="B25" s="36">
        <v>46538.052660000001</v>
      </c>
      <c r="C25" s="36">
        <v>29084.541707868098</v>
      </c>
      <c r="D25" s="39">
        <v>5.2689387151934897</v>
      </c>
    </row>
    <row r="26" spans="1:4" x14ac:dyDescent="0.25">
      <c r="A26" s="18" t="s">
        <v>283</v>
      </c>
      <c r="B26" s="36">
        <v>109082.91103158701</v>
      </c>
      <c r="C26" s="36">
        <v>66504.911690617606</v>
      </c>
      <c r="D26" s="39">
        <v>12.047991248300301</v>
      </c>
    </row>
    <row r="27" spans="1:4" x14ac:dyDescent="0.25">
      <c r="A27" s="21" t="s">
        <v>284</v>
      </c>
      <c r="B27" s="22">
        <v>899999.99998158705</v>
      </c>
      <c r="C27" s="22">
        <v>552000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x14ac:dyDescent="0.25">
      <c r="A29" s="25" t="s">
        <v>31</v>
      </c>
    </row>
    <row r="30" spans="1:4" x14ac:dyDescent="0.25">
      <c r="A30" s="26" t="s">
        <v>32</v>
      </c>
      <c r="C30" s="27" t="s">
        <v>33</v>
      </c>
    </row>
    <row r="31" spans="1:4" x14ac:dyDescent="0.25">
      <c r="A31" s="28">
        <v>1</v>
      </c>
      <c r="B31" s="29" t="s">
        <v>34</v>
      </c>
      <c r="C31" s="30" t="s">
        <v>83</v>
      </c>
    </row>
    <row r="32" spans="1:4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4400-000000000000}"/>
  </hyperlinks>
  <pageMargins left="0.7" right="0.7" top="0.75" bottom="0.75" header="0.3" footer="0.3"/>
  <pageSetup paperSize="9"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D42"/>
  <sheetViews>
    <sheetView workbookViewId="0">
      <selection activeCell="A2" sqref="A2"/>
    </sheetView>
  </sheetViews>
  <sheetFormatPr defaultColWidth="10.85546875" defaultRowHeight="15" x14ac:dyDescent="0.25"/>
  <cols>
    <col min="1" max="1" width="19.140625" customWidth="1"/>
  </cols>
  <sheetData>
    <row r="1" spans="1:4" ht="15.6" customHeight="1" x14ac:dyDescent="0.25">
      <c r="A1" s="20" t="str">
        <f>'School Services'!A1</f>
        <v>Welsh Local Government Revenue Settlement 2026-2027</v>
      </c>
      <c r="B1" s="11"/>
      <c r="C1" s="11"/>
      <c r="D1" s="11"/>
    </row>
    <row r="2" spans="1:4" ht="15.6" customHeight="1" x14ac:dyDescent="0.25">
      <c r="A2" s="34" t="s">
        <v>0</v>
      </c>
      <c r="B2" s="11"/>
      <c r="C2" s="11"/>
      <c r="D2" s="11"/>
    </row>
    <row r="3" spans="1:4" ht="15.6" customHeight="1" x14ac:dyDescent="0.25">
      <c r="A3" s="31" t="s">
        <v>1</v>
      </c>
      <c r="B3" s="32" t="s">
        <v>248</v>
      </c>
      <c r="C3" s="32"/>
      <c r="D3" s="32"/>
    </row>
    <row r="4" spans="1:4" ht="50.1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4" x14ac:dyDescent="0.25">
      <c r="A5" s="18" t="s">
        <v>262</v>
      </c>
      <c r="B5" s="36" t="s">
        <v>285</v>
      </c>
      <c r="C5" s="36">
        <v>89187.122719493098</v>
      </c>
      <c r="D5" s="39">
        <v>2.21472864960251</v>
      </c>
    </row>
    <row r="6" spans="1:4" x14ac:dyDescent="0.25">
      <c r="A6" s="18" t="s">
        <v>263</v>
      </c>
      <c r="B6" s="36" t="s">
        <v>285</v>
      </c>
      <c r="C6" s="36">
        <v>153290.40738652699</v>
      </c>
      <c r="D6" s="39">
        <v>3.8065658650739298</v>
      </c>
    </row>
    <row r="7" spans="1:4" x14ac:dyDescent="0.25">
      <c r="A7" s="18" t="s">
        <v>264</v>
      </c>
      <c r="B7" s="36" t="s">
        <v>285</v>
      </c>
      <c r="C7" s="36">
        <v>135404.77388178301</v>
      </c>
      <c r="D7" s="39">
        <v>3.3624229918495998</v>
      </c>
    </row>
    <row r="8" spans="1:4" x14ac:dyDescent="0.25">
      <c r="A8" s="18" t="s">
        <v>265</v>
      </c>
      <c r="B8" s="36" t="s">
        <v>285</v>
      </c>
      <c r="C8" s="36">
        <v>138539.98982907299</v>
      </c>
      <c r="D8" s="39">
        <v>3.4402778701036301</v>
      </c>
    </row>
    <row r="9" spans="1:4" x14ac:dyDescent="0.25">
      <c r="A9" s="18" t="s">
        <v>266</v>
      </c>
      <c r="B9" s="36" t="s">
        <v>285</v>
      </c>
      <c r="C9" s="36">
        <v>198819.00845728299</v>
      </c>
      <c r="D9" s="39">
        <v>4.9371494526268496</v>
      </c>
    </row>
    <row r="10" spans="1:4" x14ac:dyDescent="0.25">
      <c r="A10" s="18" t="s">
        <v>267</v>
      </c>
      <c r="B10" s="36" t="s">
        <v>285</v>
      </c>
      <c r="C10" s="36">
        <v>169962.87545024799</v>
      </c>
      <c r="D10" s="39">
        <v>4.2205829513347002</v>
      </c>
    </row>
    <row r="11" spans="1:4" x14ac:dyDescent="0.25">
      <c r="A11" s="18" t="s">
        <v>268</v>
      </c>
      <c r="B11" s="36" t="s">
        <v>285</v>
      </c>
      <c r="C11" s="36">
        <v>158995.43074594199</v>
      </c>
      <c r="D11" s="39">
        <v>3.9482351811756198</v>
      </c>
    </row>
    <row r="12" spans="1:4" x14ac:dyDescent="0.25">
      <c r="A12" s="18" t="s">
        <v>269</v>
      </c>
      <c r="B12" s="36" t="s">
        <v>285</v>
      </c>
      <c r="C12" s="36">
        <v>85087.706275912002</v>
      </c>
      <c r="D12" s="39">
        <v>2.1129303768540399</v>
      </c>
    </row>
    <row r="13" spans="1:4" x14ac:dyDescent="0.25">
      <c r="A13" s="18" t="s">
        <v>270</v>
      </c>
      <c r="B13" s="36" t="s">
        <v>285</v>
      </c>
      <c r="C13" s="36">
        <v>155977.29686607901</v>
      </c>
      <c r="D13" s="39">
        <v>3.8732877294780099</v>
      </c>
    </row>
    <row r="14" spans="1:4" x14ac:dyDescent="0.25">
      <c r="A14" s="18" t="s">
        <v>271</v>
      </c>
      <c r="B14" s="36" t="s">
        <v>285</v>
      </c>
      <c r="C14" s="36">
        <v>244979.95975947799</v>
      </c>
      <c r="D14" s="39">
        <v>6.08343580232129</v>
      </c>
    </row>
    <row r="15" spans="1:4" x14ac:dyDescent="0.25">
      <c r="A15" s="18" t="s">
        <v>272</v>
      </c>
      <c r="B15" s="36" t="s">
        <v>285</v>
      </c>
      <c r="C15" s="36">
        <v>307515.15610471799</v>
      </c>
      <c r="D15" s="39">
        <v>7.6363336504772397</v>
      </c>
    </row>
    <row r="16" spans="1:4" x14ac:dyDescent="0.25">
      <c r="A16" s="18" t="s">
        <v>273</v>
      </c>
      <c r="B16" s="36" t="s">
        <v>285</v>
      </c>
      <c r="C16" s="36">
        <v>183345.964864137</v>
      </c>
      <c r="D16" s="39">
        <v>4.5529169323103398</v>
      </c>
    </row>
    <row r="17" spans="1:4" x14ac:dyDescent="0.25">
      <c r="A17" s="18" t="s">
        <v>274</v>
      </c>
      <c r="B17" s="36" t="s">
        <v>285</v>
      </c>
      <c r="C17" s="36">
        <v>185055.68492358</v>
      </c>
      <c r="D17" s="39">
        <v>4.5953733529570497</v>
      </c>
    </row>
    <row r="18" spans="1:4" x14ac:dyDescent="0.25">
      <c r="A18" s="18" t="s">
        <v>275</v>
      </c>
      <c r="B18" s="36" t="s">
        <v>285</v>
      </c>
      <c r="C18" s="36">
        <v>181320.205253136</v>
      </c>
      <c r="D18" s="39">
        <v>4.5026124969738399</v>
      </c>
    </row>
    <row r="19" spans="1:4" x14ac:dyDescent="0.25">
      <c r="A19" s="18" t="s">
        <v>276</v>
      </c>
      <c r="B19" s="36" t="s">
        <v>285</v>
      </c>
      <c r="C19" s="36">
        <v>322824.79808986501</v>
      </c>
      <c r="D19" s="39">
        <v>8.0165085197384105</v>
      </c>
    </row>
    <row r="20" spans="1:4" x14ac:dyDescent="0.25">
      <c r="A20" s="18" t="s">
        <v>277</v>
      </c>
      <c r="B20" s="36" t="s">
        <v>285</v>
      </c>
      <c r="C20" s="36">
        <v>78956.244986204896</v>
      </c>
      <c r="D20" s="39">
        <v>1.9606715914130901</v>
      </c>
    </row>
    <row r="21" spans="1:4" x14ac:dyDescent="0.25">
      <c r="A21" s="18" t="s">
        <v>278</v>
      </c>
      <c r="B21" s="36" t="s">
        <v>285</v>
      </c>
      <c r="C21" s="36">
        <v>237194.77194340501</v>
      </c>
      <c r="D21" s="39">
        <v>5.8901110490043598</v>
      </c>
    </row>
    <row r="22" spans="1:4" x14ac:dyDescent="0.25">
      <c r="A22" s="18" t="s">
        <v>279</v>
      </c>
      <c r="B22" s="36" t="s">
        <v>285</v>
      </c>
      <c r="C22" s="36">
        <v>84694.774794533296</v>
      </c>
      <c r="D22" s="39">
        <v>2.1031729524344001</v>
      </c>
    </row>
    <row r="23" spans="1:4" x14ac:dyDescent="0.25">
      <c r="A23" s="18" t="s">
        <v>280</v>
      </c>
      <c r="B23" s="36" t="s">
        <v>285</v>
      </c>
      <c r="C23" s="36">
        <v>126519.504703646</v>
      </c>
      <c r="D23" s="39">
        <v>3.1417805985509402</v>
      </c>
    </row>
    <row r="24" spans="1:4" x14ac:dyDescent="0.25">
      <c r="A24" s="18" t="s">
        <v>281</v>
      </c>
      <c r="B24" s="36" t="s">
        <v>285</v>
      </c>
      <c r="C24" s="36">
        <v>104421.627543758</v>
      </c>
      <c r="D24" s="39">
        <v>2.5930376842254299</v>
      </c>
    </row>
    <row r="25" spans="1:4" x14ac:dyDescent="0.25">
      <c r="A25" s="18" t="s">
        <v>282</v>
      </c>
      <c r="B25" s="36" t="s">
        <v>285</v>
      </c>
      <c r="C25" s="36">
        <v>228223.64512090801</v>
      </c>
      <c r="D25" s="39">
        <v>5.66733660593267</v>
      </c>
    </row>
    <row r="26" spans="1:4" x14ac:dyDescent="0.25">
      <c r="A26" s="18" t="s">
        <v>283</v>
      </c>
      <c r="B26" s="36" t="s">
        <v>285</v>
      </c>
      <c r="C26" s="36">
        <v>456683.05030028301</v>
      </c>
      <c r="D26" s="39">
        <v>11.3405276955621</v>
      </c>
    </row>
    <row r="27" spans="1:4" x14ac:dyDescent="0.25">
      <c r="A27" s="21" t="s">
        <v>284</v>
      </c>
      <c r="B27" s="36" t="s">
        <v>285</v>
      </c>
      <c r="C27" s="22">
        <v>4026999.9999999902</v>
      </c>
      <c r="D27" s="38">
        <v>100</v>
      </c>
    </row>
    <row r="28" spans="1:4" x14ac:dyDescent="0.25">
      <c r="A28" s="23"/>
      <c r="B28" s="24"/>
      <c r="C28" s="24"/>
      <c r="D28" s="37"/>
    </row>
    <row r="29" spans="1:4" ht="15.6" customHeight="1" x14ac:dyDescent="0.25">
      <c r="A29" s="25" t="s">
        <v>31</v>
      </c>
      <c r="B29" s="11"/>
      <c r="C29" s="11"/>
      <c r="D29" s="11"/>
    </row>
    <row r="30" spans="1:4" ht="15.6" customHeight="1" x14ac:dyDescent="0.25">
      <c r="A30" s="26" t="s">
        <v>32</v>
      </c>
      <c r="B30" s="11"/>
      <c r="C30" s="27" t="s">
        <v>33</v>
      </c>
      <c r="D30" s="11"/>
    </row>
    <row r="31" spans="1:4" x14ac:dyDescent="0.25">
      <c r="A31" s="52">
        <v>30.340199999999999</v>
      </c>
      <c r="B31" s="29" t="s">
        <v>34</v>
      </c>
      <c r="C31" s="30" t="s">
        <v>104</v>
      </c>
      <c r="D31" s="41"/>
    </row>
    <row r="32" spans="1:4" x14ac:dyDescent="0.25">
      <c r="A32" s="52">
        <v>3.6313999999999997</v>
      </c>
      <c r="B32" s="53" t="s">
        <v>34</v>
      </c>
      <c r="C32" s="54" t="s">
        <v>105</v>
      </c>
      <c r="D32" s="54"/>
    </row>
    <row r="33" spans="1:4" x14ac:dyDescent="0.25">
      <c r="A33" s="52">
        <v>2.9285999999999999</v>
      </c>
      <c r="B33" s="53" t="s">
        <v>34</v>
      </c>
      <c r="C33" s="54" t="s">
        <v>106</v>
      </c>
      <c r="D33" s="54"/>
    </row>
    <row r="34" spans="1:4" x14ac:dyDescent="0.25">
      <c r="A34" s="52">
        <v>2.1475999999999997</v>
      </c>
      <c r="B34" s="53" t="s">
        <v>34</v>
      </c>
      <c r="C34" s="54" t="s">
        <v>107</v>
      </c>
      <c r="D34" s="54"/>
    </row>
    <row r="35" spans="1:4" x14ac:dyDescent="0.25">
      <c r="A35" s="52">
        <v>4.3281000000000001</v>
      </c>
      <c r="B35" s="53" t="s">
        <v>34</v>
      </c>
      <c r="C35" s="54" t="s">
        <v>37</v>
      </c>
      <c r="D35" s="54"/>
    </row>
    <row r="36" spans="1:4" x14ac:dyDescent="0.25">
      <c r="A36" s="52">
        <v>40.544499999999999</v>
      </c>
      <c r="B36" s="53" t="s">
        <v>34</v>
      </c>
      <c r="C36" s="54" t="s">
        <v>35</v>
      </c>
      <c r="D36" s="54"/>
    </row>
    <row r="37" spans="1:4" x14ac:dyDescent="0.25">
      <c r="A37" s="52">
        <v>4.8753000000000002</v>
      </c>
      <c r="B37" s="53" t="s">
        <v>34</v>
      </c>
      <c r="C37" s="54" t="s">
        <v>36</v>
      </c>
      <c r="D37" s="54"/>
    </row>
    <row r="38" spans="1:4" x14ac:dyDescent="0.25">
      <c r="A38" s="52">
        <v>0.3735</v>
      </c>
      <c r="B38" s="53" t="s">
        <v>34</v>
      </c>
      <c r="C38" s="54" t="s">
        <v>118</v>
      </c>
      <c r="D38" s="54"/>
    </row>
    <row r="39" spans="1:4" x14ac:dyDescent="0.25">
      <c r="A39" s="52">
        <v>0.3735</v>
      </c>
      <c r="B39" s="53" t="s">
        <v>34</v>
      </c>
      <c r="C39" s="54" t="s">
        <v>114</v>
      </c>
      <c r="D39" s="54"/>
    </row>
    <row r="40" spans="1:4" x14ac:dyDescent="0.25">
      <c r="A40" s="52">
        <v>0.3735</v>
      </c>
      <c r="B40" s="53" t="s">
        <v>34</v>
      </c>
      <c r="C40" s="54" t="s">
        <v>119</v>
      </c>
      <c r="D40" s="54"/>
    </row>
    <row r="41" spans="1:4" x14ac:dyDescent="0.25">
      <c r="A41" s="52">
        <v>8.9634</v>
      </c>
      <c r="B41" s="53" t="s">
        <v>34</v>
      </c>
      <c r="C41" s="54" t="s">
        <v>116</v>
      </c>
      <c r="D41" s="54"/>
    </row>
    <row r="42" spans="1:4" x14ac:dyDescent="0.25">
      <c r="A42" s="52">
        <v>1.1204000000000001</v>
      </c>
      <c r="B42" s="53" t="s">
        <v>34</v>
      </c>
      <c r="C42" s="54" t="s">
        <v>117</v>
      </c>
      <c r="D42" s="54"/>
    </row>
  </sheetData>
  <hyperlinks>
    <hyperlink ref="A2" location="Contents!A1" display="Back to contents" xr:uid="{00000000-0004-0000-4500-000000000000}"/>
  </hyperlink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3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103</v>
      </c>
      <c r="B3" s="32" t="s">
        <v>98</v>
      </c>
      <c r="C3" s="32"/>
      <c r="D3" s="32"/>
      <c r="E3" s="32"/>
      <c r="F3" s="32"/>
    </row>
    <row r="4" spans="1:6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6" x14ac:dyDescent="0.25">
      <c r="A5" s="18" t="s">
        <v>7</v>
      </c>
      <c r="B5" s="36">
        <f>'42'!B5+'24038'!B5</f>
        <v>4548777.6250259206</v>
      </c>
      <c r="C5" s="36">
        <f>'42'!C5+'24038'!C5+'24041'!C5</f>
        <v>4904653.5637085643</v>
      </c>
    </row>
    <row r="6" spans="1:6" x14ac:dyDescent="0.25">
      <c r="A6" s="18" t="s">
        <v>8</v>
      </c>
      <c r="B6" s="36">
        <f>'42'!B6+'24038'!B6</f>
        <v>7823403.8462054292</v>
      </c>
      <c r="C6" s="36">
        <f>'42'!C6+'24038'!C6+'24041'!C6</f>
        <v>8575566.3920622058</v>
      </c>
    </row>
    <row r="7" spans="1:6" x14ac:dyDescent="0.25">
      <c r="A7" s="18" t="s">
        <v>9</v>
      </c>
      <c r="B7" s="36">
        <f>'42'!B7+'24038'!B7</f>
        <v>7510725.0303695705</v>
      </c>
      <c r="C7" s="36">
        <f>'42'!C7+'24038'!C7+'24041'!C7</f>
        <v>8155210.1044624336</v>
      </c>
    </row>
    <row r="8" spans="1:6" x14ac:dyDescent="0.25">
      <c r="A8" s="18" t="s">
        <v>10</v>
      </c>
      <c r="B8" s="36">
        <f>'42'!B8+'24038'!B8</f>
        <v>6378043.8864637297</v>
      </c>
      <c r="C8" s="36">
        <f>'42'!C8+'24038'!C8+'24041'!C8</f>
        <v>6970589.0163582824</v>
      </c>
    </row>
    <row r="9" spans="1:6" x14ac:dyDescent="0.25">
      <c r="A9" s="18" t="s">
        <v>11</v>
      </c>
      <c r="B9" s="36">
        <f>'42'!B9+'24038'!B9</f>
        <v>10228660.8550997</v>
      </c>
      <c r="C9" s="36">
        <f>'42'!C9+'24038'!C9+'24041'!C9</f>
        <v>11063774.650340194</v>
      </c>
    </row>
    <row r="10" spans="1:6" x14ac:dyDescent="0.25">
      <c r="A10" s="18" t="s">
        <v>12</v>
      </c>
      <c r="B10" s="36">
        <f>'42'!B10+'24038'!B10</f>
        <v>8937834.9983427189</v>
      </c>
      <c r="C10" s="36">
        <f>'42'!C10+'24038'!C10+'24041'!C10</f>
        <v>9812927.2170266416</v>
      </c>
    </row>
    <row r="11" spans="1:6" x14ac:dyDescent="0.25">
      <c r="A11" s="18" t="s">
        <v>13</v>
      </c>
      <c r="B11" s="36">
        <f>'42'!B11+'24038'!B11</f>
        <v>8825577.8547175601</v>
      </c>
      <c r="C11" s="36">
        <f>'42'!C11+'24038'!C11+'24041'!C11</f>
        <v>9586778.089655336</v>
      </c>
    </row>
    <row r="12" spans="1:6" x14ac:dyDescent="0.25">
      <c r="A12" s="18" t="s">
        <v>14</v>
      </c>
      <c r="B12" s="36">
        <f>'42'!B12+'24038'!B12</f>
        <v>4795546.3986432804</v>
      </c>
      <c r="C12" s="36">
        <f>'42'!C12+'24038'!C12+'24041'!C12</f>
        <v>5153233.0502290707</v>
      </c>
    </row>
    <row r="13" spans="1:6" x14ac:dyDescent="0.25">
      <c r="A13" s="18" t="s">
        <v>15</v>
      </c>
      <c r="B13" s="36">
        <f>'42'!B13+'24038'!B13</f>
        <v>8206325.4361215895</v>
      </c>
      <c r="C13" s="36">
        <f>'42'!C13+'24038'!C13+'24041'!C13</f>
        <v>8926786.0663350429</v>
      </c>
    </row>
    <row r="14" spans="1:6" x14ac:dyDescent="0.25">
      <c r="A14" s="18" t="s">
        <v>16</v>
      </c>
      <c r="B14" s="36">
        <f>'42'!B14+'24038'!B14</f>
        <v>12478464.696688101</v>
      </c>
      <c r="C14" s="36">
        <f>'42'!C14+'24038'!C14+'24041'!C14</f>
        <v>13543394.068564354</v>
      </c>
    </row>
    <row r="15" spans="1:6" x14ac:dyDescent="0.25">
      <c r="A15" s="18" t="s">
        <v>17</v>
      </c>
      <c r="B15" s="36">
        <f>'42'!B15+'24038'!B15</f>
        <v>16197983.702862401</v>
      </c>
      <c r="C15" s="36">
        <f>'42'!C15+'24038'!C15+'24041'!C15</f>
        <v>17838098.024143074</v>
      </c>
    </row>
    <row r="16" spans="1:6" x14ac:dyDescent="0.25">
      <c r="A16" s="18" t="s">
        <v>18</v>
      </c>
      <c r="B16" s="36">
        <f>'42'!B16+'24038'!B16</f>
        <v>9380889.6546649616</v>
      </c>
      <c r="C16" s="36">
        <f>'42'!C16+'24038'!C16+'24041'!C16</f>
        <v>10168121.89165503</v>
      </c>
    </row>
    <row r="17" spans="1:3" x14ac:dyDescent="0.25">
      <c r="A17" s="18" t="s">
        <v>19</v>
      </c>
      <c r="B17" s="36">
        <f>'42'!B17+'24038'!B17</f>
        <v>9633304.1091874093</v>
      </c>
      <c r="C17" s="36">
        <f>'42'!C17+'24038'!C17+'24041'!C17</f>
        <v>10471996.472407242</v>
      </c>
    </row>
    <row r="18" spans="1:3" x14ac:dyDescent="0.25">
      <c r="A18" s="18" t="s">
        <v>20</v>
      </c>
      <c r="B18" s="36">
        <f>'42'!B18+'24038'!B18</f>
        <v>8844878.2057247311</v>
      </c>
      <c r="C18" s="36">
        <f>'42'!C18+'24038'!C18+'24041'!C18</f>
        <v>9635329.8797124512</v>
      </c>
    </row>
    <row r="19" spans="1:3" x14ac:dyDescent="0.25">
      <c r="A19" s="18" t="s">
        <v>21</v>
      </c>
      <c r="B19" s="36">
        <f>'42'!B19+'24038'!B19</f>
        <v>15832721.277646801</v>
      </c>
      <c r="C19" s="36">
        <f>'42'!C19+'24038'!C19+'24041'!C19</f>
        <v>17237589.041857693</v>
      </c>
    </row>
    <row r="20" spans="1:3" x14ac:dyDescent="0.25">
      <c r="A20" s="18" t="s">
        <v>22</v>
      </c>
      <c r="B20" s="36">
        <f>'42'!B20+'24038'!B20</f>
        <v>3846481.1791301901</v>
      </c>
      <c r="C20" s="36">
        <f>'42'!C20+'24038'!C20+'24041'!C20</f>
        <v>4185959.3029946443</v>
      </c>
    </row>
    <row r="21" spans="1:3" x14ac:dyDescent="0.25">
      <c r="A21" s="18" t="s">
        <v>23</v>
      </c>
      <c r="B21" s="36">
        <f>'42'!B21+'24038'!B21</f>
        <v>11582639.5610813</v>
      </c>
      <c r="C21" s="36">
        <f>'42'!C21+'24038'!C21+'24041'!C21</f>
        <v>12554257.819374358</v>
      </c>
    </row>
    <row r="22" spans="1:3" x14ac:dyDescent="0.25">
      <c r="A22" s="18" t="s">
        <v>24</v>
      </c>
      <c r="B22" s="36">
        <f>'42'!B22+'24038'!B22</f>
        <v>4421749.8046113895</v>
      </c>
      <c r="C22" s="36">
        <f>'42'!C22+'24038'!C22+'24041'!C22</f>
        <v>4817771.4130800311</v>
      </c>
    </row>
    <row r="23" spans="1:3" x14ac:dyDescent="0.25">
      <c r="A23" s="18" t="s">
        <v>25</v>
      </c>
      <c r="B23" s="36">
        <f>'42'!B23+'24038'!B23</f>
        <v>6132719.3568069702</v>
      </c>
      <c r="C23" s="36">
        <f>'42'!C23+'24038'!C23+'24041'!C23</f>
        <v>6680768.9011489125</v>
      </c>
    </row>
    <row r="24" spans="1:3" x14ac:dyDescent="0.25">
      <c r="A24" s="18" t="s">
        <v>26</v>
      </c>
      <c r="B24" s="36">
        <f>'42'!B24+'24038'!B24</f>
        <v>6208410.8694363795</v>
      </c>
      <c r="C24" s="36">
        <f>'42'!C24+'24038'!C24+'24041'!C24</f>
        <v>6738335.4241552325</v>
      </c>
    </row>
    <row r="25" spans="1:3" x14ac:dyDescent="0.25">
      <c r="A25" s="18" t="s">
        <v>27</v>
      </c>
      <c r="B25" s="36">
        <f>'42'!B25+'24038'!B25</f>
        <v>10741761.3431463</v>
      </c>
      <c r="C25" s="36">
        <f>'42'!C25+'24038'!C25+'24041'!C25</f>
        <v>11917831.86959056</v>
      </c>
    </row>
    <row r="26" spans="1:3" x14ac:dyDescent="0.25">
      <c r="A26" s="18" t="s">
        <v>28</v>
      </c>
      <c r="B26" s="36">
        <f>'42'!B26+'24038'!B26</f>
        <v>25178161.308004886</v>
      </c>
      <c r="C26" s="36">
        <f>'42'!C26+'24038'!C26+'24041'!C26</f>
        <v>27251395.741138168</v>
      </c>
    </row>
    <row r="27" spans="1:3" x14ac:dyDescent="0.25">
      <c r="A27" s="21" t="s">
        <v>29</v>
      </c>
      <c r="B27" s="22">
        <f>SUM(B5:B26)</f>
        <v>207735060.99998128</v>
      </c>
      <c r="C27" s="22">
        <f>SUM(C5:C26)</f>
        <v>226190367.99999949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600-000000000000}"/>
  </hyperlinks>
  <pageMargins left="0.7" right="0.7" top="0.75" bottom="0.75" header="0.3" footer="0.3"/>
  <pageSetup paperSize="9"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D31"/>
  <sheetViews>
    <sheetView workbookViewId="0">
      <selection activeCell="A28" sqref="A28"/>
    </sheetView>
  </sheetViews>
  <sheetFormatPr defaultColWidth="10.85546875" defaultRowHeight="15" x14ac:dyDescent="0.25"/>
  <cols>
    <col min="1" max="1" width="20.140625" customWidth="1"/>
  </cols>
  <sheetData>
    <row r="1" spans="1:4" ht="15.6" customHeight="1" x14ac:dyDescent="0.25">
      <c r="A1" s="20" t="str">
        <f>'School Services'!A1</f>
        <v>Welsh Local Government Revenue Settlement 2026-2027</v>
      </c>
      <c r="B1" s="11"/>
      <c r="C1" s="11"/>
      <c r="D1" s="11"/>
    </row>
    <row r="2" spans="1:4" ht="15.6" customHeight="1" x14ac:dyDescent="0.25">
      <c r="A2" s="34" t="s">
        <v>0</v>
      </c>
      <c r="B2" s="11"/>
      <c r="C2" s="11"/>
      <c r="D2" s="11"/>
    </row>
    <row r="3" spans="1:4" ht="15.6" customHeight="1" x14ac:dyDescent="0.25">
      <c r="A3" s="31" t="s">
        <v>1</v>
      </c>
      <c r="B3" s="32" t="s">
        <v>190</v>
      </c>
      <c r="C3" s="32"/>
      <c r="D3" s="32"/>
    </row>
    <row r="4" spans="1:4" ht="50.1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4" x14ac:dyDescent="0.25">
      <c r="A5" s="18" t="s">
        <v>262</v>
      </c>
      <c r="B5" s="36" t="s">
        <v>285</v>
      </c>
      <c r="C5" s="36">
        <v>515187.75689773099</v>
      </c>
      <c r="D5" s="39">
        <v>2.2887061612515902</v>
      </c>
    </row>
    <row r="6" spans="1:4" x14ac:dyDescent="0.25">
      <c r="A6" s="18" t="s">
        <v>263</v>
      </c>
      <c r="B6" s="36" t="s">
        <v>285</v>
      </c>
      <c r="C6" s="36">
        <v>908994.77227320697</v>
      </c>
      <c r="D6" s="39">
        <v>4.0381820180951102</v>
      </c>
    </row>
    <row r="7" spans="1:4" x14ac:dyDescent="0.25">
      <c r="A7" s="18" t="s">
        <v>264</v>
      </c>
      <c r="B7" s="36" t="s">
        <v>285</v>
      </c>
      <c r="C7" s="36">
        <v>817248.51990691596</v>
      </c>
      <c r="D7" s="39">
        <v>3.63060204312269</v>
      </c>
    </row>
    <row r="8" spans="1:4" x14ac:dyDescent="0.25">
      <c r="A8" s="18" t="s">
        <v>265</v>
      </c>
      <c r="B8" s="36" t="s">
        <v>285</v>
      </c>
      <c r="C8" s="36">
        <v>759836.48611648299</v>
      </c>
      <c r="D8" s="39">
        <v>3.3755508046045501</v>
      </c>
    </row>
    <row r="9" spans="1:4" x14ac:dyDescent="0.25">
      <c r="A9" s="18" t="s">
        <v>266</v>
      </c>
      <c r="B9" s="36" t="s">
        <v>285</v>
      </c>
      <c r="C9" s="36">
        <v>1056236.5825751999</v>
      </c>
      <c r="D9" s="39">
        <v>4.6922993450697597</v>
      </c>
    </row>
    <row r="10" spans="1:4" x14ac:dyDescent="0.25">
      <c r="A10" s="18" t="s">
        <v>267</v>
      </c>
      <c r="B10" s="36" t="s">
        <v>285</v>
      </c>
      <c r="C10" s="36">
        <v>938320.87142856198</v>
      </c>
      <c r="D10" s="39">
        <v>4.1684623342006404</v>
      </c>
    </row>
    <row r="11" spans="1:4" x14ac:dyDescent="0.25">
      <c r="A11" s="18" t="s">
        <v>268</v>
      </c>
      <c r="B11" s="36" t="s">
        <v>285</v>
      </c>
      <c r="C11" s="36">
        <v>976015.78769902803</v>
      </c>
      <c r="D11" s="39">
        <v>4.3359208693870697</v>
      </c>
    </row>
    <row r="12" spans="1:4" x14ac:dyDescent="0.25">
      <c r="A12" s="18" t="s">
        <v>269</v>
      </c>
      <c r="B12" s="36" t="s">
        <v>285</v>
      </c>
      <c r="C12" s="36">
        <v>530311.90122448897</v>
      </c>
      <c r="D12" s="39">
        <v>2.3558947189004402</v>
      </c>
    </row>
    <row r="13" spans="1:4" x14ac:dyDescent="0.25">
      <c r="A13" s="18" t="s">
        <v>270</v>
      </c>
      <c r="B13" s="36" t="s">
        <v>285</v>
      </c>
      <c r="C13" s="36">
        <v>902447.36821892404</v>
      </c>
      <c r="D13" s="39">
        <v>4.0090953719188196</v>
      </c>
    </row>
    <row r="14" spans="1:4" x14ac:dyDescent="0.25">
      <c r="A14" s="18" t="s">
        <v>271</v>
      </c>
      <c r="B14" s="36" t="s">
        <v>285</v>
      </c>
      <c r="C14" s="36">
        <v>1374628.8191108899</v>
      </c>
      <c r="D14" s="39">
        <v>6.1067473083558097</v>
      </c>
    </row>
    <row r="15" spans="1:4" x14ac:dyDescent="0.25">
      <c r="A15" s="18" t="s">
        <v>272</v>
      </c>
      <c r="B15" s="36" t="s">
        <v>285</v>
      </c>
      <c r="C15" s="36">
        <v>1721363.26518749</v>
      </c>
      <c r="D15" s="39">
        <v>7.6471046876387998</v>
      </c>
    </row>
    <row r="16" spans="1:4" x14ac:dyDescent="0.25">
      <c r="A16" s="18" t="s">
        <v>273</v>
      </c>
      <c r="B16" s="36" t="s">
        <v>285</v>
      </c>
      <c r="C16" s="36">
        <v>1044917.6379301799</v>
      </c>
      <c r="D16" s="39">
        <v>4.6420152729017401</v>
      </c>
    </row>
    <row r="17" spans="1:4" x14ac:dyDescent="0.25">
      <c r="A17" s="18" t="s">
        <v>274</v>
      </c>
      <c r="B17" s="36" t="s">
        <v>285</v>
      </c>
      <c r="C17" s="36">
        <v>1007849.56419797</v>
      </c>
      <c r="D17" s="39">
        <v>4.4773414668945897</v>
      </c>
    </row>
    <row r="18" spans="1:4" x14ac:dyDescent="0.25">
      <c r="A18" s="18" t="s">
        <v>275</v>
      </c>
      <c r="B18" s="36" t="s">
        <v>285</v>
      </c>
      <c r="C18" s="36">
        <v>914663.76027515298</v>
      </c>
      <c r="D18" s="39">
        <v>4.0633663272996703</v>
      </c>
    </row>
    <row r="19" spans="1:4" x14ac:dyDescent="0.25">
      <c r="A19" s="18" t="s">
        <v>276</v>
      </c>
      <c r="B19" s="36" t="s">
        <v>285</v>
      </c>
      <c r="C19" s="36">
        <v>1774547.3211686399</v>
      </c>
      <c r="D19" s="39">
        <v>7.8833732615221797</v>
      </c>
    </row>
    <row r="20" spans="1:4" x14ac:dyDescent="0.25">
      <c r="A20" s="18" t="s">
        <v>277</v>
      </c>
      <c r="B20" s="36" t="s">
        <v>285</v>
      </c>
      <c r="C20" s="36">
        <v>445429.55462404399</v>
      </c>
      <c r="D20" s="39">
        <v>1.9788074394671</v>
      </c>
    </row>
    <row r="21" spans="1:4" x14ac:dyDescent="0.25">
      <c r="A21" s="18" t="s">
        <v>278</v>
      </c>
      <c r="B21" s="36" t="s">
        <v>285</v>
      </c>
      <c r="C21" s="36">
        <v>1294772.1512535999</v>
      </c>
      <c r="D21" s="39">
        <v>5.7519864560355503</v>
      </c>
    </row>
    <row r="22" spans="1:4" x14ac:dyDescent="0.25">
      <c r="A22" s="18" t="s">
        <v>279</v>
      </c>
      <c r="B22" s="36" t="s">
        <v>285</v>
      </c>
      <c r="C22" s="36">
        <v>509154.574654845</v>
      </c>
      <c r="D22" s="39">
        <v>2.2619039300526298</v>
      </c>
    </row>
    <row r="23" spans="1:4" x14ac:dyDescent="0.25">
      <c r="A23" s="18" t="s">
        <v>280</v>
      </c>
      <c r="B23" s="36" t="s">
        <v>285</v>
      </c>
      <c r="C23" s="36">
        <v>685296.36006678303</v>
      </c>
      <c r="D23" s="39">
        <v>3.0444085298391101</v>
      </c>
    </row>
    <row r="24" spans="1:4" x14ac:dyDescent="0.25">
      <c r="A24" s="18" t="s">
        <v>281</v>
      </c>
      <c r="B24" s="36" t="s">
        <v>285</v>
      </c>
      <c r="C24" s="36">
        <v>588857.65439484001</v>
      </c>
      <c r="D24" s="39">
        <v>2.6159824717674001</v>
      </c>
    </row>
    <row r="25" spans="1:4" x14ac:dyDescent="0.25">
      <c r="A25" s="18" t="s">
        <v>282</v>
      </c>
      <c r="B25" s="36" t="s">
        <v>285</v>
      </c>
      <c r="C25" s="36">
        <v>1198733.26364693</v>
      </c>
      <c r="D25" s="39">
        <v>5.3253365777296002</v>
      </c>
    </row>
    <row r="26" spans="1:4" x14ac:dyDescent="0.25">
      <c r="A26" s="18" t="s">
        <v>283</v>
      </c>
      <c r="B26" s="36" t="s">
        <v>285</v>
      </c>
      <c r="C26" s="36">
        <v>2545186.0271480498</v>
      </c>
      <c r="D26" s="39">
        <v>11.3069126039452</v>
      </c>
    </row>
    <row r="27" spans="1:4" x14ac:dyDescent="0.25">
      <c r="A27" s="21" t="s">
        <v>284</v>
      </c>
      <c r="B27" s="36" t="s">
        <v>285</v>
      </c>
      <c r="C27" s="22">
        <v>22510000</v>
      </c>
      <c r="D27" s="38">
        <v>100</v>
      </c>
    </row>
    <row r="28" spans="1:4" x14ac:dyDescent="0.25">
      <c r="A28" s="23"/>
      <c r="B28" s="24"/>
      <c r="C28" s="24"/>
      <c r="D28" s="37"/>
    </row>
    <row r="29" spans="1:4" ht="15.6" customHeight="1" x14ac:dyDescent="0.25">
      <c r="A29" s="25" t="s">
        <v>31</v>
      </c>
      <c r="B29" s="11"/>
      <c r="C29" s="11"/>
      <c r="D29" s="11"/>
    </row>
    <row r="30" spans="1:4" ht="15.6" customHeight="1" x14ac:dyDescent="0.25">
      <c r="A30" s="26" t="s">
        <v>32</v>
      </c>
      <c r="B30" s="11"/>
      <c r="C30" s="27" t="s">
        <v>33</v>
      </c>
      <c r="D30" s="11"/>
    </row>
    <row r="31" spans="1:4" ht="15.6" customHeight="1" x14ac:dyDescent="0.25">
      <c r="A31" s="28"/>
      <c r="B31" s="29"/>
      <c r="C31" s="30" t="s">
        <v>257</v>
      </c>
      <c r="D31" s="11"/>
    </row>
  </sheetData>
  <hyperlinks>
    <hyperlink ref="A2" location="Contents!A1" display="Back to contents" xr:uid="{00000000-0004-0000-4600-000000000000}"/>
  </hyperlinks>
  <pageMargins left="0.7" right="0.7" top="0.75" bottom="0.75" header="0.3" footer="0.3"/>
  <pageSetup paperSize="9"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D31"/>
  <sheetViews>
    <sheetView workbookViewId="0">
      <selection activeCell="A28" sqref="A28"/>
    </sheetView>
  </sheetViews>
  <sheetFormatPr defaultColWidth="10.85546875" defaultRowHeight="15" x14ac:dyDescent="0.25"/>
  <cols>
    <col min="1" max="1" width="19.5703125" customWidth="1"/>
  </cols>
  <sheetData>
    <row r="1" spans="1:4" ht="15.6" customHeight="1" x14ac:dyDescent="0.25">
      <c r="A1" s="20" t="str">
        <f>'School Services'!A1</f>
        <v>Welsh Local Government Revenue Settlement 2026-2027</v>
      </c>
      <c r="B1" s="11"/>
      <c r="C1" s="11"/>
      <c r="D1" s="11"/>
    </row>
    <row r="2" spans="1:4" ht="15.6" customHeight="1" x14ac:dyDescent="0.25">
      <c r="A2" s="34" t="s">
        <v>0</v>
      </c>
      <c r="B2" s="11"/>
      <c r="C2" s="11"/>
      <c r="D2" s="11"/>
    </row>
    <row r="3" spans="1:4" ht="15.6" customHeight="1" x14ac:dyDescent="0.25">
      <c r="A3" s="31" t="s">
        <v>1</v>
      </c>
      <c r="B3" s="32" t="s">
        <v>191</v>
      </c>
      <c r="C3" s="32"/>
      <c r="D3" s="32"/>
    </row>
    <row r="4" spans="1:4" ht="50.1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4" x14ac:dyDescent="0.25">
      <c r="A5" s="18" t="s">
        <v>262</v>
      </c>
      <c r="B5" s="36" t="s">
        <v>285</v>
      </c>
      <c r="C5" s="36">
        <v>74440.285999320302</v>
      </c>
      <c r="D5" s="39">
        <v>2.1683741916493</v>
      </c>
    </row>
    <row r="6" spans="1:4" x14ac:dyDescent="0.25">
      <c r="A6" s="18" t="s">
        <v>263</v>
      </c>
      <c r="B6" s="36" t="s">
        <v>285</v>
      </c>
      <c r="C6" s="36">
        <v>130155.495498153</v>
      </c>
      <c r="D6" s="39">
        <v>3.79130484993164</v>
      </c>
    </row>
    <row r="7" spans="1:4" x14ac:dyDescent="0.25">
      <c r="A7" s="18" t="s">
        <v>264</v>
      </c>
      <c r="B7" s="36" t="s">
        <v>285</v>
      </c>
      <c r="C7" s="36">
        <v>123775.545953484</v>
      </c>
      <c r="D7" s="39">
        <v>3.6054630338911799</v>
      </c>
    </row>
    <row r="8" spans="1:4" x14ac:dyDescent="0.25">
      <c r="A8" s="18" t="s">
        <v>265</v>
      </c>
      <c r="B8" s="36" t="s">
        <v>285</v>
      </c>
      <c r="C8" s="36">
        <v>105795.98196311299</v>
      </c>
      <c r="D8" s="39">
        <v>3.08173556548538</v>
      </c>
    </row>
    <row r="9" spans="1:4" x14ac:dyDescent="0.25">
      <c r="A9" s="18" t="s">
        <v>266</v>
      </c>
      <c r="B9" s="36" t="s">
        <v>285</v>
      </c>
      <c r="C9" s="36">
        <v>167920.22892247199</v>
      </c>
      <c r="D9" s="39">
        <v>4.8913553429208401</v>
      </c>
    </row>
    <row r="10" spans="1:4" x14ac:dyDescent="0.25">
      <c r="A10" s="18" t="s">
        <v>267</v>
      </c>
      <c r="B10" s="36" t="s">
        <v>285</v>
      </c>
      <c r="C10" s="36">
        <v>148935.51583970399</v>
      </c>
      <c r="D10" s="39">
        <v>4.3383488447335896</v>
      </c>
    </row>
    <row r="11" spans="1:4" x14ac:dyDescent="0.25">
      <c r="A11" s="18" t="s">
        <v>268</v>
      </c>
      <c r="B11" s="36" t="s">
        <v>285</v>
      </c>
      <c r="C11" s="36">
        <v>145503.14176855999</v>
      </c>
      <c r="D11" s="39">
        <v>4.2383670774413096</v>
      </c>
    </row>
    <row r="12" spans="1:4" x14ac:dyDescent="0.25">
      <c r="A12" s="18" t="s">
        <v>269</v>
      </c>
      <c r="B12" s="36" t="s">
        <v>285</v>
      </c>
      <c r="C12" s="36">
        <v>78213.096419014604</v>
      </c>
      <c r="D12" s="39">
        <v>2.2782725435192202</v>
      </c>
    </row>
    <row r="13" spans="1:4" x14ac:dyDescent="0.25">
      <c r="A13" s="18" t="s">
        <v>270</v>
      </c>
      <c r="B13" s="36" t="s">
        <v>285</v>
      </c>
      <c r="C13" s="36">
        <v>135486.12541153</v>
      </c>
      <c r="D13" s="39">
        <v>3.9465809907232798</v>
      </c>
    </row>
    <row r="14" spans="1:4" x14ac:dyDescent="0.25">
      <c r="A14" s="18" t="s">
        <v>271</v>
      </c>
      <c r="B14" s="36" t="s">
        <v>285</v>
      </c>
      <c r="C14" s="36">
        <v>205554.60539054201</v>
      </c>
      <c r="D14" s="39">
        <v>5.9876086627014997</v>
      </c>
    </row>
    <row r="15" spans="1:4" x14ac:dyDescent="0.25">
      <c r="A15" s="18" t="s">
        <v>272</v>
      </c>
      <c r="B15" s="36" t="s">
        <v>285</v>
      </c>
      <c r="C15" s="36">
        <v>270737.39283576899</v>
      </c>
      <c r="D15" s="39">
        <v>7.88632079335187</v>
      </c>
    </row>
    <row r="16" spans="1:4" x14ac:dyDescent="0.25">
      <c r="A16" s="18" t="s">
        <v>273</v>
      </c>
      <c r="B16" s="36" t="s">
        <v>285</v>
      </c>
      <c r="C16" s="36">
        <v>154326.47624522899</v>
      </c>
      <c r="D16" s="39">
        <v>4.4953823549440504</v>
      </c>
    </row>
    <row r="17" spans="1:4" x14ac:dyDescent="0.25">
      <c r="A17" s="18" t="s">
        <v>274</v>
      </c>
      <c r="B17" s="36" t="s">
        <v>285</v>
      </c>
      <c r="C17" s="36">
        <v>158938.52690391301</v>
      </c>
      <c r="D17" s="39">
        <v>4.6297269706936603</v>
      </c>
    </row>
    <row r="18" spans="1:4" x14ac:dyDescent="0.25">
      <c r="A18" s="18" t="s">
        <v>275</v>
      </c>
      <c r="B18" s="36" t="s">
        <v>285</v>
      </c>
      <c r="C18" s="36">
        <v>146240.035636941</v>
      </c>
      <c r="D18" s="39">
        <v>4.2598320896283504</v>
      </c>
    </row>
    <row r="19" spans="1:4" x14ac:dyDescent="0.25">
      <c r="A19" s="18" t="s">
        <v>276</v>
      </c>
      <c r="B19" s="36" t="s">
        <v>285</v>
      </c>
      <c r="C19" s="36">
        <v>261623.17920052799</v>
      </c>
      <c r="D19" s="39">
        <v>7.6208324847226496</v>
      </c>
    </row>
    <row r="20" spans="1:4" x14ac:dyDescent="0.25">
      <c r="A20" s="18" t="s">
        <v>277</v>
      </c>
      <c r="B20" s="36" t="s">
        <v>285</v>
      </c>
      <c r="C20" s="36">
        <v>63532.317552888198</v>
      </c>
      <c r="D20" s="39">
        <v>1.85063552440688</v>
      </c>
    </row>
    <row r="21" spans="1:4" x14ac:dyDescent="0.25">
      <c r="A21" s="18" t="s">
        <v>278</v>
      </c>
      <c r="B21" s="36" t="s">
        <v>285</v>
      </c>
      <c r="C21" s="36">
        <v>190542.00881760099</v>
      </c>
      <c r="D21" s="39">
        <v>5.55030611178565</v>
      </c>
    </row>
    <row r="22" spans="1:4" x14ac:dyDescent="0.25">
      <c r="A22" s="18" t="s">
        <v>279</v>
      </c>
      <c r="B22" s="36" t="s">
        <v>285</v>
      </c>
      <c r="C22" s="36">
        <v>73121.633813795997</v>
      </c>
      <c r="D22" s="39">
        <v>2.1299631172093298</v>
      </c>
    </row>
    <row r="23" spans="1:4" x14ac:dyDescent="0.25">
      <c r="A23" s="18" t="s">
        <v>280</v>
      </c>
      <c r="B23" s="36" t="s">
        <v>285</v>
      </c>
      <c r="C23" s="36">
        <v>101397.242687381</v>
      </c>
      <c r="D23" s="39">
        <v>2.9536045058951701</v>
      </c>
    </row>
    <row r="24" spans="1:4" x14ac:dyDescent="0.25">
      <c r="A24" s="18" t="s">
        <v>281</v>
      </c>
      <c r="B24" s="36" t="s">
        <v>285</v>
      </c>
      <c r="C24" s="36">
        <v>102270.95749331301</v>
      </c>
      <c r="D24" s="39">
        <v>2.9790549808713398</v>
      </c>
    </row>
    <row r="25" spans="1:4" x14ac:dyDescent="0.25">
      <c r="A25" s="18" t="s">
        <v>282</v>
      </c>
      <c r="B25" s="36" t="s">
        <v>285</v>
      </c>
      <c r="C25" s="36">
        <v>180882.666092592</v>
      </c>
      <c r="D25" s="39">
        <v>5.2689387151934897</v>
      </c>
    </row>
    <row r="26" spans="1:4" x14ac:dyDescent="0.25">
      <c r="A26" s="18" t="s">
        <v>283</v>
      </c>
      <c r="B26" s="36" t="s">
        <v>285</v>
      </c>
      <c r="C26" s="36">
        <v>413607.53955414903</v>
      </c>
      <c r="D26" s="39">
        <v>12.047991248300301</v>
      </c>
    </row>
    <row r="27" spans="1:4" x14ac:dyDescent="0.25">
      <c r="A27" s="21" t="s">
        <v>284</v>
      </c>
      <c r="B27" s="36" t="s">
        <v>285</v>
      </c>
      <c r="C27" s="22">
        <v>3432999.9999999902</v>
      </c>
      <c r="D27" s="38">
        <v>100</v>
      </c>
    </row>
    <row r="28" spans="1:4" x14ac:dyDescent="0.25">
      <c r="A28" s="23"/>
      <c r="B28" s="24"/>
      <c r="C28" s="24"/>
      <c r="D28" s="37"/>
    </row>
    <row r="29" spans="1:4" ht="15.6" customHeight="1" x14ac:dyDescent="0.25">
      <c r="A29" s="25" t="s">
        <v>31</v>
      </c>
      <c r="B29" s="11"/>
      <c r="C29" s="11"/>
      <c r="D29" s="11"/>
    </row>
    <row r="30" spans="1:4" ht="15.6" customHeight="1" x14ac:dyDescent="0.25">
      <c r="A30" s="26" t="s">
        <v>32</v>
      </c>
      <c r="B30" s="11"/>
      <c r="C30" s="27" t="s">
        <v>33</v>
      </c>
      <c r="D30" s="11"/>
    </row>
    <row r="31" spans="1:4" ht="15.6" customHeight="1" x14ac:dyDescent="0.25">
      <c r="A31" s="28">
        <v>1</v>
      </c>
      <c r="B31" s="29" t="s">
        <v>34</v>
      </c>
      <c r="C31" s="30" t="s">
        <v>177</v>
      </c>
      <c r="D31" s="11"/>
    </row>
  </sheetData>
  <hyperlinks>
    <hyperlink ref="A2" location="Contents!A1" display="Back to contents" xr:uid="{00000000-0004-0000-4700-000000000000}"/>
  </hyperlinks>
  <pageMargins left="0.7" right="0.7" top="0.75" bottom="0.75" header="0.3" footer="0.3"/>
  <pageSetup paperSize="9"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D31"/>
  <sheetViews>
    <sheetView workbookViewId="0">
      <selection activeCell="A28" sqref="A28"/>
    </sheetView>
  </sheetViews>
  <sheetFormatPr defaultColWidth="10.85546875" defaultRowHeight="15" x14ac:dyDescent="0.25"/>
  <cols>
    <col min="1" max="1" width="19.140625" customWidth="1"/>
  </cols>
  <sheetData>
    <row r="1" spans="1:4" ht="15.6" customHeight="1" x14ac:dyDescent="0.25">
      <c r="A1" s="20" t="str">
        <f>'School Services'!A1</f>
        <v>Welsh Local Government Revenue Settlement 2026-2027</v>
      </c>
      <c r="B1" s="11"/>
      <c r="C1" s="11"/>
      <c r="D1" s="11"/>
    </row>
    <row r="2" spans="1:4" ht="15.6" customHeight="1" x14ac:dyDescent="0.25">
      <c r="A2" s="34" t="s">
        <v>0</v>
      </c>
      <c r="B2" s="11"/>
      <c r="C2" s="11"/>
      <c r="D2" s="11"/>
    </row>
    <row r="3" spans="1:4" ht="15.6" customHeight="1" x14ac:dyDescent="0.25">
      <c r="A3" s="31" t="s">
        <v>1</v>
      </c>
      <c r="B3" s="32" t="s">
        <v>195</v>
      </c>
      <c r="C3" s="32"/>
      <c r="D3" s="32"/>
    </row>
    <row r="4" spans="1:4" ht="50.1" customHeight="1" x14ac:dyDescent="0.25">
      <c r="A4" s="33" t="s">
        <v>258</v>
      </c>
      <c r="B4" s="35" t="s">
        <v>259</v>
      </c>
      <c r="C4" s="35" t="s">
        <v>260</v>
      </c>
      <c r="D4" s="35" t="s">
        <v>261</v>
      </c>
    </row>
    <row r="5" spans="1:4" x14ac:dyDescent="0.25">
      <c r="A5" s="18" t="s">
        <v>262</v>
      </c>
      <c r="B5" s="36" t="s">
        <v>285</v>
      </c>
      <c r="C5" s="36">
        <v>2146577.5086378502</v>
      </c>
      <c r="D5" s="39">
        <v>2.28870616125158</v>
      </c>
    </row>
    <row r="6" spans="1:4" x14ac:dyDescent="0.25">
      <c r="A6" s="18" t="s">
        <v>263</v>
      </c>
      <c r="B6" s="36" t="s">
        <v>285</v>
      </c>
      <c r="C6" s="36">
        <v>3787410.9147713901</v>
      </c>
      <c r="D6" s="39">
        <v>4.0381820180950996</v>
      </c>
    </row>
    <row r="7" spans="1:4" x14ac:dyDescent="0.25">
      <c r="A7" s="18" t="s">
        <v>264</v>
      </c>
      <c r="B7" s="36" t="s">
        <v>285</v>
      </c>
      <c r="C7" s="36">
        <v>3405141.6562447599</v>
      </c>
      <c r="D7" s="39">
        <v>3.6306020431226802</v>
      </c>
    </row>
    <row r="8" spans="1:4" x14ac:dyDescent="0.25">
      <c r="A8" s="18" t="s">
        <v>265</v>
      </c>
      <c r="B8" s="36" t="s">
        <v>285</v>
      </c>
      <c r="C8" s="36">
        <v>3165929.0996385999</v>
      </c>
      <c r="D8" s="39">
        <v>3.3755508046045501</v>
      </c>
    </row>
    <row r="9" spans="1:4" x14ac:dyDescent="0.25">
      <c r="A9" s="18" t="s">
        <v>266</v>
      </c>
      <c r="B9" s="36" t="s">
        <v>285</v>
      </c>
      <c r="C9" s="36">
        <v>4400907.5557409404</v>
      </c>
      <c r="D9" s="39">
        <v>4.6922993450697801</v>
      </c>
    </row>
    <row r="10" spans="1:4" x14ac:dyDescent="0.25">
      <c r="A10" s="18" t="s">
        <v>267</v>
      </c>
      <c r="B10" s="36" t="s">
        <v>285</v>
      </c>
      <c r="C10" s="36">
        <v>3909600.8232467701</v>
      </c>
      <c r="D10" s="39">
        <v>4.1684623342006404</v>
      </c>
    </row>
    <row r="11" spans="1:4" x14ac:dyDescent="0.25">
      <c r="A11" s="18" t="s">
        <v>268</v>
      </c>
      <c r="B11" s="36" t="s">
        <v>285</v>
      </c>
      <c r="C11" s="36">
        <v>4066660.1833981201</v>
      </c>
      <c r="D11" s="39">
        <v>4.3359208693870599</v>
      </c>
    </row>
    <row r="12" spans="1:4" x14ac:dyDescent="0.25">
      <c r="A12" s="18" t="s">
        <v>269</v>
      </c>
      <c r="B12" s="36" t="s">
        <v>285</v>
      </c>
      <c r="C12" s="36">
        <v>2209593.6568567199</v>
      </c>
      <c r="D12" s="39">
        <v>2.3558947189004402</v>
      </c>
    </row>
    <row r="13" spans="1:4" x14ac:dyDescent="0.25">
      <c r="A13" s="18" t="s">
        <v>270</v>
      </c>
      <c r="B13" s="36" t="s">
        <v>285</v>
      </c>
      <c r="C13" s="36">
        <v>3760130.5493226498</v>
      </c>
      <c r="D13" s="39">
        <v>4.0090953719188098</v>
      </c>
    </row>
    <row r="14" spans="1:4" x14ac:dyDescent="0.25">
      <c r="A14" s="18" t="s">
        <v>271</v>
      </c>
      <c r="B14" s="36" t="s">
        <v>285</v>
      </c>
      <c r="C14" s="36">
        <v>5727518.3005069001</v>
      </c>
      <c r="D14" s="39">
        <v>6.1067473083557999</v>
      </c>
    </row>
    <row r="15" spans="1:4" x14ac:dyDescent="0.25">
      <c r="A15" s="18" t="s">
        <v>272</v>
      </c>
      <c r="B15" s="36" t="s">
        <v>285</v>
      </c>
      <c r="C15" s="36">
        <v>7172219.4865364404</v>
      </c>
      <c r="D15" s="39">
        <v>7.6471046876388202</v>
      </c>
    </row>
    <row r="16" spans="1:4" x14ac:dyDescent="0.25">
      <c r="A16" s="18" t="s">
        <v>273</v>
      </c>
      <c r="B16" s="36" t="s">
        <v>285</v>
      </c>
      <c r="C16" s="36">
        <v>4353746.1244545402</v>
      </c>
      <c r="D16" s="39">
        <v>4.6420152729017401</v>
      </c>
    </row>
    <row r="17" spans="1:4" x14ac:dyDescent="0.25">
      <c r="A17" s="18" t="s">
        <v>274</v>
      </c>
      <c r="B17" s="36" t="s">
        <v>285</v>
      </c>
      <c r="C17" s="36">
        <v>4199298.5618004501</v>
      </c>
      <c r="D17" s="39">
        <v>4.4773414668946101</v>
      </c>
    </row>
    <row r="18" spans="1:4" x14ac:dyDescent="0.25">
      <c r="A18" s="18" t="s">
        <v>275</v>
      </c>
      <c r="B18" s="36" t="s">
        <v>285</v>
      </c>
      <c r="C18" s="36">
        <v>3811031.2783743502</v>
      </c>
      <c r="D18" s="39">
        <v>4.0633663272996596</v>
      </c>
    </row>
    <row r="19" spans="1:4" x14ac:dyDescent="0.25">
      <c r="A19" s="18" t="s">
        <v>276</v>
      </c>
      <c r="B19" s="36" t="s">
        <v>285</v>
      </c>
      <c r="C19" s="36">
        <v>7393815.7819816703</v>
      </c>
      <c r="D19" s="39">
        <v>7.8833732615222099</v>
      </c>
    </row>
    <row r="20" spans="1:4" x14ac:dyDescent="0.25">
      <c r="A20" s="18" t="s">
        <v>277</v>
      </c>
      <c r="B20" s="36" t="s">
        <v>285</v>
      </c>
      <c r="C20" s="36">
        <v>1855923.4974761901</v>
      </c>
      <c r="D20" s="39">
        <v>1.9788074394671</v>
      </c>
    </row>
    <row r="21" spans="1:4" x14ac:dyDescent="0.25">
      <c r="A21" s="18" t="s">
        <v>278</v>
      </c>
      <c r="B21" s="36" t="s">
        <v>285</v>
      </c>
      <c r="C21" s="36">
        <v>5394788.0971157299</v>
      </c>
      <c r="D21" s="39">
        <v>5.7519864560355396</v>
      </c>
    </row>
    <row r="22" spans="1:4" x14ac:dyDescent="0.25">
      <c r="A22" s="18" t="s">
        <v>279</v>
      </c>
      <c r="B22" s="36" t="s">
        <v>285</v>
      </c>
      <c r="C22" s="36">
        <v>2121439.6959963501</v>
      </c>
      <c r="D22" s="39">
        <v>2.26190393005262</v>
      </c>
    </row>
    <row r="23" spans="1:4" x14ac:dyDescent="0.25">
      <c r="A23" s="18" t="s">
        <v>280</v>
      </c>
      <c r="B23" s="36" t="s">
        <v>285</v>
      </c>
      <c r="C23" s="36">
        <v>2855350.7601361</v>
      </c>
      <c r="D23" s="39">
        <v>3.0444085298391101</v>
      </c>
    </row>
    <row r="24" spans="1:4" x14ac:dyDescent="0.25">
      <c r="A24" s="18" t="s">
        <v>281</v>
      </c>
      <c r="B24" s="36" t="s">
        <v>285</v>
      </c>
      <c r="C24" s="36">
        <v>2453529.9602706302</v>
      </c>
      <c r="D24" s="39">
        <v>2.6159824717673898</v>
      </c>
    </row>
    <row r="25" spans="1:4" x14ac:dyDescent="0.25">
      <c r="A25" s="18" t="s">
        <v>282</v>
      </c>
      <c r="B25" s="36" t="s">
        <v>285</v>
      </c>
      <c r="C25" s="36">
        <v>4994633.1762526203</v>
      </c>
      <c r="D25" s="39">
        <v>5.3253365777296402</v>
      </c>
    </row>
    <row r="26" spans="1:4" x14ac:dyDescent="0.25">
      <c r="A26" s="18" t="s">
        <v>283</v>
      </c>
      <c r="B26" s="36" t="s">
        <v>285</v>
      </c>
      <c r="C26" s="36">
        <v>10604753.331240101</v>
      </c>
      <c r="D26" s="39">
        <v>11.306912603945101</v>
      </c>
    </row>
    <row r="27" spans="1:4" x14ac:dyDescent="0.25">
      <c r="A27" s="21" t="s">
        <v>284</v>
      </c>
      <c r="B27" s="36" t="s">
        <v>285</v>
      </c>
      <c r="C27" s="22">
        <v>93789999.999999896</v>
      </c>
      <c r="D27" s="38">
        <v>100</v>
      </c>
    </row>
    <row r="28" spans="1:4" x14ac:dyDescent="0.25">
      <c r="A28" s="23"/>
      <c r="B28" s="24"/>
      <c r="C28" s="24"/>
      <c r="D28" s="37"/>
    </row>
    <row r="29" spans="1:4" ht="15.6" customHeight="1" x14ac:dyDescent="0.25">
      <c r="A29" s="25" t="s">
        <v>31</v>
      </c>
      <c r="B29" s="11"/>
      <c r="C29" s="11"/>
      <c r="D29" s="11"/>
    </row>
    <row r="30" spans="1:4" ht="15.6" customHeight="1" x14ac:dyDescent="0.25">
      <c r="A30" s="26" t="s">
        <v>32</v>
      </c>
      <c r="B30" s="11"/>
      <c r="C30" s="27" t="s">
        <v>33</v>
      </c>
      <c r="D30" s="11"/>
    </row>
    <row r="31" spans="1:4" ht="15.6" customHeight="1" x14ac:dyDescent="0.25">
      <c r="A31" s="28"/>
      <c r="B31" s="29"/>
      <c r="C31" s="30" t="s">
        <v>256</v>
      </c>
      <c r="D31" s="11"/>
    </row>
  </sheetData>
  <hyperlinks>
    <hyperlink ref="A2" location="Contents!A1" display="Back to contents" xr:uid="{00000000-0004-0000-4800-000000000000}"/>
  </hyperlinks>
  <pageMargins left="0.7" right="0.7" top="0.75" bottom="0.75" header="0.3" footer="0.3"/>
  <pageSetup paperSize="9"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O20"/>
  <sheetViews>
    <sheetView workbookViewId="0">
      <selection activeCell="A2" sqref="A2"/>
    </sheetView>
  </sheetViews>
  <sheetFormatPr defaultColWidth="10.85546875" defaultRowHeight="15" x14ac:dyDescent="0.25"/>
  <cols>
    <col min="2" max="2" width="128.42578125" customWidth="1"/>
  </cols>
  <sheetData>
    <row r="1" spans="1:3" ht="15.6" customHeight="1" x14ac:dyDescent="0.25">
      <c r="A1" s="20" t="str">
        <f>'School Services'!A1</f>
        <v>Welsh Local Government Revenue Settlement 2026-2027</v>
      </c>
      <c r="B1" s="11"/>
    </row>
    <row r="2" spans="1:3" ht="15.6" customHeight="1" x14ac:dyDescent="0.25">
      <c r="A2" s="34" t="s">
        <v>0</v>
      </c>
      <c r="B2" s="11"/>
    </row>
    <row r="4" spans="1:3" ht="15.6" customHeight="1" x14ac:dyDescent="0.25">
      <c r="A4" s="32" t="s">
        <v>201</v>
      </c>
    </row>
    <row r="5" spans="1:3" ht="15.6" customHeight="1" x14ac:dyDescent="0.25">
      <c r="A5" s="57">
        <v>1</v>
      </c>
      <c r="B5" s="55" t="s">
        <v>202</v>
      </c>
    </row>
    <row r="6" spans="1:3" ht="15.6" customHeight="1" x14ac:dyDescent="0.25">
      <c r="A6" s="57">
        <v>2</v>
      </c>
      <c r="B6" s="55" t="s">
        <v>203</v>
      </c>
    </row>
    <row r="7" spans="1:3" ht="15.6" customHeight="1" x14ac:dyDescent="0.25">
      <c r="A7" s="57">
        <v>3</v>
      </c>
      <c r="B7" s="55" t="s">
        <v>249</v>
      </c>
    </row>
    <row r="8" spans="1:3" ht="15.6" customHeight="1" x14ac:dyDescent="0.25">
      <c r="A8" s="57">
        <v>4</v>
      </c>
      <c r="B8" s="55" t="s">
        <v>251</v>
      </c>
      <c r="C8" s="30"/>
    </row>
    <row r="9" spans="1:3" ht="33.950000000000003" customHeight="1" x14ac:dyDescent="0.25">
      <c r="A9" s="58">
        <v>5</v>
      </c>
      <c r="B9" s="56" t="s">
        <v>250</v>
      </c>
    </row>
    <row r="17" spans="15:15" x14ac:dyDescent="0.25">
      <c r="O17" s="19"/>
    </row>
    <row r="18" spans="15:15" x14ac:dyDescent="0.25">
      <c r="O18" s="19"/>
    </row>
    <row r="19" spans="15:15" x14ac:dyDescent="0.25">
      <c r="O19" s="19"/>
    </row>
    <row r="20" spans="15:15" x14ac:dyDescent="0.25">
      <c r="O20" s="19"/>
    </row>
  </sheetData>
  <hyperlinks>
    <hyperlink ref="A2" location="Contents!A1" display="Back to contents" xr:uid="{00000000-0004-0000-4A00-000000000000}"/>
  </hyperlink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"/>
  <sheetViews>
    <sheetView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3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103</v>
      </c>
      <c r="B3" s="32" t="s">
        <v>92</v>
      </c>
      <c r="C3" s="32"/>
      <c r="D3" s="32"/>
      <c r="E3" s="32"/>
      <c r="F3" s="32"/>
    </row>
    <row r="4" spans="1:6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6" x14ac:dyDescent="0.25">
      <c r="A5" s="18" t="s">
        <v>7</v>
      </c>
      <c r="B5" s="36">
        <f>'40'!B5+'45'!B5+'46'!B5+'47'!B5+'48'!B5+'49'!B5+'51'!B5+'52'!B5+'53'!B5+'54'!B5+'55'!B5+'57'!B5+'58'!B5+'59'!B5+'60'!B5+'63'!B5+'259'!B5+'260'!B5+'261'!B5+'262'!B5+'24010'!B5+'24028'!B5+'24031'!B5+'24032'!B5+'24033'!B5+'24034'!B5+'24035'!B5</f>
        <v>32531429.552718792</v>
      </c>
      <c r="C5" s="36">
        <f>'40'!C5+'45'!C5+'46'!C5+'47'!C5+'48'!C5+'49'!C5+'51'!C5+'52'!C5+'53'!C5+'54'!C5+'55'!C5+'57'!C5+'58'!C5+'59'!C5+'60'!C5+'63'!C5+'259'!C5+'260'!C5+'261'!C5+'262'!C5+'24010'!C5+'24028'!C5+'24031'!C5+'24032'!C5+'24033'!C5+'24034'!C5+'24035'!C5+'24040'!C5+'24042'!C5</f>
        <v>34916819.727337755</v>
      </c>
    </row>
    <row r="6" spans="1:6" x14ac:dyDescent="0.25">
      <c r="A6" s="18" t="s">
        <v>8</v>
      </c>
      <c r="B6" s="36">
        <f>'40'!B6+'45'!B6+'46'!B6+'47'!B6+'48'!B6+'49'!B6+'51'!B6+'52'!B6+'53'!B6+'54'!B6+'55'!B6+'57'!B6+'58'!B6+'59'!B6+'60'!B6+'63'!B6+'259'!B6+'260'!B6+'261'!B6+'262'!B6+'24010'!B6+'24028'!B6+'24031'!B6+'24032'!B6+'24033'!B6+'24034'!B6+'24035'!B6</f>
        <v>61345307.918390863</v>
      </c>
      <c r="C6" s="36">
        <f>'40'!C6+'45'!C6+'46'!C6+'47'!C6+'48'!C6+'49'!C6+'51'!C6+'52'!C6+'53'!C6+'54'!C6+'55'!C6+'57'!C6+'58'!C6+'59'!C6+'60'!C6+'63'!C6+'259'!C6+'260'!C6+'261'!C6+'262'!C6+'24010'!C6+'24028'!C6+'24031'!C6+'24032'!C6+'24033'!C6+'24034'!C6+'24035'!C6+'24040'!C6+'24042'!C6</f>
        <v>66435660.892617315</v>
      </c>
    </row>
    <row r="7" spans="1:6" x14ac:dyDescent="0.25">
      <c r="A7" s="18" t="s">
        <v>9</v>
      </c>
      <c r="B7" s="36">
        <f>'40'!B7+'45'!B7+'46'!B7+'47'!B7+'48'!B7+'49'!B7+'51'!B7+'52'!B7+'53'!B7+'54'!B7+'55'!B7+'57'!B7+'58'!B7+'59'!B7+'60'!B7+'63'!B7+'259'!B7+'260'!B7+'261'!B7+'262'!B7+'24010'!B7+'24028'!B7+'24031'!B7+'24032'!B7+'24033'!B7+'24034'!B7+'24035'!B7</f>
        <v>52112323.143944189</v>
      </c>
      <c r="C7" s="36">
        <f>'40'!C7+'45'!C7+'46'!C7+'47'!C7+'48'!C7+'49'!C7+'51'!C7+'52'!C7+'53'!C7+'54'!C7+'55'!C7+'57'!C7+'58'!C7+'59'!C7+'60'!C7+'63'!C7+'259'!C7+'260'!C7+'261'!C7+'262'!C7+'24010'!C7+'24028'!C7+'24031'!C7+'24032'!C7+'24033'!C7+'24034'!C7+'24035'!C7+'24040'!C7+'24042'!C7</f>
        <v>55941471.17546194</v>
      </c>
    </row>
    <row r="8" spans="1:6" x14ac:dyDescent="0.25">
      <c r="A8" s="18" t="s">
        <v>10</v>
      </c>
      <c r="B8" s="36">
        <f>'40'!B8+'45'!B8+'46'!B8+'47'!B8+'48'!B8+'49'!B8+'51'!B8+'52'!B8+'53'!B8+'54'!B8+'55'!B8+'57'!B8+'58'!B8+'59'!B8+'60'!B8+'63'!B8+'259'!B8+'260'!B8+'261'!B8+'262'!B8+'24010'!B8+'24028'!B8+'24031'!B8+'24032'!B8+'24033'!B8+'24034'!B8+'24035'!B8</f>
        <v>43999310.457458302</v>
      </c>
      <c r="C8" s="36">
        <f>'40'!C8+'45'!C8+'46'!C8+'47'!C8+'48'!C8+'49'!C8+'51'!C8+'52'!C8+'53'!C8+'54'!C8+'55'!C8+'57'!C8+'58'!C8+'59'!C8+'60'!C8+'63'!C8+'259'!C8+'260'!C8+'261'!C8+'262'!C8+'24010'!C8+'24028'!C8+'24031'!C8+'24032'!C8+'24033'!C8+'24034'!C8+'24035'!C8+'24040'!C8+'24042'!C8</f>
        <v>47300885.686283648</v>
      </c>
    </row>
    <row r="9" spans="1:6" x14ac:dyDescent="0.25">
      <c r="A9" s="18" t="s">
        <v>11</v>
      </c>
      <c r="B9" s="36">
        <f>'40'!B9+'45'!B9+'46'!B9+'47'!B9+'48'!B9+'49'!B9+'51'!B9+'52'!B9+'53'!B9+'54'!B9+'55'!B9+'57'!B9+'58'!B9+'59'!B9+'60'!B9+'63'!B9+'259'!B9+'260'!B9+'261'!B9+'262'!B9+'24010'!B9+'24028'!B9+'24031'!B9+'24032'!B9+'24033'!B9+'24034'!B9+'24035'!B9</f>
        <v>69082497.898515418</v>
      </c>
      <c r="C9" s="36">
        <f>'40'!C9+'45'!C9+'46'!C9+'47'!C9+'48'!C9+'49'!C9+'51'!C9+'52'!C9+'53'!C9+'54'!C9+'55'!C9+'57'!C9+'58'!C9+'59'!C9+'60'!C9+'63'!C9+'259'!C9+'260'!C9+'261'!C9+'262'!C9+'24010'!C9+'24028'!C9+'24031'!C9+'24032'!C9+'24033'!C9+'24034'!C9+'24035'!C9+'24040'!C9+'24042'!C9</f>
        <v>73653060.969848499</v>
      </c>
    </row>
    <row r="10" spans="1:6" x14ac:dyDescent="0.25">
      <c r="A10" s="18" t="s">
        <v>12</v>
      </c>
      <c r="B10" s="36">
        <f>'40'!B10+'45'!B10+'46'!B10+'47'!B10+'48'!B10+'49'!B10+'51'!B10+'52'!B10+'53'!B10+'54'!B10+'55'!B10+'57'!B10+'58'!B10+'59'!B10+'60'!B10+'63'!B10+'259'!B10+'260'!B10+'261'!B10+'262'!B10+'24010'!B10+'24028'!B10+'24031'!B10+'24032'!B10+'24033'!B10+'24034'!B10+'24035'!B10</f>
        <v>55025144.233245298</v>
      </c>
      <c r="C10" s="36">
        <f>'40'!C10+'45'!C10+'46'!C10+'47'!C10+'48'!C10+'49'!C10+'51'!C10+'52'!C10+'53'!C10+'54'!C10+'55'!C10+'57'!C10+'58'!C10+'59'!C10+'60'!C10+'63'!C10+'259'!C10+'260'!C10+'261'!C10+'262'!C10+'24010'!C10+'24028'!C10+'24031'!C10+'24032'!C10+'24033'!C10+'24034'!C10+'24035'!C10+'24040'!C10+'24042'!C10</f>
        <v>58720326.377642579</v>
      </c>
    </row>
    <row r="11" spans="1:6" x14ac:dyDescent="0.25">
      <c r="A11" s="18" t="s">
        <v>13</v>
      </c>
      <c r="B11" s="36">
        <f>'40'!B11+'45'!B11+'46'!B11+'47'!B11+'48'!B11+'49'!B11+'51'!B11+'52'!B11+'53'!B11+'54'!B11+'55'!B11+'57'!B11+'58'!B11+'59'!B11+'60'!B11+'63'!B11+'259'!B11+'260'!B11+'261'!B11+'262'!B11+'24010'!B11+'24028'!B11+'24031'!B11+'24032'!B11+'24033'!B11+'24034'!B11+'24035'!B11</f>
        <v>65869573.042090647</v>
      </c>
      <c r="C11" s="36">
        <f>'40'!C11+'45'!C11+'46'!C11+'47'!C11+'48'!C11+'49'!C11+'51'!C11+'52'!C11+'53'!C11+'54'!C11+'55'!C11+'57'!C11+'58'!C11+'59'!C11+'60'!C11+'63'!C11+'259'!C11+'260'!C11+'261'!C11+'262'!C11+'24010'!C11+'24028'!C11+'24031'!C11+'24032'!C11+'24033'!C11+'24034'!C11+'24035'!C11+'24040'!C11+'24042'!C11</f>
        <v>71108810.031639248</v>
      </c>
    </row>
    <row r="12" spans="1:6" x14ac:dyDescent="0.25">
      <c r="A12" s="18" t="s">
        <v>14</v>
      </c>
      <c r="B12" s="36">
        <f>'40'!B12+'45'!B12+'46'!B12+'47'!B12+'48'!B12+'49'!B12+'51'!B12+'52'!B12+'53'!B12+'54'!B12+'55'!B12+'57'!B12+'58'!B12+'59'!B12+'60'!B12+'63'!B12+'259'!B12+'260'!B12+'261'!B12+'262'!B12+'24010'!B12+'24028'!B12+'24031'!B12+'24032'!B12+'24033'!B12+'24034'!B12+'24035'!B12</f>
        <v>35381921.608348399</v>
      </c>
      <c r="C12" s="36">
        <f>'40'!C12+'45'!C12+'46'!C12+'47'!C12+'48'!C12+'49'!C12+'51'!C12+'52'!C12+'53'!C12+'54'!C12+'55'!C12+'57'!C12+'58'!C12+'59'!C12+'60'!C12+'63'!C12+'259'!C12+'260'!C12+'261'!C12+'262'!C12+'24010'!C12+'24028'!C12+'24031'!C12+'24032'!C12+'24033'!C12+'24034'!C12+'24035'!C12+'24040'!C12+'24042'!C12</f>
        <v>37710314.04672008</v>
      </c>
    </row>
    <row r="13" spans="1:6" x14ac:dyDescent="0.25">
      <c r="A13" s="18" t="s">
        <v>15</v>
      </c>
      <c r="B13" s="36">
        <f>'40'!B13+'45'!B13+'46'!B13+'47'!B13+'48'!B13+'49'!B13+'51'!B13+'52'!B13+'53'!B13+'54'!B13+'55'!B13+'57'!B13+'58'!B13+'59'!B13+'60'!B13+'63'!B13+'259'!B13+'260'!B13+'261'!B13+'262'!B13+'24010'!B13+'24028'!B13+'24031'!B13+'24032'!B13+'24033'!B13+'24034'!B13+'24035'!B13</f>
        <v>57690699.142511502</v>
      </c>
      <c r="C13" s="36">
        <f>'40'!C13+'45'!C13+'46'!C13+'47'!C13+'48'!C13+'49'!C13+'51'!C13+'52'!C13+'53'!C13+'54'!C13+'55'!C13+'57'!C13+'58'!C13+'59'!C13+'60'!C13+'63'!C13+'259'!C13+'260'!C13+'261'!C13+'262'!C13+'24010'!C13+'24028'!C13+'24031'!C13+'24032'!C13+'24033'!C13+'24034'!C13+'24035'!C13+'24040'!C13+'24042'!C13</f>
        <v>61993463.742467299</v>
      </c>
    </row>
    <row r="14" spans="1:6" x14ac:dyDescent="0.25">
      <c r="A14" s="18" t="s">
        <v>16</v>
      </c>
      <c r="B14" s="36">
        <f>'40'!B14+'45'!B14+'46'!B14+'47'!B14+'48'!B14+'49'!B14+'51'!B14+'52'!B14+'53'!B14+'54'!B14+'55'!B14+'57'!B14+'58'!B14+'59'!B14+'60'!B14+'63'!B14+'259'!B14+'260'!B14+'261'!B14+'262'!B14+'24010'!B14+'24028'!B14+'24031'!B14+'24032'!B14+'24033'!B14+'24034'!B14+'24035'!B14</f>
        <v>83672708.925937325</v>
      </c>
      <c r="C14" s="36">
        <f>'40'!C14+'45'!C14+'46'!C14+'47'!C14+'48'!C14+'49'!C14+'51'!C14+'52'!C14+'53'!C14+'54'!C14+'55'!C14+'57'!C14+'58'!C14+'59'!C14+'60'!C14+'63'!C14+'259'!C14+'260'!C14+'261'!C14+'262'!C14+'24010'!C14+'24028'!C14+'24031'!C14+'24032'!C14+'24033'!C14+'24034'!C14+'24035'!C14+'24040'!C14+'24042'!C14</f>
        <v>89876986.377567768</v>
      </c>
    </row>
    <row r="15" spans="1:6" x14ac:dyDescent="0.25">
      <c r="A15" s="18" t="s">
        <v>17</v>
      </c>
      <c r="B15" s="36">
        <f>'40'!B15+'45'!B15+'46'!B15+'47'!B15+'48'!B15+'49'!B15+'51'!B15+'52'!B15+'53'!B15+'54'!B15+'55'!B15+'57'!B15+'58'!B15+'59'!B15+'60'!B15+'63'!B15+'259'!B15+'260'!B15+'261'!B15+'262'!B15+'24010'!B15+'24028'!B15+'24031'!B15+'24032'!B15+'24033'!B15+'24034'!B15+'24035'!B15</f>
        <v>103788002.64887552</v>
      </c>
      <c r="C15" s="36">
        <f>'40'!C15+'45'!C15+'46'!C15+'47'!C15+'48'!C15+'49'!C15+'51'!C15+'52'!C15+'53'!C15+'54'!C15+'55'!C15+'57'!C15+'58'!C15+'59'!C15+'60'!C15+'63'!C15+'259'!C15+'260'!C15+'261'!C15+'262'!C15+'24010'!C15+'24028'!C15+'24031'!C15+'24032'!C15+'24033'!C15+'24034'!C15+'24035'!C15+'24040'!C15+'24042'!C15</f>
        <v>112493234.30858314</v>
      </c>
    </row>
    <row r="16" spans="1:6" x14ac:dyDescent="0.25">
      <c r="A16" s="18" t="s">
        <v>18</v>
      </c>
      <c r="B16" s="36">
        <f>'40'!B16+'45'!B16+'46'!B16+'47'!B16+'48'!B16+'49'!B16+'51'!B16+'52'!B16+'53'!B16+'54'!B16+'55'!B16+'57'!B16+'58'!B16+'59'!B16+'60'!B16+'63'!B16+'259'!B16+'260'!B16+'261'!B16+'262'!B16+'24010'!B16+'24028'!B16+'24031'!B16+'24032'!B16+'24033'!B16+'24034'!B16+'24035'!B16</f>
        <v>60768947.575023323</v>
      </c>
      <c r="C16" s="36">
        <f>'40'!C16+'45'!C16+'46'!C16+'47'!C16+'48'!C16+'49'!C16+'51'!C16+'52'!C16+'53'!C16+'54'!C16+'55'!C16+'57'!C16+'58'!C16+'59'!C16+'60'!C16+'63'!C16+'259'!C16+'260'!C16+'261'!C16+'262'!C16+'24010'!C16+'24028'!C16+'24031'!C16+'24032'!C16+'24033'!C16+'24034'!C16+'24035'!C16+'24040'!C16+'24042'!C16</f>
        <v>64754127.616255626</v>
      </c>
    </row>
    <row r="17" spans="1:3" x14ac:dyDescent="0.25">
      <c r="A17" s="18" t="s">
        <v>19</v>
      </c>
      <c r="B17" s="36">
        <f>'40'!B17+'45'!B17+'46'!B17+'47'!B17+'48'!B17+'49'!B17+'51'!B17+'52'!B17+'53'!B17+'54'!B17+'55'!B17+'57'!B17+'58'!B17+'59'!B17+'60'!B17+'63'!B17+'259'!B17+'260'!B17+'261'!B17+'262'!B17+'24010'!B17+'24028'!B17+'24031'!B17+'24032'!B17+'24033'!B17+'24034'!B17+'24035'!B17</f>
        <v>60083830.662229389</v>
      </c>
      <c r="C17" s="36">
        <f>'40'!C17+'45'!C17+'46'!C17+'47'!C17+'48'!C17+'49'!C17+'51'!C17+'52'!C17+'53'!C17+'54'!C17+'55'!C17+'57'!C17+'58'!C17+'59'!C17+'60'!C17+'63'!C17+'259'!C17+'260'!C17+'261'!C17+'262'!C17+'24010'!C17+'24028'!C17+'24031'!C17+'24032'!C17+'24033'!C17+'24034'!C17+'24035'!C17+'24040'!C17+'24042'!C17</f>
        <v>64528617.402409315</v>
      </c>
    </row>
    <row r="18" spans="1:3" x14ac:dyDescent="0.25">
      <c r="A18" s="18" t="s">
        <v>20</v>
      </c>
      <c r="B18" s="36">
        <f>'40'!B18+'45'!B18+'46'!B18+'47'!B18+'48'!B18+'49'!B18+'51'!B18+'52'!B18+'53'!B18+'54'!B18+'55'!B18+'57'!B18+'58'!B18+'59'!B18+'60'!B18+'63'!B18+'259'!B18+'260'!B18+'261'!B18+'262'!B18+'24010'!B18+'24028'!B18+'24031'!B18+'24032'!B18+'24033'!B18+'24034'!B18+'24035'!B18</f>
        <v>54003962.980301455</v>
      </c>
      <c r="C18" s="36">
        <f>'40'!C18+'45'!C18+'46'!C18+'47'!C18+'48'!C18+'49'!C18+'51'!C18+'52'!C18+'53'!C18+'54'!C18+'55'!C18+'57'!C18+'58'!C18+'59'!C18+'60'!C18+'63'!C18+'259'!C18+'260'!C18+'261'!C18+'262'!C18+'24010'!C18+'24028'!C18+'24031'!C18+'24032'!C18+'24033'!C18+'24034'!C18+'24035'!C18+'24040'!C18+'24042'!C18</f>
        <v>57796754.00068748</v>
      </c>
    </row>
    <row r="19" spans="1:3" x14ac:dyDescent="0.25">
      <c r="A19" s="18" t="s">
        <v>21</v>
      </c>
      <c r="B19" s="36">
        <f>'40'!B19+'45'!B19+'46'!B19+'47'!B19+'48'!B19+'49'!B19+'51'!B19+'52'!B19+'53'!B19+'54'!B19+'55'!B19+'57'!B19+'58'!B19+'59'!B19+'60'!B19+'63'!B19+'259'!B19+'260'!B19+'261'!B19+'262'!B19+'24010'!B19+'24028'!B19+'24031'!B19+'24032'!B19+'24033'!B19+'24034'!B19+'24035'!B19</f>
        <v>102376134.13162491</v>
      </c>
      <c r="C19" s="36">
        <f>'40'!C19+'45'!C19+'46'!C19+'47'!C19+'48'!C19+'49'!C19+'51'!C19+'52'!C19+'53'!C19+'54'!C19+'55'!C19+'57'!C19+'58'!C19+'59'!C19+'60'!C19+'63'!C19+'259'!C19+'260'!C19+'261'!C19+'262'!C19+'24010'!C19+'24028'!C19+'24031'!C19+'24032'!C19+'24033'!C19+'24034'!C19+'24035'!C19+'24040'!C19+'24042'!C19</f>
        <v>109380256.17138822</v>
      </c>
    </row>
    <row r="20" spans="1:3" x14ac:dyDescent="0.25">
      <c r="A20" s="18" t="s">
        <v>22</v>
      </c>
      <c r="B20" s="36">
        <f>'40'!B20+'45'!B20+'46'!B20+'47'!B20+'48'!B20+'49'!B20+'51'!B20+'52'!B20+'53'!B20+'54'!B20+'55'!B20+'57'!B20+'58'!B20+'59'!B20+'60'!B20+'63'!B20+'259'!B20+'260'!B20+'261'!B20+'262'!B20+'24010'!B20+'24028'!B20+'24031'!B20+'24032'!B20+'24033'!B20+'24034'!B20+'24035'!B20</f>
        <v>24669849.719623797</v>
      </c>
      <c r="C20" s="36">
        <f>'40'!C20+'45'!C20+'46'!C20+'47'!C20+'48'!C20+'49'!C20+'51'!C20+'52'!C20+'53'!C20+'54'!C20+'55'!C20+'57'!C20+'58'!C20+'59'!C20+'60'!C20+'63'!C20+'259'!C20+'260'!C20+'261'!C20+'262'!C20+'24010'!C20+'24028'!C20+'24031'!C20+'24032'!C20+'24033'!C20+'24034'!C20+'24035'!C20+'24040'!C20+'24042'!C20</f>
        <v>26712576.663329557</v>
      </c>
    </row>
    <row r="21" spans="1:3" x14ac:dyDescent="0.25">
      <c r="A21" s="18" t="s">
        <v>23</v>
      </c>
      <c r="B21" s="36">
        <f>'40'!B21+'45'!B21+'46'!B21+'47'!B21+'48'!B21+'49'!B21+'51'!B21+'52'!B21+'53'!B21+'54'!B21+'55'!B21+'57'!B21+'58'!B21+'59'!B21+'60'!B21+'63'!B21+'259'!B21+'260'!B21+'261'!B21+'262'!B21+'24010'!B21+'24028'!B21+'24031'!B21+'24032'!B21+'24033'!B21+'24034'!B21+'24035'!B21</f>
        <v>73381045.815668061</v>
      </c>
      <c r="C21" s="36">
        <f>'40'!C21+'45'!C21+'46'!C21+'47'!C21+'48'!C21+'49'!C21+'51'!C21+'52'!C21+'53'!C21+'54'!C21+'55'!C21+'57'!C21+'58'!C21+'59'!C21+'60'!C21+'63'!C21+'259'!C21+'260'!C21+'261'!C21+'262'!C21+'24010'!C21+'24028'!C21+'24031'!C21+'24032'!C21+'24033'!C21+'24034'!C21+'24035'!C21+'24040'!C21+'24042'!C21</f>
        <v>78636941.789995551</v>
      </c>
    </row>
    <row r="22" spans="1:3" x14ac:dyDescent="0.25">
      <c r="A22" s="18" t="s">
        <v>24</v>
      </c>
      <c r="B22" s="36">
        <f>'40'!B22+'45'!B22+'46'!B22+'47'!B22+'48'!B22+'49'!B22+'51'!B22+'52'!B22+'53'!B22+'54'!B22+'55'!B22+'57'!B22+'58'!B22+'59'!B22+'60'!B22+'63'!B22+'259'!B22+'260'!B22+'261'!B22+'262'!B22+'24010'!B22+'24028'!B22+'24031'!B22+'24032'!B22+'24033'!B22+'24034'!B22+'24035'!B22</f>
        <v>29344689.681877881</v>
      </c>
      <c r="C22" s="36">
        <f>'40'!C22+'45'!C22+'46'!C22+'47'!C22+'48'!C22+'49'!C22+'51'!C22+'52'!C22+'53'!C22+'54'!C22+'55'!C22+'57'!C22+'58'!C22+'59'!C22+'60'!C22+'63'!C22+'259'!C22+'260'!C22+'261'!C22+'262'!C22+'24010'!C22+'24028'!C22+'24031'!C22+'24032'!C22+'24033'!C22+'24034'!C22+'24035'!C22+'24040'!C22+'24042'!C22</f>
        <v>31461285.047456112</v>
      </c>
    </row>
    <row r="23" spans="1:3" x14ac:dyDescent="0.25">
      <c r="A23" s="18" t="s">
        <v>25</v>
      </c>
      <c r="B23" s="36">
        <f>'40'!B23+'45'!B23+'46'!B23+'47'!B23+'48'!B23+'49'!B23+'51'!B23+'52'!B23+'53'!B23+'54'!B23+'55'!B23+'57'!B23+'58'!B23+'59'!B23+'60'!B23+'63'!B23+'259'!B23+'260'!B23+'261'!B23+'262'!B23+'24010'!B23+'24028'!B23+'24031'!B23+'24032'!B23+'24033'!B23+'24034'!B23+'24035'!B23</f>
        <v>38446326.291360699</v>
      </c>
      <c r="C23" s="36">
        <f>'40'!C23+'45'!C23+'46'!C23+'47'!C23+'48'!C23+'49'!C23+'51'!C23+'52'!C23+'53'!C23+'54'!C23+'55'!C23+'57'!C23+'58'!C23+'59'!C23+'60'!C23+'63'!C23+'259'!C23+'260'!C23+'261'!C23+'262'!C23+'24010'!C23+'24028'!C23+'24031'!C23+'24032'!C23+'24033'!C23+'24034'!C23+'24035'!C23+'24040'!C23+'24042'!C23</f>
        <v>41418113.59448839</v>
      </c>
    </row>
    <row r="24" spans="1:3" x14ac:dyDescent="0.25">
      <c r="A24" s="18" t="s">
        <v>26</v>
      </c>
      <c r="B24" s="36">
        <f>'40'!B24+'45'!B24+'46'!B24+'47'!B24+'48'!B24+'49'!B24+'51'!B24+'52'!B24+'53'!B24+'54'!B24+'55'!B24+'57'!B24+'58'!B24+'59'!B24+'60'!B24+'63'!B24+'259'!B24+'260'!B24+'261'!B24+'262'!B24+'24010'!B24+'24028'!B24+'24031'!B24+'24032'!B24+'24033'!B24+'24034'!B24+'24035'!B24</f>
        <v>38870530.445758753</v>
      </c>
      <c r="C24" s="36">
        <f>'40'!C24+'45'!C24+'46'!C24+'47'!C24+'48'!C24+'49'!C24+'51'!C24+'52'!C24+'53'!C24+'54'!C24+'55'!C24+'57'!C24+'58'!C24+'59'!C24+'60'!C24+'63'!C24+'259'!C24+'260'!C24+'261'!C24+'262'!C24+'24010'!C24+'24028'!C24+'24031'!C24+'24032'!C24+'24033'!C24+'24034'!C24+'24035'!C24+'24040'!C24+'24042'!C24</f>
        <v>41102767.551467016</v>
      </c>
    </row>
    <row r="25" spans="1:3" x14ac:dyDescent="0.25">
      <c r="A25" s="18" t="s">
        <v>27</v>
      </c>
      <c r="B25" s="36">
        <f>'40'!B25+'45'!B25+'46'!B25+'47'!B25+'48'!B25+'49'!B25+'51'!B25+'52'!B25+'53'!B25+'54'!B25+'55'!B25+'57'!B25+'58'!B25+'59'!B25+'60'!B25+'63'!B25+'259'!B25+'260'!B25+'261'!B25+'262'!B25+'24010'!B25+'24028'!B25+'24031'!B25+'24032'!B25+'24033'!B25+'24034'!B25+'24035'!B25</f>
        <v>69185003.607948199</v>
      </c>
      <c r="C25" s="36">
        <f>'40'!C25+'45'!C25+'46'!C25+'47'!C25+'48'!C25+'49'!C25+'51'!C25+'52'!C25+'53'!C25+'54'!C25+'55'!C25+'57'!C25+'58'!C25+'59'!C25+'60'!C25+'63'!C25+'259'!C25+'260'!C25+'261'!C25+'262'!C25+'24010'!C25+'24028'!C25+'24031'!C25+'24032'!C25+'24033'!C25+'24034'!C25+'24035'!C25+'24040'!C25+'24042'!C25</f>
        <v>76240273.270693779</v>
      </c>
    </row>
    <row r="26" spans="1:3" x14ac:dyDescent="0.25">
      <c r="A26" s="18" t="s">
        <v>28</v>
      </c>
      <c r="B26" s="36">
        <f>'40'!B26+'45'!B26+'46'!B26+'47'!B26+'48'!B26+'49'!B26+'51'!B26+'52'!B26+'53'!B26+'54'!B26+'55'!B26+'57'!B26+'58'!B26+'59'!B26+'60'!B26+'63'!B26+'259'!B26+'260'!B26+'261'!B26+'262'!B26+'24010'!B26+'24028'!B26+'24031'!B26+'24032'!B26+'24033'!B26+'24034'!B26+'24035'!B26</f>
        <v>164532829.51656118</v>
      </c>
      <c r="C26" s="36">
        <f>'40'!C26+'45'!C26+'46'!C26+'47'!C26+'48'!C26+'49'!C26+'51'!C26+'52'!C26+'53'!C26+'54'!C26+'55'!C26+'57'!C26+'58'!C26+'59'!C26+'60'!C26+'63'!C26+'259'!C26+'260'!C26+'261'!C26+'262'!C26+'24010'!C26+'24028'!C26+'24031'!C26+'24032'!C26+'24033'!C26+'24034'!C26+'24035'!C26+'24040'!C26+'24042'!C26</f>
        <v>174409377.55565733</v>
      </c>
    </row>
    <row r="27" spans="1:3" x14ac:dyDescent="0.25">
      <c r="A27" s="21" t="s">
        <v>29</v>
      </c>
      <c r="B27" s="22">
        <f>SUM(B5:B26)</f>
        <v>1376162069.0000141</v>
      </c>
      <c r="C27" s="22">
        <f>SUM(C5:C26)</f>
        <v>1476592123.9999976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700-000000000000}"/>
  </hyperlink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"/>
  <sheetViews>
    <sheetView workbookViewId="0"/>
  </sheetViews>
  <sheetFormatPr defaultColWidth="10.85546875" defaultRowHeight="15" x14ac:dyDescent="0.25"/>
  <cols>
    <col min="1" max="1" width="18.85546875" customWidth="1"/>
    <col min="2" max="3" width="13.7109375" customWidth="1"/>
  </cols>
  <sheetData>
    <row r="1" spans="1:6" ht="15.75" x14ac:dyDescent="0.25">
      <c r="A1" s="20" t="str">
        <f>'School Services'!A1</f>
        <v>Welsh Local Government Revenue Settlement 2026-2027</v>
      </c>
    </row>
    <row r="2" spans="1:6" x14ac:dyDescent="0.25">
      <c r="A2" s="34" t="s">
        <v>0</v>
      </c>
    </row>
    <row r="3" spans="1:6" ht="15.75" x14ac:dyDescent="0.25">
      <c r="A3" s="31" t="s">
        <v>103</v>
      </c>
      <c r="B3" s="32" t="s">
        <v>72</v>
      </c>
      <c r="C3" s="32"/>
      <c r="D3" s="32"/>
      <c r="E3" s="32"/>
      <c r="F3" s="32"/>
    </row>
    <row r="4" spans="1:6" ht="24.95" customHeight="1" x14ac:dyDescent="0.25">
      <c r="A4" s="33" t="s">
        <v>3</v>
      </c>
      <c r="B4" s="35" t="str">
        <f>'3'!B4</f>
        <v>2025-26 IBA £000s</v>
      </c>
      <c r="C4" s="35" t="str">
        <f>'3'!C4</f>
        <v>2026-27 IBA £000s</v>
      </c>
    </row>
    <row r="5" spans="1:6" x14ac:dyDescent="0.25">
      <c r="A5" s="18" t="s">
        <v>7</v>
      </c>
      <c r="B5" s="36">
        <f>'23991'!B5</f>
        <v>508247.22658251697</v>
      </c>
      <c r="C5" s="36">
        <f>'23991'!C5</f>
        <v>508247.22658251697</v>
      </c>
    </row>
    <row r="6" spans="1:6" x14ac:dyDescent="0.25">
      <c r="A6" s="18" t="s">
        <v>8</v>
      </c>
      <c r="B6" s="36">
        <f>'23991'!B6</f>
        <v>493834.39138179203</v>
      </c>
      <c r="C6" s="36">
        <f>'23991'!C6</f>
        <v>493834.39138179203</v>
      </c>
    </row>
    <row r="7" spans="1:6" x14ac:dyDescent="0.25">
      <c r="A7" s="18" t="s">
        <v>9</v>
      </c>
      <c r="B7" s="36">
        <f>'23991'!B7</f>
        <v>174108.736588734</v>
      </c>
      <c r="C7" s="36">
        <f>'23991'!C7</f>
        <v>174108.736588734</v>
      </c>
    </row>
    <row r="8" spans="1:6" x14ac:dyDescent="0.25">
      <c r="A8" s="18" t="s">
        <v>10</v>
      </c>
      <c r="B8" s="36">
        <f>'23991'!B8</f>
        <v>168517.71090503599</v>
      </c>
      <c r="C8" s="36">
        <f>'23991'!C8</f>
        <v>168517.71090503599</v>
      </c>
    </row>
    <row r="9" spans="1:6" x14ac:dyDescent="0.25">
      <c r="A9" s="18" t="s">
        <v>11</v>
      </c>
      <c r="B9" s="36">
        <f>'23991'!B9</f>
        <v>225093.538663015</v>
      </c>
      <c r="C9" s="36">
        <f>'23991'!C9</f>
        <v>225093.538663015</v>
      </c>
    </row>
    <row r="10" spans="1:6" x14ac:dyDescent="0.25">
      <c r="A10" s="18" t="s">
        <v>12</v>
      </c>
      <c r="B10" s="36">
        <f>'23991'!B10</f>
        <v>321698.495176122</v>
      </c>
      <c r="C10" s="36">
        <f>'23991'!C10</f>
        <v>321698.495176122</v>
      </c>
    </row>
    <row r="11" spans="1:6" x14ac:dyDescent="0.25">
      <c r="A11" s="18" t="s">
        <v>13</v>
      </c>
      <c r="B11" s="36">
        <f>'23991'!B11</f>
        <v>47934.263740000002</v>
      </c>
      <c r="C11" s="36">
        <f>'23991'!C11</f>
        <v>47934.263739119699</v>
      </c>
    </row>
    <row r="12" spans="1:6" x14ac:dyDescent="0.25">
      <c r="A12" s="18" t="s">
        <v>14</v>
      </c>
      <c r="B12" s="36">
        <f>'23991'!B12</f>
        <v>107276.17481602301</v>
      </c>
      <c r="C12" s="36">
        <f>'23991'!C12</f>
        <v>107276.17481602301</v>
      </c>
    </row>
    <row r="13" spans="1:6" x14ac:dyDescent="0.25">
      <c r="A13" s="18" t="s">
        <v>15</v>
      </c>
      <c r="B13" s="36">
        <f>'23991'!B13</f>
        <v>365928.64131396799</v>
      </c>
      <c r="C13" s="36">
        <f>'23991'!C13</f>
        <v>365928.64131396799</v>
      </c>
    </row>
    <row r="14" spans="1:6" x14ac:dyDescent="0.25">
      <c r="A14" s="18" t="s">
        <v>16</v>
      </c>
      <c r="B14" s="36">
        <f>'23991'!B14</f>
        <v>1194545.5422912601</v>
      </c>
      <c r="C14" s="36">
        <f>'23991'!C14</f>
        <v>1194545.5422912601</v>
      </c>
    </row>
    <row r="15" spans="1:6" x14ac:dyDescent="0.25">
      <c r="A15" s="18" t="s">
        <v>17</v>
      </c>
      <c r="B15" s="36">
        <f>'23991'!B15</f>
        <v>969377.35678249097</v>
      </c>
      <c r="C15" s="36">
        <f>'23991'!C15</f>
        <v>969377.35678249097</v>
      </c>
    </row>
    <row r="16" spans="1:6" x14ac:dyDescent="0.25">
      <c r="A16" s="18" t="s">
        <v>18</v>
      </c>
      <c r="B16" s="36">
        <f>'23991'!B16</f>
        <v>2358764.33330297</v>
      </c>
      <c r="C16" s="36">
        <f>'23991'!C16</f>
        <v>2358764.33330297</v>
      </c>
    </row>
    <row r="17" spans="1:3" x14ac:dyDescent="0.25">
      <c r="A17" s="18" t="s">
        <v>19</v>
      </c>
      <c r="B17" s="36">
        <f>'23991'!B17</f>
        <v>757871.50667167199</v>
      </c>
      <c r="C17" s="36">
        <f>'23991'!C17</f>
        <v>757871.50667167199</v>
      </c>
    </row>
    <row r="18" spans="1:3" x14ac:dyDescent="0.25">
      <c r="A18" s="18" t="s">
        <v>20</v>
      </c>
      <c r="B18" s="36">
        <f>'23991'!B18</f>
        <v>167442.525329094</v>
      </c>
      <c r="C18" s="36">
        <f>'23991'!C18</f>
        <v>167442.525329094</v>
      </c>
    </row>
    <row r="19" spans="1:3" x14ac:dyDescent="0.25">
      <c r="A19" s="18" t="s">
        <v>21</v>
      </c>
      <c r="B19" s="36">
        <f>'23991'!B19</f>
        <v>4223497.2238374697</v>
      </c>
      <c r="C19" s="36">
        <f>'23991'!C19</f>
        <v>4223497.2238374697</v>
      </c>
    </row>
    <row r="20" spans="1:3" x14ac:dyDescent="0.25">
      <c r="A20" s="18" t="s">
        <v>22</v>
      </c>
      <c r="B20" s="36">
        <f>'23991'!B20</f>
        <v>2145633.5826209099</v>
      </c>
      <c r="C20" s="36">
        <f>'23991'!C20</f>
        <v>2145633.5826209099</v>
      </c>
    </row>
    <row r="21" spans="1:3" x14ac:dyDescent="0.25">
      <c r="A21" s="18" t="s">
        <v>23</v>
      </c>
      <c r="B21" s="36">
        <f>'23991'!B21</f>
        <v>2465636.6804098599</v>
      </c>
      <c r="C21" s="36">
        <f>'23991'!C21</f>
        <v>2465636.6804098599</v>
      </c>
    </row>
    <row r="22" spans="1:3" x14ac:dyDescent="0.25">
      <c r="A22" s="18" t="s">
        <v>24</v>
      </c>
      <c r="B22" s="36">
        <f>'23991'!B22</f>
        <v>2625414.23467047</v>
      </c>
      <c r="C22" s="36">
        <f>'23991'!C22</f>
        <v>2625414.23467047</v>
      </c>
    </row>
    <row r="23" spans="1:3" x14ac:dyDescent="0.25">
      <c r="A23" s="18" t="s">
        <v>25</v>
      </c>
      <c r="B23" s="36">
        <f>'23991'!B23</f>
        <v>452037.91106067301</v>
      </c>
      <c r="C23" s="36">
        <f>'23991'!C23</f>
        <v>452037.91106067301</v>
      </c>
    </row>
    <row r="24" spans="1:3" x14ac:dyDescent="0.25">
      <c r="A24" s="18" t="s">
        <v>26</v>
      </c>
      <c r="B24" s="36">
        <f>'23991'!B24</f>
        <v>431.3001185</v>
      </c>
      <c r="C24" s="36">
        <f>'23991'!C24</f>
        <v>431.30011846119999</v>
      </c>
    </row>
    <row r="25" spans="1:3" x14ac:dyDescent="0.25">
      <c r="A25" s="18" t="s">
        <v>27</v>
      </c>
      <c r="B25" s="36">
        <f>'23991'!B25</f>
        <v>715569.51655496506</v>
      </c>
      <c r="C25" s="36">
        <f>'23991'!C25</f>
        <v>715569.51655496506</v>
      </c>
    </row>
    <row r="26" spans="1:3" x14ac:dyDescent="0.25">
      <c r="A26" s="18" t="s">
        <v>28</v>
      </c>
      <c r="B26" s="36">
        <f>'23991'!B26</f>
        <v>1511139.10718334</v>
      </c>
      <c r="C26" s="36">
        <f>'23991'!C26</f>
        <v>1511139.10718334</v>
      </c>
    </row>
    <row r="27" spans="1:3" x14ac:dyDescent="0.25">
      <c r="A27" s="21" t="s">
        <v>29</v>
      </c>
      <c r="B27" s="22">
        <f>SUM(B5:B26)</f>
        <v>22000000.000000883</v>
      </c>
      <c r="C27" s="22">
        <f>SUM(C5:C26)</f>
        <v>21999999.999999963</v>
      </c>
    </row>
    <row r="28" spans="1:3" x14ac:dyDescent="0.25">
      <c r="A28" s="23"/>
      <c r="B28" s="24"/>
      <c r="C28" s="24"/>
    </row>
    <row r="29" spans="1:3" x14ac:dyDescent="0.25">
      <c r="A29" s="25"/>
    </row>
    <row r="30" spans="1:3" x14ac:dyDescent="0.25">
      <c r="A30" s="26"/>
      <c r="C30" s="27"/>
    </row>
    <row r="31" spans="1:3" x14ac:dyDescent="0.25">
      <c r="A31" s="28"/>
      <c r="B31" s="29"/>
      <c r="C31" s="30"/>
    </row>
    <row r="32" spans="1:3" x14ac:dyDescent="0.25">
      <c r="A32" s="28"/>
      <c r="B32" s="29"/>
      <c r="C32" s="30"/>
    </row>
    <row r="33" spans="1:3" x14ac:dyDescent="0.25">
      <c r="A33" s="28"/>
      <c r="B33" s="29"/>
      <c r="C33" s="30"/>
    </row>
  </sheetData>
  <hyperlinks>
    <hyperlink ref="A2" location="Contents!A1" display="Back to contents" xr:uid="{00000000-0004-0000-0800-000000000000}"/>
  </hyperlinks>
  <pageMargins left="0.7" right="0.7" top="0.75" bottom="0.75" header="0.3" footer="0.3"/>
  <pageSetup paperSize="9" orientation="portrait" horizontalDpi="300" verticalDpi="30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FF3C5B18883D4E21973B57C2EEED7FD1" version="1.0.0">
  <systemFields>
    <field name="Objective-Id">
      <value order="0">A62547098</value>
    </field>
    <field name="Objective-Title">
      <value order="0">Green Book - 2026-27 - Service IBAs English</value>
    </field>
    <field name="Objective-Description">
      <value order="0"/>
    </field>
    <field name="Objective-CreationStamp">
      <value order="0">2026-04-14T10:08:03Z</value>
    </field>
    <field name="Objective-IsApproved">
      <value order="0">false</value>
    </field>
    <field name="Objective-IsPublished">
      <value order="0">true</value>
    </field>
    <field name="Objective-DatePublished">
      <value order="0">2026-05-13T11:20:31Z</value>
    </field>
    <field name="Objective-ModificationStamp">
      <value order="0">2026-05-13T11:20:31Z</value>
    </field>
    <field name="Objective-Owner">
      <value order="0">Melvin, Andrea (LGHCCRA - LG Finance Policy &amp; Sustainability)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alue>
    </field>
    <field name="Objective-Parent">
      <value order="0">Local Authorities - 2026-2027 - Unitary Authorities Settlement - Green Book</value>
    </field>
    <field name="Objective-State">
      <value order="0">Published</value>
    </field>
    <field name="Objective-VersionId">
      <value order="0">vA113058180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qA2269789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73</vt:i4>
      </vt:variant>
    </vt:vector>
  </HeadingPairs>
  <TitlesOfParts>
    <vt:vector size="73" baseType="lpstr">
      <vt:lpstr>Log</vt:lpstr>
      <vt:lpstr>Contents</vt:lpstr>
      <vt:lpstr>School Services</vt:lpstr>
      <vt:lpstr>Other Education</vt:lpstr>
      <vt:lpstr>Personal Social Services</vt:lpstr>
      <vt:lpstr>Roads and Transport</vt:lpstr>
      <vt:lpstr>Fire</vt:lpstr>
      <vt:lpstr>Other Services</vt:lpstr>
      <vt:lpstr>Deprivation Grant</vt:lpstr>
      <vt:lpstr>CTRS</vt:lpstr>
      <vt:lpstr>Non-Current SSA</vt:lpstr>
      <vt:lpstr>3</vt:lpstr>
      <vt:lpstr>4</vt:lpstr>
      <vt:lpstr>5</vt:lpstr>
      <vt:lpstr>8</vt:lpstr>
      <vt:lpstr>9</vt:lpstr>
      <vt:lpstr>10</vt:lpstr>
      <vt:lpstr>11</vt:lpstr>
      <vt:lpstr>13</vt:lpstr>
      <vt:lpstr>15</vt:lpstr>
      <vt:lpstr>17</vt:lpstr>
      <vt:lpstr>20</vt:lpstr>
      <vt:lpstr>21</vt:lpstr>
      <vt:lpstr>27</vt:lpstr>
      <vt:lpstr>35</vt:lpstr>
      <vt:lpstr>36</vt:lpstr>
      <vt:lpstr>37</vt:lpstr>
      <vt:lpstr>38</vt:lpstr>
      <vt:lpstr>40</vt:lpstr>
      <vt:lpstr>42</vt:lpstr>
      <vt:lpstr>44</vt:lpstr>
      <vt:lpstr>45</vt:lpstr>
      <vt:lpstr>46</vt:lpstr>
      <vt:lpstr>47</vt:lpstr>
      <vt:lpstr>48</vt:lpstr>
      <vt:lpstr>49</vt:lpstr>
      <vt:lpstr>51</vt:lpstr>
      <vt:lpstr>52</vt:lpstr>
      <vt:lpstr>53</vt:lpstr>
      <vt:lpstr>54</vt:lpstr>
      <vt:lpstr>55</vt:lpstr>
      <vt:lpstr>57</vt:lpstr>
      <vt:lpstr>58</vt:lpstr>
      <vt:lpstr>59</vt:lpstr>
      <vt:lpstr>60</vt:lpstr>
      <vt:lpstr>63</vt:lpstr>
      <vt:lpstr>259</vt:lpstr>
      <vt:lpstr>260</vt:lpstr>
      <vt:lpstr>261</vt:lpstr>
      <vt:lpstr>262</vt:lpstr>
      <vt:lpstr>263</vt:lpstr>
      <vt:lpstr>23991</vt:lpstr>
      <vt:lpstr>24004</vt:lpstr>
      <vt:lpstr>24007</vt:lpstr>
      <vt:lpstr>24010</vt:lpstr>
      <vt:lpstr>24013</vt:lpstr>
      <vt:lpstr>24014</vt:lpstr>
      <vt:lpstr>24016</vt:lpstr>
      <vt:lpstr>24026</vt:lpstr>
      <vt:lpstr>24028</vt:lpstr>
      <vt:lpstr>24031</vt:lpstr>
      <vt:lpstr>24032</vt:lpstr>
      <vt:lpstr>24033</vt:lpstr>
      <vt:lpstr>24034</vt:lpstr>
      <vt:lpstr>24035</vt:lpstr>
      <vt:lpstr>24036</vt:lpstr>
      <vt:lpstr>24037</vt:lpstr>
      <vt:lpstr>24038</vt:lpstr>
      <vt:lpstr>24039</vt:lpstr>
      <vt:lpstr>24040</vt:lpstr>
      <vt:lpstr>24041</vt:lpstr>
      <vt:lpstr>24042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Oliver (LGHCCRA - Local Government - Local Government Finance Reform)</dc:creator>
  <cp:lastModifiedBy>Melvin, Andrea (LGHCCRA - LG Finance Policy &amp; Sustaina</cp:lastModifiedBy>
  <dcterms:created xsi:type="dcterms:W3CDTF">2025-02-17T09:51:20Z</dcterms:created>
  <dcterms:modified xsi:type="dcterms:W3CDTF">2026-05-13T11:20:22Z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Objective-Comment">
    <vt:lpwstr/>
  </op:property>
  <op:property fmtid="{D5CDD505-2E9C-101B-9397-08002B2CF9AE}" pid="3" name="Customer-Id">
    <vt:lpwstr>FF3C5B18883D4E21973B57C2EEED7FD1</vt:lpwstr>
  </op:property>
  <op:property fmtid="{D5CDD505-2E9C-101B-9397-08002B2CF9AE}" pid="4" name="Objective-Id">
    <vt:lpwstr>A62547098</vt:lpwstr>
  </op:property>
  <op:property fmtid="{D5CDD505-2E9C-101B-9397-08002B2CF9AE}" pid="5" name="Objective-Title">
    <vt:lpwstr>Green Book - 2026-27 - Service IBAs English</vt:lpwstr>
  </op:property>
  <op:property fmtid="{D5CDD505-2E9C-101B-9397-08002B2CF9AE}" pid="6" name="Objective-Description">
    <vt:lpwstr/>
  </op:property>
  <op:property fmtid="{D5CDD505-2E9C-101B-9397-08002B2CF9AE}" pid="7" name="Objective-CreationStamp">
    <vt:filetime>2026-04-14T10:08:03Z</vt:filetime>
  </op:property>
  <op:property fmtid="{D5CDD505-2E9C-101B-9397-08002B2CF9AE}" pid="8" name="Objective-IsApproved">
    <vt:bool>false</vt:bool>
  </op:property>
  <op:property fmtid="{D5CDD505-2E9C-101B-9397-08002B2CF9AE}" pid="9" name="Objective-IsPublished">
    <vt:bool>true</vt:bool>
  </op:property>
  <op:property fmtid="{D5CDD505-2E9C-101B-9397-08002B2CF9AE}" pid="10" name="Objective-DatePublished">
    <vt:filetime>2026-05-13T11:20:31Z</vt:filetime>
  </op:property>
  <op:property fmtid="{D5CDD505-2E9C-101B-9397-08002B2CF9AE}" pid="11" name="Objective-ModificationStamp">
    <vt:filetime>2026-05-13T11:20:31Z</vt:filetime>
  </op:property>
  <op:property fmtid="{D5CDD505-2E9C-101B-9397-08002B2CF9AE}" pid="12" name="Objective-Owner">
    <vt:lpwstr>Melvin, Andrea (LGHCCRA - LG Finance Policy &amp; Sustainability)</vt:lpwstr>
  </op:property>
  <op:property fmtid="{D5CDD505-2E9C-101B-9397-08002B2CF9AE}" pid="13" name="Objective-Path">
    <vt:lpwstr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t:lpwstr>
  </op:property>
  <op:property fmtid="{D5CDD505-2E9C-101B-9397-08002B2CF9AE}" pid="14" name="Objective-Parent">
    <vt:lpwstr>Local Authorities - 2026-2027 - Unitary Authorities Settlement - Green Book</vt:lpwstr>
  </op:property>
  <op:property fmtid="{D5CDD505-2E9C-101B-9397-08002B2CF9AE}" pid="15" name="Objective-State">
    <vt:lpwstr>Published</vt:lpwstr>
  </op:property>
  <op:property fmtid="{D5CDD505-2E9C-101B-9397-08002B2CF9AE}" pid="16" name="Objective-VersionId">
    <vt:lpwstr>vA113058180</vt:lpwstr>
  </op:property>
  <op:property fmtid="{D5CDD505-2E9C-101B-9397-08002B2CF9AE}" pid="17" name="Objective-Version">
    <vt:lpwstr>2.0</vt:lpwstr>
  </op:property>
  <op:property fmtid="{D5CDD505-2E9C-101B-9397-08002B2CF9AE}" pid="18" name="Objective-VersionNumber">
    <vt:r8>2</vt:r8>
  </op:property>
  <op:property fmtid="{D5CDD505-2E9C-101B-9397-08002B2CF9AE}" pid="19" name="Objective-VersionComment">
    <vt:lpwstr/>
  </op:property>
  <op:property fmtid="{D5CDD505-2E9C-101B-9397-08002B2CF9AE}" pid="20" name="Objective-FileNumber">
    <vt:lpwstr>qA2269789</vt:lpwstr>
  </op:property>
  <op:property fmtid="{D5CDD505-2E9C-101B-9397-08002B2CF9AE}" pid="21" name="Objective-Classification">
    <vt:lpwstr>Official</vt:lpwstr>
  </op:property>
  <op:property fmtid="{D5CDD505-2E9C-101B-9397-08002B2CF9AE}" pid="22" name="Objective-Caveats">
    <vt:lpwstr/>
  </op:property>
  <op:property fmtid="{D5CDD505-2E9C-101B-9397-08002B2CF9AE}" pid="23" name="Objective-Date Acquired">
    <vt:lpwstr/>
  </op:property>
  <op:property fmtid="{D5CDD505-2E9C-101B-9397-08002B2CF9AE}" pid="24" name="Objective-Official Translation">
    <vt:lpwstr/>
  </op:property>
  <op:property fmtid="{D5CDD505-2E9C-101B-9397-08002B2CF9AE}" pid="25" name="Objective-Connect Creator">
    <vt:lpwstr/>
  </op:property>
</op:Properties>
</file>