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trlProps/ctrlProp1.xml" ContentType="application/vnd.ms-excel.controlproperties+xml"/>
  <Override PartName="/xl/drawings/drawing17.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tatistical Releases\LTT\2020\2020-01-30\Final files\"/>
    </mc:Choice>
  </mc:AlternateContent>
  <xr:revisionPtr revIDLastSave="0" documentId="13_ncr:1_{0E726513-0E1D-4F51-A61D-80F78C7355D2}" xr6:coauthVersionLast="44" xr6:coauthVersionMax="44" xr10:uidLastSave="{00000000-0000-0000-0000-000000000000}"/>
  <bookViews>
    <workbookView xWindow="22932" yWindow="-108" windowWidth="30936" windowHeight="16896" xr2:uid="{874DE85F-9F41-4670-AEC4-6D1EAD058584}"/>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2.1" sheetId="12" r:id="rId11"/>
    <sheet name="Fig2.2" sheetId="13" r:id="rId12"/>
    <sheet name="Fig2.3" sheetId="14" r:id="rId13"/>
    <sheet name="Figs4.1_4.2" sheetId="15" r:id="rId14"/>
    <sheet name="Fig6.1" sheetId="16" r:id="rId15"/>
    <sheet name="TableA1Hide" sheetId="17" state="hidden" r:id="rId16"/>
    <sheet name="TableA2Hide" sheetId="18" state="hidden" r:id="rId17"/>
    <sheet name="TableA1" sheetId="19" r:id="rId18"/>
    <sheet name="TableA2" sheetId="20" r:id="rId19"/>
  </sheets>
  <externalReferences>
    <externalReference r:id="rId20"/>
  </externalReferences>
  <definedNames>
    <definedName name="CNRRounded">TableA1Hide!$B$93:$H$113</definedName>
    <definedName name="CNRRoundedHeader">TableA1Hide!$A$89</definedName>
    <definedName name="ContentsHead">Contents!$A$1</definedName>
    <definedName name="ContentsQuarterly">Contents!$30:$76</definedName>
    <definedName name="CRERounded">TableA1Hide!$B$35:$H$55</definedName>
    <definedName name="CRERoundedHeader">TableA1Hide!$A$31</definedName>
    <definedName name="CRHRounded">TableA1Hide!$B$64:$H$84</definedName>
    <definedName name="CRHRoundedHeader">TableA1Hide!$A$60</definedName>
    <definedName name="CTORounded">TableA1Hide!$B$6:$H$26</definedName>
    <definedName name="CTORoundedHeader">TableA1Hide!$A$2</definedName>
    <definedName name="DNRRounded">TableA2Hide!$B$97:$H$117</definedName>
    <definedName name="DNRRoundedHeader">TableA2Hide!$A$93</definedName>
    <definedName name="DRERounded">TableA2Hide!$B$37:$H$57</definedName>
    <definedName name="DRERoundedHeader">TableA2Hide!$A$33</definedName>
    <definedName name="DRHRounded">TableA2Hide!$B$66:$H$86</definedName>
    <definedName name="DRHRoundedHeader">TableA2Hide!$A$62</definedName>
    <definedName name="DTORounded">TableA2Hide!$B$6:$H$26</definedName>
    <definedName name="DTORoundedHeader">TableA2Hide!$A$2</definedName>
    <definedName name="Fig2.1Quarter">'Fig2.1'!$B$7:$B$15</definedName>
    <definedName name="Fig2.2Quarter">'Fig2.2'!$B$8:$B$15</definedName>
    <definedName name="Fig2.3Quarter">'Fig2.3'!$B$8:$B$15</definedName>
    <definedName name="Fig2_1">'Fig2.1'!$A$2</definedName>
    <definedName name="Fig2_2">'Fig2.2'!$A$2</definedName>
    <definedName name="Fig2_3">'Fig2.3'!$A$2</definedName>
    <definedName name="Fig2_4">ChartData!$A$3</definedName>
    <definedName name="Fig2_5">ChartData!$A$32</definedName>
    <definedName name="Fig2_6">ChartData!$A$62</definedName>
    <definedName name="Fig3_1">ChartData!$A$78</definedName>
    <definedName name="Fig3_2">ChartData!$A$96</definedName>
    <definedName name="Fig3_3">ChartData!$A$113</definedName>
    <definedName name="Fig4_1">'Figs4.1_4.2'!$A$2</definedName>
    <definedName name="Fig4_2">'Figs4.1_4.2'!$A$25</definedName>
    <definedName name="Fig4_3">ChartData!$A$132</definedName>
    <definedName name="Fig4_4">ChartData!$A$151</definedName>
    <definedName name="Fig5_1">ChartData!$A$171</definedName>
    <definedName name="Fig5_2">ChartData!$A$191</definedName>
    <definedName name="Fig6.1Quarter">'Fig6.1'!$B$6:$B$13</definedName>
    <definedName name="Fig6_1">'Fig6.1'!$A$2</definedName>
    <definedName name="Fig7_1">ChartData!$A$210</definedName>
    <definedName name="FigA1">ChartData!$A$237</definedName>
    <definedName name="Figs4.1_4.2Quarter">'Figs4.1_4.2'!$B$31:$B$38</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Table5!$A$25</definedName>
    <definedName name="Table5Quarter">Table5!$B$6:$B$14</definedName>
    <definedName name="Table6">Table6!$A$2</definedName>
    <definedName name="Table6a">Table6a!$B$2</definedName>
    <definedName name="Table7">Table7!$A$2</definedName>
    <definedName name="TableA1DeleteColumns" localSheetId="17">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TableA1!$B$6:$H$26</definedName>
    <definedName name="TableA2DeleteColumns" localSheetId="18">TableA2!$K:$Q</definedName>
    <definedName name="TableA2DeleteColumns">TableA2Hide!$K:$Q</definedName>
    <definedName name="TableA2FormulasFootnotes">TableA2!$B$28:$H$30</definedName>
    <definedName name="TableA2FormulasHeader">TableA2!$A$4:$H$5</definedName>
    <definedName name="TableA2FormulasLabelControl">TableA2!$S$9</definedName>
    <definedName name="TableA2FormulasLabels">TableA2Hide!$V$10:$V$13</definedName>
    <definedName name="TableA2FormulasMonths">TableA2!$E$16:$E$17</definedName>
    <definedName name="TableCNR">TableA1Hide!$B$93:$H$113</definedName>
    <definedName name="TableCRE">TableA1Hide!$B$35:$H$55</definedName>
    <definedName name="TableCRH">TableA1Hide!$B$64:$H$84</definedName>
    <definedName name="TableCTO" localSheetId="17">TableA1!$B$6:$H$25</definedName>
    <definedName name="TableCTO">TableA1Hide!$B$6:$H$26</definedName>
    <definedName name="TableDNR">TableA2Hide!$B$97:$H$117</definedName>
    <definedName name="TableDRE">TableA2Hide!$B$37:$H$57</definedName>
    <definedName name="TableDRH">TableA2Hide!$B$66:$H$86</definedName>
    <definedName name="TableDTO" localSheetId="18">TableA2!$B$6:$H$26</definedName>
    <definedName name="TableDTO">TableA2Hide!$B$6:$H$26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20" l="1"/>
  <c r="B26" i="20"/>
  <c r="B25" i="20"/>
  <c r="B24" i="20"/>
  <c r="B23" i="20"/>
  <c r="B22" i="20"/>
  <c r="B21" i="20"/>
  <c r="B20" i="20"/>
  <c r="B19" i="20"/>
  <c r="B18" i="20"/>
  <c r="B17" i="20"/>
  <c r="B16" i="20"/>
  <c r="B15" i="20"/>
  <c r="B14" i="20"/>
  <c r="B13" i="20"/>
  <c r="B12" i="20"/>
  <c r="B11" i="20"/>
  <c r="B10" i="20"/>
  <c r="B9" i="20"/>
  <c r="B8" i="20"/>
  <c r="B7" i="20"/>
  <c r="B6" i="20"/>
  <c r="A30" i="20"/>
  <c r="V10" i="20"/>
  <c r="A1" i="20"/>
  <c r="B28" i="19"/>
  <c r="B26" i="19"/>
  <c r="B25" i="19"/>
  <c r="B24" i="19"/>
  <c r="B23" i="19"/>
  <c r="B22" i="19"/>
  <c r="B21" i="19"/>
  <c r="B20" i="19"/>
  <c r="B19" i="19"/>
  <c r="B18" i="19"/>
  <c r="B17" i="19"/>
  <c r="B16" i="19"/>
  <c r="B15" i="19"/>
  <c r="B14" i="19"/>
  <c r="B13" i="19"/>
  <c r="B12" i="19"/>
  <c r="B11" i="19"/>
  <c r="B10" i="19"/>
  <c r="B9" i="19"/>
  <c r="B8" i="19"/>
  <c r="B7" i="19"/>
  <c r="B6" i="19"/>
  <c r="V4" i="19"/>
  <c r="A1" i="19"/>
  <c r="H8" i="20"/>
  <c r="D19" i="20"/>
  <c r="D8" i="19"/>
  <c r="H25" i="19"/>
  <c r="E22" i="20"/>
  <c r="D23" i="20"/>
  <c r="H9" i="20"/>
  <c r="F11" i="19"/>
  <c r="D7" i="19"/>
  <c r="F15" i="20"/>
  <c r="H22" i="20"/>
  <c r="E17" i="19"/>
  <c r="D22" i="19"/>
  <c r="E24" i="19"/>
  <c r="G13" i="19"/>
  <c r="E13" i="20"/>
  <c r="F22" i="20"/>
  <c r="H24" i="19"/>
  <c r="H12" i="19"/>
  <c r="H25" i="20"/>
  <c r="G6" i="19"/>
  <c r="A2" i="20"/>
  <c r="E13" i="19"/>
  <c r="F18" i="20"/>
  <c r="G14" i="20"/>
  <c r="D10" i="19"/>
  <c r="F6" i="19"/>
  <c r="D21" i="20"/>
  <c r="G22" i="20"/>
  <c r="D17" i="20"/>
  <c r="H21" i="20"/>
  <c r="F21" i="20"/>
  <c r="F15" i="19"/>
  <c r="E20" i="19"/>
  <c r="F17" i="19"/>
  <c r="G7" i="20"/>
  <c r="F16" i="20"/>
  <c r="D26" i="19"/>
  <c r="F12" i="19"/>
  <c r="G15" i="19"/>
  <c r="G20" i="20"/>
  <c r="G26" i="20"/>
  <c r="G16" i="19"/>
  <c r="D23" i="19"/>
  <c r="F25" i="19"/>
  <c r="D14" i="20"/>
  <c r="F10" i="20"/>
  <c r="A2" i="19"/>
  <c r="H18" i="19"/>
  <c r="G16" i="20"/>
  <c r="E21" i="19"/>
  <c r="D13" i="19"/>
  <c r="G18" i="20"/>
  <c r="H17" i="19"/>
  <c r="H12" i="20"/>
  <c r="G11" i="20"/>
  <c r="F7" i="19"/>
  <c r="H13" i="20"/>
  <c r="E25" i="19"/>
  <c r="E19" i="19"/>
  <c r="D22" i="20"/>
  <c r="G19" i="20"/>
  <c r="G25" i="19"/>
  <c r="G18" i="19"/>
  <c r="E7" i="19"/>
  <c r="E10" i="20"/>
  <c r="E17" i="20"/>
  <c r="F16" i="19"/>
  <c r="F24" i="19"/>
  <c r="D12" i="20"/>
  <c r="E9" i="20"/>
  <c r="G9" i="20"/>
  <c r="E9" i="19"/>
  <c r="E15" i="19"/>
  <c r="H22" i="19"/>
  <c r="F11" i="20"/>
  <c r="D10" i="20"/>
  <c r="E10" i="19"/>
  <c r="F14" i="19"/>
  <c r="H13" i="19"/>
  <c r="D17" i="19"/>
  <c r="H15" i="19"/>
  <c r="G15" i="20"/>
  <c r="H26" i="19"/>
  <c r="H19" i="19"/>
  <c r="E11" i="20"/>
  <c r="F17" i="20"/>
  <c r="G17" i="20"/>
  <c r="E18" i="20"/>
  <c r="D8" i="20"/>
  <c r="F21" i="19"/>
  <c r="E16" i="19"/>
  <c r="E15" i="20"/>
  <c r="G23" i="19"/>
  <c r="F26" i="19"/>
  <c r="D18" i="20"/>
  <c r="H6" i="19"/>
  <c r="G9" i="19"/>
  <c r="H11" i="19"/>
  <c r="F18" i="19"/>
  <c r="G10" i="20"/>
  <c r="G12" i="19"/>
  <c r="E26" i="19"/>
  <c r="E6" i="19"/>
  <c r="F10" i="19"/>
  <c r="E14" i="20"/>
  <c r="H14" i="19"/>
  <c r="E11" i="19"/>
  <c r="H10" i="19"/>
  <c r="E26" i="20"/>
  <c r="F25" i="20"/>
  <c r="D6" i="19"/>
  <c r="D25" i="20"/>
  <c r="E19" i="20"/>
  <c r="D26" i="20"/>
  <c r="H20" i="20"/>
  <c r="F6" i="20"/>
  <c r="F9" i="19"/>
  <c r="D25" i="19"/>
  <c r="F13" i="20"/>
  <c r="G11" i="19"/>
  <c r="H20" i="19"/>
  <c r="H23" i="20"/>
  <c r="G21" i="19"/>
  <c r="G23" i="20"/>
  <c r="F24" i="20"/>
  <c r="H8" i="19"/>
  <c r="E12" i="20"/>
  <c r="D21" i="19"/>
  <c r="G21" i="20"/>
  <c r="D18" i="19"/>
  <c r="H24" i="20"/>
  <c r="F26" i="20"/>
  <c r="G24" i="19"/>
  <c r="E16" i="20"/>
  <c r="G26" i="19"/>
  <c r="G13" i="20"/>
  <c r="H10" i="20"/>
  <c r="D16" i="19"/>
  <c r="G12" i="20"/>
  <c r="G20" i="19"/>
  <c r="H16" i="20"/>
  <c r="D11" i="19"/>
  <c r="D9" i="19"/>
  <c r="G6" i="20"/>
  <c r="E12" i="19"/>
  <c r="E20" i="20"/>
  <c r="H19" i="20"/>
  <c r="E23" i="19"/>
  <c r="F20" i="20"/>
  <c r="H26" i="20"/>
  <c r="G22" i="19"/>
  <c r="H7" i="19"/>
  <c r="H6" i="20"/>
  <c r="D24" i="19"/>
  <c r="G17" i="19"/>
  <c r="F14" i="20"/>
  <c r="D7" i="20"/>
  <c r="H18" i="20"/>
  <c r="D6" i="20"/>
  <c r="H23" i="19"/>
  <c r="G8" i="20"/>
  <c r="F8" i="19"/>
  <c r="E21" i="20"/>
  <c r="F8" i="20"/>
  <c r="D12" i="19"/>
  <c r="E24" i="20"/>
  <c r="D19" i="19"/>
  <c r="H7" i="20"/>
  <c r="E7" i="20"/>
  <c r="F22" i="19"/>
  <c r="D20" i="20"/>
  <c r="G14" i="19"/>
  <c r="F7" i="20"/>
  <c r="G24" i="20"/>
  <c r="G8" i="19"/>
  <c r="H14" i="20"/>
  <c r="E14" i="19"/>
  <c r="G25" i="20"/>
  <c r="E8" i="20"/>
  <c r="F12" i="20"/>
  <c r="H16" i="19"/>
  <c r="E8" i="19"/>
  <c r="D20" i="19"/>
  <c r="D15" i="19"/>
  <c r="D9" i="20"/>
  <c r="F19" i="20"/>
  <c r="F13" i="19"/>
  <c r="F20" i="19"/>
  <c r="E22" i="19"/>
  <c r="F23" i="20"/>
  <c r="D13" i="20"/>
  <c r="G7" i="19"/>
  <c r="E25" i="20"/>
  <c r="H21" i="19"/>
  <c r="H15" i="20"/>
  <c r="F9" i="20"/>
  <c r="G19" i="19"/>
  <c r="E23" i="20"/>
  <c r="H11" i="20"/>
  <c r="D16" i="20"/>
  <c r="D11" i="20"/>
  <c r="H9" i="19"/>
  <c r="F19" i="19"/>
  <c r="E18" i="19"/>
  <c r="H17" i="20"/>
  <c r="D24" i="20"/>
  <c r="D14" i="19"/>
  <c r="F23" i="19"/>
  <c r="D15" i="20"/>
  <c r="G10" i="19"/>
  <c r="E6" i="20"/>
</calcChain>
</file>

<file path=xl/sharedStrings.xml><?xml version="1.0" encoding="utf-8"?>
<sst xmlns="http://schemas.openxmlformats.org/spreadsheetml/2006/main" count="1521" uniqueCount="488">
  <si>
    <t>https://gov.wales/land-transaction-tax-statistics</t>
  </si>
  <si>
    <t>Section 8</t>
  </si>
  <si>
    <t>Figure 8.1</t>
  </si>
  <si>
    <t>Figure 8.2</t>
  </si>
  <si>
    <t>Figure 8.3</t>
  </si>
  <si>
    <t>Figure 8.4</t>
  </si>
  <si>
    <t>Section 9</t>
  </si>
  <si>
    <t>Figure 9.1</t>
  </si>
  <si>
    <t>Figure 9.2</t>
  </si>
  <si>
    <t>Figure 9.3</t>
  </si>
  <si>
    <t>Section 10</t>
  </si>
  <si>
    <t>Figure 10.1</t>
  </si>
  <si>
    <t>Figure 10.2</t>
  </si>
  <si>
    <t>Figure 10.3</t>
  </si>
  <si>
    <t>Figure 10.4</t>
  </si>
  <si>
    <t>Figure 10.5</t>
  </si>
  <si>
    <t>Figure 10.6</t>
  </si>
  <si>
    <t>Figure 10.7</t>
  </si>
  <si>
    <t>Figure 10.8</t>
  </si>
  <si>
    <t>Figure A1</t>
  </si>
  <si>
    <t>Land Transaction Tax (LTT) statistics: October - December 2019</t>
  </si>
  <si>
    <t>For all tables and charts (except Table 5): Returns and amendments to returns received by the WRA up to and including 20.01.20 are included in these statistics.</t>
  </si>
  <si>
    <t xml:space="preserve">Table 5: Returns and amendments to returns received by the WRA up to and including 20.01.20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</si>
  <si>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</si>
  <si>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</si>
  <si>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</si>
  <si>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30.01.2020</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</si>
  <si>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</si>
  <si>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</si>
  <si>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</si>
  <si>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</si>
  <si>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</si>
  <si>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</si>
  <si>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</si>
  <si>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</si>
  <si>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</si>
  <si>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</si>
  <si>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</si>
  <si>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</si>
  <si>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</si>
  <si>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</si>
  <si>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</si>
  <si>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</si>
  <si>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</si>
  <si>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</si>
  <si>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</si>
  <si>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</si>
  <si>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 (updated quarterly)</t>
  </si>
  <si>
    <t>Section 2</t>
  </si>
  <si>
    <t>Transactions, tax due and property value taxed</t>
  </si>
  <si>
    <t>Figure 2.1</t>
  </si>
  <si>
    <t>Number of reported notifiable transactions, by effective date</t>
  </si>
  <si>
    <t>Figure 2.2</t>
  </si>
  <si>
    <t xml:space="preserve">Tax due on reported notifiable transactions, by effective date </t>
  </si>
  <si>
    <t>Figure 2.3</t>
  </si>
  <si>
    <t>Value attributed to properties subject to LTT, by effective date</t>
  </si>
  <si>
    <t>Figure 2.4</t>
  </si>
  <si>
    <t>Number of reported notifiable transactions, by month transaction was effective</t>
  </si>
  <si>
    <t>Figure 2.5</t>
  </si>
  <si>
    <t>Tax due on reported notifiable transactions, by month transaction was effective</t>
  </si>
  <si>
    <t>Figure 2.6</t>
  </si>
  <si>
    <t>Transactions by transaction type, October to December 2019</t>
  </si>
  <si>
    <t>Section 3</t>
  </si>
  <si>
    <t>Residential transactions by value</t>
  </si>
  <si>
    <t>Figure 3.1</t>
  </si>
  <si>
    <t>Number of residential transactions, by residential tax band and quarter the transaction was effective</t>
  </si>
  <si>
    <t>Figure 3.2</t>
  </si>
  <si>
    <t>Tax due on residential transactions, by residential tax band and quarter the transaction was effective</t>
  </si>
  <si>
    <t>Figure 3.3</t>
  </si>
  <si>
    <t>Number of residential transactions and tax due on those properties, by residential tax band, October to December 2019</t>
  </si>
  <si>
    <t>Section 4</t>
  </si>
  <si>
    <t>Non-residential transactions by value</t>
  </si>
  <si>
    <t>Figure 4.1</t>
  </si>
  <si>
    <t>Number of non-residential transactions, by value and effective date</t>
  </si>
  <si>
    <t>Figure 4.2</t>
  </si>
  <si>
    <t>Tax due on non-residential transactions, by value and effective date</t>
  </si>
  <si>
    <t>Figure 4.3</t>
  </si>
  <si>
    <t>Number of non-residential transactions, by value, October to December 2019</t>
  </si>
  <si>
    <t>Figure 4.4</t>
  </si>
  <si>
    <t>Tax due on non-residential transactions, by value, October to December 2019</t>
  </si>
  <si>
    <t>Section 5</t>
  </si>
  <si>
    <t>Reliefs</t>
  </si>
  <si>
    <t>Figure 5.1</t>
  </si>
  <si>
    <t>Number of transactions relieved, by quarter the transaction was effective</t>
  </si>
  <si>
    <t>Figure 5.2</t>
  </si>
  <si>
    <t>Tax relieved, by quarter the transaction was effective (£ millions)</t>
  </si>
  <si>
    <t>Section 6</t>
  </si>
  <si>
    <t>Higher rates refunds</t>
  </si>
  <si>
    <t>Figure 6.1</t>
  </si>
  <si>
    <t xml:space="preserve">Number and value of refunds of higher rates residential issued, by effective date </t>
  </si>
  <si>
    <t>Section 7</t>
  </si>
  <si>
    <t>Tax paid</t>
  </si>
  <si>
    <t>Figure 7.1</t>
  </si>
  <si>
    <t xml:space="preserve">Land Transaction Tax (LTT) paid to the Welsh Revenue Authority (WRA) </t>
  </si>
  <si>
    <t>Analysis within Wales</t>
  </si>
  <si>
    <t>Tax due per residential transaction, by local authority (£)</t>
  </si>
  <si>
    <t>Tax due per non-residential transaction, by local authority (£)</t>
  </si>
  <si>
    <t>Higher rates transactions as a percentage of all residential transactions, by local authority</t>
  </si>
  <si>
    <t>Average property value per residential transaction, by local authority (£)</t>
  </si>
  <si>
    <t>Analysis by Welsh Index of Multiple Deprivation area</t>
  </si>
  <si>
    <t>Number of reported notifiable transactions, by WIMD tenth</t>
  </si>
  <si>
    <t>Tax due on reported notifiable transactions, by WIMD tenth (£)</t>
  </si>
  <si>
    <t>Higher rates transactions as a percentage of all residential transactions, by WIMD tenth</t>
  </si>
  <si>
    <t>Operational data</t>
  </si>
  <si>
    <t>The percentage of payments received electronically, by month received</t>
  </si>
  <si>
    <t>The percentage of Land Transaction Tax returns received within 31 days, by month transaction was effective</t>
  </si>
  <si>
    <t>The percentage of Land Transaction Tax debts collected within 30 days, by month transaction was effective</t>
  </si>
  <si>
    <t>The percentage of Land Transaction Tax returns received electronically or by paper, by month received</t>
  </si>
  <si>
    <t>The percentage of transactions that automatically progress to initial* closure with no WRA action, by month received</t>
  </si>
  <si>
    <t>The percentage of Land Transaction Tax higher rate refunds made within 30 days of approval, by month of approval</t>
  </si>
  <si>
    <t>Transactions notified to the WRA, by month transaction was effective / was submitted</t>
  </si>
  <si>
    <t>Transactions notified to the WRA, by day of week and effective / submitted date</t>
  </si>
  <si>
    <t>Annex A</t>
  </si>
  <si>
    <t>Percentage change between the first and second estimates, by month transaction was effective</t>
  </si>
  <si>
    <t>Analysis of revisions to Land Transaction Tax (LTT) statistics up to Dec-19</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</si>
  <si>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</si>
  <si>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</si>
  <si>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</si>
  <si>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</si>
  <si>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</si>
  <si>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</si>
  <si>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</si>
  <si>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 xml:space="preserve">(p) </t>
  </si>
  <si>
    <t xml:space="preserve">(r) </t>
  </si>
  <si>
    <t>Up to and including £180,000</t>
  </si>
  <si>
    <t>£180,001 - £250,000</t>
  </si>
  <si>
    <t>£250,001 - 400,000</t>
  </si>
  <si>
    <t>£400,001 -£750,000</t>
  </si>
  <si>
    <t>£750,001 - £1.5m</t>
  </si>
  <si>
    <t xml:space="preserve">Over 
£1.5m </t>
  </si>
  <si>
    <t>Total</t>
  </si>
  <si>
    <t>(p)</t>
  </si>
  <si>
    <t>Dec</t>
  </si>
  <si>
    <t>A1</t>
  </si>
  <si>
    <t>Back to contents</t>
  </si>
  <si>
    <t>Figure 2.4  Number of reported notifiable transactions, by month transaction was effective</t>
  </si>
  <si>
    <t>Figure</t>
  </si>
  <si>
    <t>Title</t>
  </si>
  <si>
    <t>X axis title</t>
  </si>
  <si>
    <t>Month transaction was effective</t>
  </si>
  <si>
    <t>Y axis title</t>
  </si>
  <si>
    <t>Number of transactions</t>
  </si>
  <si>
    <t>Label</t>
  </si>
  <si>
    <t>Residential</t>
  </si>
  <si>
    <t>of which: higher rates residential (r)</t>
  </si>
  <si>
    <t>Non-residential</t>
  </si>
  <si>
    <t>Apr 18</t>
  </si>
  <si>
    <t>Jun 18</t>
  </si>
  <si>
    <t>Aug 18</t>
  </si>
  <si>
    <t>Oct 18</t>
  </si>
  <si>
    <t>Dec 18</t>
  </si>
  <si>
    <t>Feb 19</t>
  </si>
  <si>
    <t>Apr 19</t>
  </si>
  <si>
    <t>Jun 19</t>
  </si>
  <si>
    <t>Aug 19</t>
  </si>
  <si>
    <t>Sep 19 (r)</t>
  </si>
  <si>
    <t>Oct 19 (r)</t>
  </si>
  <si>
    <t>Nov 19 (r)</t>
  </si>
  <si>
    <t>Dec 19 (p)</t>
  </si>
  <si>
    <t>(p) The value is provisional and will be revised in a future publication.</t>
  </si>
  <si>
    <t>(r) The value has been revised in this publication.</t>
  </si>
  <si>
    <t>Figure 2.5  Tax due on reported notifiable transactions, by month transaction was effective</t>
  </si>
  <si>
    <t>Tax due 
(£ millions)</t>
  </si>
  <si>
    <t>Residential (r)</t>
  </si>
  <si>
    <t>of which: additional revenue from higher rates residential ¹ (r)</t>
  </si>
  <si>
    <t>¹ Please note this item only includes the additional revenue from higher rates transactions. This item does not include the main rate component of higher rate transactions.</t>
  </si>
  <si>
    <t>Figure 2.6  Transactions by transaction type, October to December 2019 (p)</t>
  </si>
  <si>
    <t>Transactions by transaction type, October to December 2019 (p)</t>
  </si>
  <si>
    <t>Transaction type</t>
  </si>
  <si>
    <t>Percentage of transactions</t>
  </si>
  <si>
    <t>Conveyance / transfer of ownership ¹</t>
  </si>
  <si>
    <t>Granting a new lease</t>
  </si>
  <si>
    <t>Assignment 
of a lease</t>
  </si>
  <si>
    <t>¹ Conveyance / transfer of ownership also includes a small number of transactions classed as ‘Other’.</t>
  </si>
  <si>
    <t>Figure 3.1  Number of residential transactions, by residential tax band and quarter the transaction was effective</t>
  </si>
  <si>
    <t>Effective quarter</t>
  </si>
  <si>
    <t>Over £400,000</t>
  </si>
  <si>
    <t xml:space="preserve">Apr - Jun 18 </t>
  </si>
  <si>
    <t xml:space="preserve">Jul - Sep 18 </t>
  </si>
  <si>
    <t xml:space="preserve">Oct - Dec 18 </t>
  </si>
  <si>
    <t xml:space="preserve">Jan - Mar 19 </t>
  </si>
  <si>
    <t xml:space="preserve">Apr - Jun 19 </t>
  </si>
  <si>
    <t xml:space="preserve">Jul - Sep 19 (r) </t>
  </si>
  <si>
    <t>Oct - Dec 19 (p)</t>
  </si>
  <si>
    <t>Figure 3.2  Tax due on residential transactions, by residential tax band and quarter the transaction was effective</t>
  </si>
  <si>
    <t xml:space="preserve">Apr - Jun 18 (r) </t>
  </si>
  <si>
    <t xml:space="preserve">Jul - Sep 18 (r) </t>
  </si>
  <si>
    <t xml:space="preserve">Oct - Dec 18 (r) </t>
  </si>
  <si>
    <t xml:space="preserve">Jan - Mar 19 (r) </t>
  </si>
  <si>
    <t xml:space="preserve">Apr - Jun 19 (r) </t>
  </si>
  <si>
    <t>Figure 3.3  Number of residential transactions and tax due on those properties, by residential tax band, October to December 2019</t>
  </si>
  <si>
    <t>Residential tax band</t>
  </si>
  <si>
    <t>Percentage of transactions / tax due</t>
  </si>
  <si>
    <t xml:space="preserve">Number of transactions (p) </t>
  </si>
  <si>
    <t xml:space="preserve">Tax due (p) </t>
  </si>
  <si>
    <t>Figure 4.3  Number of non-residential transactions, by value, October to December 2019 (p)</t>
  </si>
  <si>
    <t>Number of non-residential transactions, by value, October to December 2019 (p)</t>
  </si>
  <si>
    <t>Value</t>
  </si>
  <si>
    <t>Non-rental value</t>
  </si>
  <si>
    <t>Up to and including £150,000</t>
  </si>
  <si>
    <t>£150,001 - £250,000</t>
  </si>
  <si>
    <t>£250,001 - £1m</t>
  </si>
  <si>
    <t>More than £1m</t>
  </si>
  <si>
    <t/>
  </si>
  <si>
    <t>Rental value</t>
  </si>
  <si>
    <t>No premium paid ¹</t>
  </si>
  <si>
    <t>Premium paid ¹ ²</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</si>
  <si>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</si>
  <si>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</si>
  <si>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</si>
  <si>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October to December 2019 (p)</t>
  </si>
  <si>
    <t>Tax due on non-residential transactions, by value, October to December 2019 (p)</t>
  </si>
  <si>
    <t>Percentage of tax due</t>
  </si>
  <si>
    <t>Tax due</t>
  </si>
  <si>
    <t>Figure 5.1  Number of transactions relieved, by quarter the transaction was effective ¹</t>
  </si>
  <si>
    <t>Number of transactions relieved, by quarter the transaction was effective ¹</t>
  </si>
  <si>
    <t>Number of transactions relieved</t>
  </si>
  <si>
    <t>Reliefs with no impact on tax due</t>
  </si>
  <si>
    <t xml:space="preserve">¹ Each quarter, the figures presented exclude around 60 to 70 linked transactions subject to relief, as it is difficult to reliably estimate the impact of reliefs in these cases. </t>
  </si>
  <si>
    <t>Our best estimate of the impact of reliefs relating to linked transactions is an average of £4 million to £5 million each quarter, but this is not sufficiently robust to be disaggregated and included alongside the above data.</t>
  </si>
  <si>
    <t>Figure 5.2  Tax relieved, by quarter the transaction was effective (£ millions) ¹</t>
  </si>
  <si>
    <t>Tax relieved, by quarter the transaction was effective (£ millions) ¹</t>
  </si>
  <si>
    <t>Tax relieved (£ millions)</t>
  </si>
  <si>
    <t xml:space="preserve">Figure 7.1  Land Transaction Tax (LTT) paid to the Welsh Revenue Authority (WRA) </t>
  </si>
  <si>
    <t>Month</t>
  </si>
  <si>
    <t>Value of LTT payments (£ millions)</t>
  </si>
  <si>
    <t>Apr</t>
  </si>
  <si>
    <t>May</t>
  </si>
  <si>
    <t>Jun</t>
  </si>
  <si>
    <t>Jul</t>
  </si>
  <si>
    <t>Aug</t>
  </si>
  <si>
    <t>Sep</t>
  </si>
  <si>
    <t>Oct</t>
  </si>
  <si>
    <t>Nov</t>
  </si>
  <si>
    <t>Jan</t>
  </si>
  <si>
    <t>Feb</t>
  </si>
  <si>
    <t>Mar</t>
  </si>
  <si>
    <t>Figure A1  Percentage change between the first and second estimates, by month transaction was effective</t>
  </si>
  <si>
    <t>Percentage change</t>
  </si>
  <si>
    <t>May 18</t>
  </si>
  <si>
    <t>Jul 18</t>
  </si>
  <si>
    <t>Sep 18</t>
  </si>
  <si>
    <t>Nov 18</t>
  </si>
  <si>
    <t>Jan 19</t>
  </si>
  <si>
    <t>Mar 19</t>
  </si>
  <si>
    <t>Apr 19 ¹</t>
  </si>
  <si>
    <t>May 19</t>
  </si>
  <si>
    <t>Jul 19</t>
  </si>
  <si>
    <t>Sep 19</t>
  </si>
  <si>
    <t>Oct 19</t>
  </si>
  <si>
    <t>Nov 19</t>
  </si>
  <si>
    <t>¹ We have corrected a non-residential transaction effective in April 2019. This transaction was entered incorrectly as being overly large and has now been amended. This led to a downward revision in the non-residential tax due in this month.</t>
  </si>
  <si>
    <t>2018-19</t>
  </si>
  <si>
    <t>(r)</t>
  </si>
  <si>
    <t>All transactions</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</si>
  <si>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</si>
  <si>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</si>
  <si>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</si>
  <si>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</si>
  <si>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</si>
  <si>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</si>
  <si>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</si>
  <si>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</si>
  <si>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</si>
  <si>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</si>
  <si>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</si>
  <si>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</si>
  <si>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</si>
  <si>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</si>
  <si>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</si>
  <si>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</si>
  <si>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</si>
  <si>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2019-20 to date (p)</t>
  </si>
  <si>
    <t xml:space="preserve">By quarter </t>
  </si>
  <si>
    <t xml:space="preserve">April - June 18 </t>
  </si>
  <si>
    <t xml:space="preserve">July - September 18 </t>
  </si>
  <si>
    <t xml:space="preserve">October - December 18 </t>
  </si>
  <si>
    <t xml:space="preserve">January - March 19 </t>
  </si>
  <si>
    <t xml:space="preserve">April - June 19 </t>
  </si>
  <si>
    <t>July - September 19 (r)</t>
  </si>
  <si>
    <t>October - December 19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</si>
  <si>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</si>
  <si>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</si>
  <si>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</si>
  <si>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</si>
  <si>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</si>
  <si>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</si>
  <si>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</si>
  <si>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</si>
  <si>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</si>
  <si>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</si>
  <si>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</si>
  <si>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</si>
  <si>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</si>
  <si>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</si>
  <si>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</si>
  <si>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</si>
  <si>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</si>
  <si>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</si>
  <si>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September 19 (r)</t>
  </si>
  <si>
    <t>October 19 (r)</t>
  </si>
  <si>
    <t>November 19 (r)</t>
  </si>
  <si>
    <t>December 19 (p)</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</si>
  <si>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</si>
  <si>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</si>
  <si>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</si>
  <si>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</si>
  <si>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</si>
  <si>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</si>
  <si>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</si>
  <si>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</si>
  <si>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t>
  </si>
  <si>
    <t>0.2</t>
  </si>
  <si>
    <t>0.1</t>
  </si>
  <si>
    <t>*</t>
  </si>
  <si>
    <t>Number</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</si>
  <si>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</si>
  <si>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</si>
  <si>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</si>
  <si>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</si>
  <si>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</si>
  <si>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</si>
  <si>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</si>
  <si>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</si>
  <si>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</si>
  <si>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April 19 (r)</t>
  </si>
  <si>
    <t>May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</si>
  <si>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</si>
  <si>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</si>
  <si>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</si>
  <si>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</si>
  <si>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</si>
  <si>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</si>
  <si>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</si>
  <si>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</si>
  <si>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</si>
  <si>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</si>
  <si>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</si>
  <si>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</si>
  <si>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</si>
  <si>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</si>
  <si>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</si>
  <si>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</si>
  <si>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</si>
  <si>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Up to and including £150,000 (r)</t>
  </si>
  <si>
    <t>No premium paid ²</t>
  </si>
  <si>
    <t>Premium paid ² ³</t>
  </si>
  <si>
    <t>Total ³ ⁴</t>
  </si>
  <si>
    <t xml:space="preserve">Up to and including £150,000 </t>
  </si>
  <si>
    <t>Total consideration ⁴ ⁵</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</si>
  <si>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</si>
  <si>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</si>
  <si>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</si>
  <si>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</si>
  <si>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</si>
  <si>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</si>
  <si>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</si>
  <si>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</si>
  <si>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</si>
  <si>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</si>
  <si>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</si>
  <si>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</si>
  <si>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</si>
  <si>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</si>
  <si>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</si>
  <si>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</si>
  <si>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</si>
  <si>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to date (r)</t>
  </si>
  <si>
    <t>April - June 19 (r)</t>
  </si>
  <si>
    <t>Values in this table have been rounded to the nearest 10 transactions and the nearest £0.1 million tax relieved.</t>
  </si>
  <si>
    <t>Each quarter, the figures presented exclude around 60 to 70 linked transactions subject to relief, as it is difficult to reliably estimate the impact of reliefs in these cases. Our best estimate of the impact of reliefs relating to linked transactions is an average of £4 million to £5 million each quarter, but this is not sufficiently robust to be disaggregated and included alongside the above data.</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</si>
  <si>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</si>
  <si>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</si>
  <si>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</si>
  <si>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April 18 (r)</t>
  </si>
  <si>
    <t>May 18 (r)</t>
  </si>
  <si>
    <t>June 18 (r)</t>
  </si>
  <si>
    <t>July 18 (r)</t>
  </si>
  <si>
    <t>August 18 (r)</t>
  </si>
  <si>
    <t>September 18 (r)</t>
  </si>
  <si>
    <t>October 18 (r)</t>
  </si>
  <si>
    <t>November 18 (r)</t>
  </si>
  <si>
    <t>December 18 (r)</t>
  </si>
  <si>
    <t>January 19 (r)</t>
  </si>
  <si>
    <t>June 19 (r)</t>
  </si>
  <si>
    <t>July 19 (r)</t>
  </si>
  <si>
    <t>August 19 (r)</t>
  </si>
  <si>
    <t>Table 6: Number and value of refunds of higher rate residential issued by effective date¹</t>
  </si>
  <si>
    <t>Amount refunded 
(£ millions)</t>
  </si>
  <si>
    <t>20</t>
  </si>
  <si>
    <t>10</t>
  </si>
  <si>
    <t>Values in this table have been rounded to the nearest 10 transactions and the nearest £0.1 million tax refunded.</t>
  </si>
  <si>
    <t>This value is not sufficiently large to present and has been suppressed.</t>
  </si>
  <si>
    <t>`</t>
  </si>
  <si>
    <t>Table 6a: Number and value of refunds on higher rates residential by time period (cash basis) ¹</t>
  </si>
  <si>
    <t>Higher rates residential refunds</t>
  </si>
  <si>
    <t>Total Value (£ millions) ²</t>
  </si>
  <si>
    <t xml:space="preserve">July - September 19 </t>
  </si>
  <si>
    <t xml:space="preserve">October - December 19 </t>
  </si>
  <si>
    <t xml:space="preserve">September 19 </t>
  </si>
  <si>
    <t xml:space="preserve">October 19 </t>
  </si>
  <si>
    <t xml:space="preserve">November 19 </t>
  </si>
  <si>
    <t xml:space="preserve">December 19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</si>
  <si>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</si>
  <si>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</si>
  <si>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</si>
  <si>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Values in this table have been rounded to the nearest £0.1 million.</t>
  </si>
  <si>
    <t>Figure 2.1: Number of reported notifiable transactions, by effective date ¹</t>
  </si>
  <si>
    <t>Non-residential ²</t>
  </si>
  <si>
    <t>Total number of transactions ³ (r)</t>
  </si>
  <si>
    <t>Higher rates (r)</t>
  </si>
  <si>
    <t>Jul - Sep 19 (r)</t>
  </si>
  <si>
    <t>The value is provisional and will be revised in a future publication.</t>
  </si>
  <si>
    <t>The value has been revised in this publication.</t>
  </si>
  <si>
    <t>Figure 2.2  Tax due on reported notifiable transactions, by effective date ¹</t>
  </si>
  <si>
    <t>Total tax due ⁴ (r)</t>
  </si>
  <si>
    <t>Additional revenue from higher rates ² (r)</t>
  </si>
  <si>
    <t>Figure 2.3  Value attributed to properties subject to LTT, by effective date ¹</t>
  </si>
  <si>
    <t>Property value taxed (£ millions) ¹</t>
  </si>
  <si>
    <t>Non-residential ¹ ²</t>
  </si>
  <si>
    <t>Total consideration¹ ³</t>
  </si>
  <si>
    <t>Rental value for newly granted non-residential leases ¹</t>
  </si>
  <si>
    <t xml:space="preserve">Higher rates  (r) </t>
  </si>
  <si>
    <t>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consideration' column. The rental value is shown separately in the column to the right of the total. The rental value should not be added to the total consideration, as these are different concepts. More information on these transactions having a rental element can be seen in Section 4 of this release.</t>
  </si>
  <si>
    <t xml:space="preserve">1            </t>
  </si>
  <si>
    <t xml:space="preserve">2            </t>
  </si>
  <si>
    <t>3           </t>
  </si>
  <si>
    <t xml:space="preserve">4            </t>
  </si>
  <si>
    <t xml:space="preserve">1          </t>
  </si>
  <si>
    <t xml:space="preserve">2          </t>
  </si>
  <si>
    <t>~  Represents a value which rounds to 0, but is not 0.</t>
  </si>
  <si>
    <t>Figure 4.1  Number of non-residential transactions, by value and effective date ¹</t>
  </si>
  <si>
    <t>Apr - Jun 18</t>
  </si>
  <si>
    <t>Jul - Sep 18</t>
  </si>
  <si>
    <t>Oct - Dec 18</t>
  </si>
  <si>
    <t>Values in this table have been rounded to the nearest 10. Please note that this table includes non-residential lease transactions.</t>
  </si>
  <si>
    <t>Figure 4.2  Tax due on non-residential transactions, by value and effective date ¹</t>
  </si>
  <si>
    <t>Premium paid ²</t>
  </si>
  <si>
    <t>Total ³</t>
  </si>
  <si>
    <t xml:space="preserve">2018-19 (r) </t>
  </si>
  <si>
    <t>Figure 6.1  Number and value of refunds of higher rates residential issued, by effective date ¹</t>
  </si>
  <si>
    <t>1370</t>
  </si>
  <si>
    <t>10.4</t>
  </si>
  <si>
    <t>Apr - Jun 18 (r)</t>
  </si>
  <si>
    <t>380</t>
  </si>
  <si>
    <t>2.8</t>
  </si>
  <si>
    <t>Jul - Sep 18 (r)</t>
  </si>
  <si>
    <t>420</t>
  </si>
  <si>
    <t>3.2</t>
  </si>
  <si>
    <t>Oct - Dec 18 (r)</t>
  </si>
  <si>
    <t>360</t>
  </si>
  <si>
    <t>Jan - Mar 19 (r)</t>
  </si>
  <si>
    <t>220</t>
  </si>
  <si>
    <t>1.6</t>
  </si>
  <si>
    <t>3.3</t>
  </si>
  <si>
    <t>Apr - Jun 19 (r)</t>
  </si>
  <si>
    <t>1.8</t>
  </si>
  <si>
    <t>160</t>
  </si>
  <si>
    <t>1.2</t>
  </si>
  <si>
    <t>40</t>
  </si>
  <si>
    <t>0.3</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</si>
  <si>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</si>
  <si>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</si>
  <si>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</si>
  <si>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</si>
  <si>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</si>
  <si>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</si>
  <si>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</si>
  <si>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</si>
  <si>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</si>
  <si>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</si>
  <si>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</si>
  <si>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Dec 19</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</si>
  <si>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</si>
  <si>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</si>
  <si>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</si>
  <si>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</si>
  <si>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</si>
  <si>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</si>
  <si>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</si>
  <si>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CTORounded</t>
  </si>
  <si>
    <t>CRERounded</t>
  </si>
  <si>
    <t>CRHRounded</t>
  </si>
  <si>
    <t>CNRRounded</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</si>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</sst>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0"/>
    <numFmt numFmtId="167" formatCode="0.0%"/>
    <numFmt numFmtId="168" formatCode="_-* #,##0_-;\-* #,##0_-;_-* &quot;-&quot;??_-;_-@_-"/>
    <numFmt numFmtId="169" formatCode="_-* #,##0.0_-;\-* #,##0.0_-;_-* &quot;-&quot;??_-;_-@_-"/>
    <numFmt numFmtId="170" formatCode="#,##0_ ;\-#,##0\ "/>
    <numFmt numFmtId="171" formatCode="0.000"/>
    <numFmt numFmtId="172" formatCode="#,##0.0_);\(#,##0.0\)"/>
  </numFmts>
  <fonts count="33"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Arial"/>
      <family val="2"/>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theme="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sz val="10"/>
      <color rgb="FF0070C0"/>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b/>
      <sz val="8"/>
      <color indexed="8"/>
      <name val="Arial"/>
      <family val="2"/>
    </font>
    <font>
      <b/>
      <u val="singleAccounting"/>
      <sz val="9"/>
      <color indexed="8"/>
      <name val="Arial"/>
      <family val="2"/>
    </font>
    <font>
      <b/>
      <u val="singleAccounting"/>
      <sz val="9.5"/>
      <color indexed="8"/>
      <name val="Arial"/>
      <family val="2"/>
    </font>
    <font>
      <sz val="10"/>
      <color theme="1"/>
      <name val="Calibri"/>
      <family val="2"/>
      <scheme val="minor"/>
    </font>
    <font>
      <b/>
      <sz val="10"/>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45">
    <xf numFmtId="0" fontId="0" fillId="0" borderId="0" xfId="0"/>
    <xf numFmtId="0" fontId="4" fillId="2" borderId="0" xfId="0" applyFont="1" applyFill="1" applyAlignment="1">
      <alignment vertical="top"/>
    </xf>
    <xf numFmtId="0" fontId="5" fillId="2" borderId="0" xfId="0" applyFont="1" applyFill="1"/>
    <xf numFmtId="0" fontId="6" fillId="2" borderId="0" xfId="0" applyFont="1" applyFill="1" applyAlignment="1">
      <alignment horizontal="left"/>
    </xf>
    <xf numFmtId="0" fontId="7" fillId="2" borderId="0" xfId="0" applyFont="1" applyFill="1"/>
    <xf numFmtId="0" fontId="5" fillId="2" borderId="0" xfId="0" applyFont="1" applyFill="1" applyAlignment="1">
      <alignment horizontal="left" vertical="center"/>
    </xf>
    <xf numFmtId="0" fontId="8" fillId="2" borderId="0" xfId="3" applyFont="1" applyFill="1" applyAlignment="1">
      <alignment horizontal="left" vertical="center"/>
    </xf>
    <xf numFmtId="0" fontId="5"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8" fillId="2" borderId="0" xfId="3" applyFont="1" applyFill="1"/>
    <xf numFmtId="0" fontId="11" fillId="2" borderId="0" xfId="0" applyFont="1" applyFill="1"/>
    <xf numFmtId="0" fontId="6" fillId="2" borderId="0" xfId="0" applyFont="1" applyFill="1"/>
    <xf numFmtId="0" fontId="2" fillId="2" borderId="0" xfId="3" applyFill="1"/>
    <xf numFmtId="0" fontId="5" fillId="0" borderId="0" xfId="0" applyFont="1"/>
    <xf numFmtId="0" fontId="5" fillId="0" borderId="0" xfId="0" applyFont="1" applyAlignment="1">
      <alignment horizontal="left"/>
    </xf>
    <xf numFmtId="0" fontId="12" fillId="0" borderId="0" xfId="0" applyFont="1"/>
    <xf numFmtId="0" fontId="9" fillId="0" borderId="0" xfId="0" applyFont="1"/>
    <xf numFmtId="0" fontId="13" fillId="0" borderId="0" xfId="0" applyFont="1" applyAlignment="1">
      <alignment horizontal="left"/>
    </xf>
    <xf numFmtId="0" fontId="5" fillId="0" borderId="0" xfId="0" applyFont="1" applyAlignment="1">
      <alignment wrapText="1"/>
    </xf>
    <xf numFmtId="0" fontId="15" fillId="2" borderId="0" xfId="0" applyFont="1" applyFill="1"/>
    <xf numFmtId="165" fontId="5" fillId="0" borderId="0" xfId="2" applyNumberFormat="1" applyFont="1" applyAlignment="1">
      <alignment horizontal="left"/>
    </xf>
    <xf numFmtId="0" fontId="6" fillId="0" borderId="0" xfId="0" applyFont="1"/>
    <xf numFmtId="0" fontId="6" fillId="0" borderId="0" xfId="0" applyFont="1" applyAlignment="1">
      <alignment wrapText="1"/>
    </xf>
    <xf numFmtId="3" fontId="5" fillId="2" borderId="0" xfId="0" applyNumberFormat="1" applyFont="1" applyFill="1"/>
    <xf numFmtId="0" fontId="7" fillId="0" borderId="0" xfId="0" applyFont="1"/>
    <xf numFmtId="165" fontId="5" fillId="2" borderId="0" xfId="0" applyNumberFormat="1" applyFont="1" applyFill="1"/>
    <xf numFmtId="0" fontId="5" fillId="0" borderId="0" xfId="0" applyFont="1" applyAlignment="1">
      <alignment horizontal="left" wrapText="1"/>
    </xf>
    <xf numFmtId="9" fontId="5" fillId="0" borderId="0" xfId="0" applyNumberFormat="1" applyFont="1"/>
    <xf numFmtId="3" fontId="5" fillId="0" borderId="0" xfId="0" applyNumberFormat="1" applyFont="1"/>
    <xf numFmtId="166" fontId="5" fillId="0" borderId="0" xfId="0" applyNumberFormat="1" applyFont="1"/>
    <xf numFmtId="167" fontId="5" fillId="0" borderId="0" xfId="0" applyNumberFormat="1" applyFont="1"/>
    <xf numFmtId="10" fontId="5" fillId="0" borderId="0" xfId="0" applyNumberFormat="1" applyFont="1"/>
    <xf numFmtId="0" fontId="5" fillId="0" borderId="0" xfId="0" applyFont="1" applyAlignment="1">
      <alignment horizontal="center" vertical="center" wrapText="1"/>
    </xf>
    <xf numFmtId="165" fontId="5" fillId="0" borderId="0" xfId="0" applyNumberFormat="1" applyFont="1"/>
    <xf numFmtId="0" fontId="5" fillId="2" borderId="0" xfId="0" applyFont="1" applyFill="1" applyAlignment="1">
      <alignment horizontal="center" vertical="center"/>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7" fillId="2" borderId="0" xfId="0" applyFont="1" applyFill="1" applyAlignment="1">
      <alignment horizontal="center" wrapText="1"/>
    </xf>
    <xf numFmtId="0" fontId="5" fillId="2" borderId="0" xfId="0" applyFont="1" applyFill="1" applyAlignment="1">
      <alignment wrapText="1"/>
    </xf>
    <xf numFmtId="0" fontId="18" fillId="2" borderId="0" xfId="0" applyFont="1" applyFill="1"/>
    <xf numFmtId="168" fontId="19" fillId="3" borderId="0" xfId="1" applyNumberFormat="1" applyFont="1" applyFill="1" applyAlignment="1">
      <alignment horizontal="right"/>
    </xf>
    <xf numFmtId="168" fontId="19" fillId="2" borderId="0" xfId="1" applyNumberFormat="1" applyFont="1" applyFill="1" applyAlignment="1">
      <alignment horizontal="right"/>
    </xf>
    <xf numFmtId="169" fontId="19" fillId="2" borderId="0" xfId="1" applyNumberFormat="1" applyFont="1" applyFill="1" applyAlignment="1">
      <alignment horizontal="right"/>
    </xf>
    <xf numFmtId="169" fontId="20" fillId="2" borderId="0" xfId="1" applyNumberFormat="1" applyFont="1" applyFill="1" applyAlignment="1">
      <alignment horizontal="right"/>
    </xf>
    <xf numFmtId="169" fontId="19" fillId="3" borderId="0" xfId="1" applyNumberFormat="1" applyFont="1" applyFill="1" applyAlignment="1">
      <alignment horizontal="right"/>
    </xf>
    <xf numFmtId="168" fontId="20" fillId="2" borderId="0" xfId="1" applyNumberFormat="1" applyFont="1" applyFill="1" applyAlignment="1">
      <alignment horizontal="right"/>
    </xf>
    <xf numFmtId="0" fontId="21" fillId="2" borderId="0" xfId="0" applyFont="1" applyFill="1"/>
    <xf numFmtId="0" fontId="5" fillId="2" borderId="0" xfId="0" quotePrefix="1" applyFont="1" applyFill="1"/>
    <xf numFmtId="17" fontId="5"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17" fontId="19" fillId="2" borderId="0" xfId="0" quotePrefix="1" applyNumberFormat="1" applyFont="1" applyFill="1"/>
    <xf numFmtId="0" fontId="19" fillId="2" borderId="2" xfId="0" applyFont="1" applyFill="1" applyBorder="1"/>
    <xf numFmtId="168" fontId="19" fillId="2" borderId="2" xfId="1" applyNumberFormat="1" applyFont="1" applyFill="1" applyBorder="1" applyAlignment="1">
      <alignment horizontal="right"/>
    </xf>
    <xf numFmtId="168" fontId="19" fillId="3" borderId="2" xfId="1" applyNumberFormat="1" applyFont="1" applyFill="1" applyBorder="1" applyAlignment="1">
      <alignment horizontal="right"/>
    </xf>
    <xf numFmtId="169" fontId="19" fillId="2" borderId="2" xfId="1" applyNumberFormat="1" applyFont="1" applyFill="1" applyBorder="1" applyAlignment="1">
      <alignment horizontal="right"/>
    </xf>
    <xf numFmtId="0" fontId="5" fillId="2" borderId="2" xfId="0" applyFont="1" applyFill="1" applyBorder="1"/>
    <xf numFmtId="0" fontId="19" fillId="2" borderId="0" xfId="0" applyFont="1" applyFill="1"/>
    <xf numFmtId="0" fontId="22" fillId="2" borderId="0" xfId="0" quotePrefix="1" applyFont="1" applyFill="1" applyAlignment="1">
      <alignment horizontal="left"/>
    </xf>
    <xf numFmtId="0" fontId="22" fillId="2" borderId="0" xfId="0" quotePrefix="1" applyFont="1" applyFill="1" applyAlignment="1">
      <alignment horizontal="left" vertical="top" wrapText="1"/>
    </xf>
    <xf numFmtId="0" fontId="5" fillId="2" borderId="0" xfId="0" applyFont="1" applyFill="1" applyAlignment="1">
      <alignment horizontal="left" wrapText="1"/>
    </xf>
    <xf numFmtId="165" fontId="19" fillId="2" borderId="0" xfId="1" applyNumberFormat="1" applyFont="1" applyFill="1" applyAlignment="1">
      <alignment horizontal="right"/>
    </xf>
    <xf numFmtId="165" fontId="5" fillId="2" borderId="0" xfId="0" applyNumberFormat="1" applyFont="1" applyFill="1" applyAlignment="1">
      <alignment horizontal="right"/>
    </xf>
    <xf numFmtId="168" fontId="5"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22" fillId="2" borderId="0" xfId="0" quotePrefix="1" applyFont="1" applyFill="1" applyAlignment="1">
      <alignment horizontal="left" vertical="top"/>
    </xf>
    <xf numFmtId="0" fontId="5"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3" fontId="23" fillId="2" borderId="0" xfId="1" applyNumberFormat="1" applyFont="1" applyFill="1" applyAlignment="1">
      <alignment horizontal="right"/>
    </xf>
    <xf numFmtId="3" fontId="23" fillId="3" borderId="0" xfId="1" applyNumberFormat="1" applyFont="1" applyFill="1" applyAlignment="1">
      <alignment horizontal="right"/>
    </xf>
    <xf numFmtId="166" fontId="23" fillId="2" borderId="0" xfId="1" applyNumberFormat="1" applyFont="1" applyFill="1" applyAlignment="1">
      <alignment horizontal="right"/>
    </xf>
    <xf numFmtId="166" fontId="23" fillId="3" borderId="0" xfId="1" applyNumberFormat="1" applyFont="1" applyFill="1" applyAlignment="1">
      <alignment horizontal="right"/>
    </xf>
    <xf numFmtId="0" fontId="9" fillId="2" borderId="0" xfId="0" applyFont="1" applyFill="1" applyAlignment="1">
      <alignment horizontal="center" vertical="center"/>
    </xf>
    <xf numFmtId="3" fontId="19" fillId="2" borderId="0" xfId="1" applyNumberFormat="1" applyFont="1" applyFill="1" applyAlignment="1">
      <alignment horizontal="right"/>
    </xf>
    <xf numFmtId="3" fontId="19" fillId="3" borderId="0" xfId="1" applyNumberFormat="1" applyFont="1" applyFill="1" applyAlignment="1">
      <alignment horizontal="right"/>
    </xf>
    <xf numFmtId="166" fontId="19" fillId="2" borderId="0" xfId="1" applyNumberFormat="1" applyFont="1" applyFill="1" applyAlignment="1">
      <alignment horizontal="right"/>
    </xf>
    <xf numFmtId="166" fontId="19" fillId="3" borderId="0" xfId="1" applyNumberFormat="1" applyFont="1" applyFill="1" applyAlignment="1">
      <alignment horizontal="right"/>
    </xf>
    <xf numFmtId="17" fontId="19" fillId="2" borderId="2" xfId="0" quotePrefix="1" applyNumberFormat="1" applyFont="1" applyFill="1" applyBorder="1"/>
    <xf numFmtId="3" fontId="19" fillId="2" borderId="2" xfId="1" applyNumberFormat="1" applyFont="1" applyFill="1" applyBorder="1" applyAlignment="1">
      <alignment horizontal="right"/>
    </xf>
    <xf numFmtId="3" fontId="19" fillId="3" borderId="2" xfId="1" applyNumberFormat="1" applyFont="1" applyFill="1" applyBorder="1" applyAlignment="1">
      <alignment horizontal="right"/>
    </xf>
    <xf numFmtId="166" fontId="19" fillId="2" borderId="2" xfId="1" applyNumberFormat="1" applyFont="1" applyFill="1" applyBorder="1" applyAlignment="1">
      <alignment horizontal="right"/>
    </xf>
    <xf numFmtId="166" fontId="19" fillId="3" borderId="2" xfId="1" applyNumberFormat="1" applyFont="1" applyFill="1" applyBorder="1" applyAlignment="1">
      <alignment horizontal="right"/>
    </xf>
    <xf numFmtId="0" fontId="22" fillId="2" borderId="0" xfId="0" quotePrefix="1" applyFont="1" applyFill="1" applyAlignment="1">
      <alignment horizontal="left" wrapText="1"/>
    </xf>
    <xf numFmtId="0" fontId="24" fillId="2" borderId="1" xfId="0" applyFont="1" applyFill="1" applyBorder="1" applyAlignment="1">
      <alignment horizontal="center"/>
    </xf>
    <xf numFmtId="0" fontId="5" fillId="2" borderId="1" xfId="0" applyFont="1" applyFill="1" applyBorder="1"/>
    <xf numFmtId="3" fontId="5" fillId="2" borderId="0" xfId="0" applyNumberFormat="1" applyFont="1" applyFill="1" applyAlignment="1">
      <alignment horizontal="right"/>
    </xf>
    <xf numFmtId="3" fontId="5" fillId="3" borderId="0" xfId="0" applyNumberFormat="1" applyFont="1" applyFill="1" applyAlignment="1">
      <alignment horizontal="right"/>
    </xf>
    <xf numFmtId="0" fontId="5" fillId="2" borderId="0" xfId="0" applyFont="1" applyFill="1" applyAlignment="1">
      <alignment horizontal="right"/>
    </xf>
    <xf numFmtId="0" fontId="5" fillId="3" borderId="0" xfId="0" applyFont="1" applyFill="1" applyAlignment="1">
      <alignment horizontal="right"/>
    </xf>
    <xf numFmtId="166" fontId="5" fillId="2" borderId="0" xfId="0" applyNumberFormat="1" applyFont="1" applyFill="1" applyAlignment="1">
      <alignment horizontal="right"/>
    </xf>
    <xf numFmtId="166" fontId="5" fillId="3" borderId="0" xfId="0" applyNumberFormat="1" applyFont="1" applyFill="1" applyAlignment="1">
      <alignment horizontal="right"/>
    </xf>
    <xf numFmtId="165" fontId="5" fillId="3" borderId="0" xfId="0" applyNumberFormat="1" applyFont="1" applyFill="1" applyAlignment="1">
      <alignment horizontal="right"/>
    </xf>
    <xf numFmtId="3" fontId="5" fillId="2" borderId="2" xfId="0" applyNumberFormat="1" applyFont="1" applyFill="1" applyBorder="1" applyAlignment="1">
      <alignment horizontal="right"/>
    </xf>
    <xf numFmtId="3" fontId="5" fillId="3" borderId="2" xfId="0" applyNumberFormat="1" applyFont="1" applyFill="1" applyBorder="1" applyAlignment="1">
      <alignment horizontal="right"/>
    </xf>
    <xf numFmtId="166" fontId="5" fillId="2" borderId="2" xfId="0" applyNumberFormat="1" applyFont="1" applyFill="1" applyBorder="1" applyAlignment="1">
      <alignment horizontal="right"/>
    </xf>
    <xf numFmtId="166" fontId="5" fillId="3" borderId="2" xfId="0" applyNumberFormat="1" applyFont="1" applyFill="1" applyBorder="1" applyAlignment="1">
      <alignment horizontal="right"/>
    </xf>
    <xf numFmtId="168" fontId="19" fillId="2" borderId="0" xfId="4" applyNumberFormat="1" applyFont="1" applyFill="1" applyAlignment="1">
      <alignment horizontal="right"/>
    </xf>
    <xf numFmtId="0" fontId="0" fillId="2" borderId="0" xfId="0" applyFill="1"/>
    <xf numFmtId="0" fontId="6" fillId="2" borderId="0" xfId="0" applyFont="1" applyFill="1" applyAlignment="1">
      <alignment horizontal="left" wrapText="1"/>
    </xf>
    <xf numFmtId="0" fontId="6" fillId="2" borderId="0" xfId="0" applyFont="1" applyFill="1" applyAlignment="1">
      <alignment wrapText="1"/>
    </xf>
    <xf numFmtId="0" fontId="16" fillId="3" borderId="0" xfId="0" quotePrefix="1" applyFont="1" applyFill="1" applyAlignment="1">
      <alignment horizontal="center" wrapText="1"/>
    </xf>
    <xf numFmtId="168" fontId="23" fillId="2" borderId="0" xfId="1" applyNumberFormat="1" applyFont="1" applyFill="1" applyAlignment="1">
      <alignment horizontal="right"/>
    </xf>
    <xf numFmtId="170" fontId="23" fillId="3" borderId="0" xfId="1" applyNumberFormat="1" applyFont="1" applyFill="1" applyAlignment="1">
      <alignment horizontal="right"/>
    </xf>
    <xf numFmtId="165" fontId="23" fillId="2" borderId="0" xfId="1" applyNumberFormat="1" applyFont="1" applyFill="1" applyAlignment="1">
      <alignment horizontal="right"/>
    </xf>
    <xf numFmtId="165" fontId="23" fillId="3" borderId="0" xfId="1" applyNumberFormat="1" applyFont="1" applyFill="1" applyAlignment="1">
      <alignment horizontal="right"/>
    </xf>
    <xf numFmtId="170" fontId="19" fillId="3" borderId="0" xfId="1" applyNumberFormat="1" applyFont="1" applyFill="1" applyAlignment="1">
      <alignment horizontal="right"/>
    </xf>
    <xf numFmtId="165" fontId="19" fillId="3" borderId="0" xfId="1" applyNumberFormat="1" applyFont="1" applyFill="1" applyAlignment="1">
      <alignment horizontal="right"/>
    </xf>
    <xf numFmtId="17" fontId="23" fillId="2" borderId="0" xfId="0" applyNumberFormat="1" applyFont="1" applyFill="1"/>
    <xf numFmtId="0" fontId="5" fillId="2" borderId="2" xfId="0" applyFont="1" applyFill="1" applyBorder="1" applyAlignment="1">
      <alignment horizontal="left"/>
    </xf>
    <xf numFmtId="170" fontId="19" fillId="3" borderId="2" xfId="1" applyNumberFormat="1" applyFont="1" applyFill="1" applyBorder="1" applyAlignment="1">
      <alignment horizontal="right"/>
    </xf>
    <xf numFmtId="165" fontId="19" fillId="2" borderId="2" xfId="1" applyNumberFormat="1" applyFont="1" applyFill="1" applyBorder="1" applyAlignment="1">
      <alignment horizontal="right"/>
    </xf>
    <xf numFmtId="165" fontId="19" fillId="3" borderId="2" xfId="1" applyNumberFormat="1" applyFont="1" applyFill="1" applyBorder="1" applyAlignment="1">
      <alignment horizontal="right"/>
    </xf>
    <xf numFmtId="168" fontId="7" fillId="2" borderId="0" xfId="0" applyNumberFormat="1" applyFont="1" applyFill="1"/>
    <xf numFmtId="170" fontId="5" fillId="2" borderId="0" xfId="0" applyNumberFormat="1" applyFont="1" applyFill="1"/>
    <xf numFmtId="49" fontId="5" fillId="2" borderId="0" xfId="0" applyNumberFormat="1" applyFont="1" applyFill="1"/>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6" fillId="4" borderId="0" xfId="0" applyNumberFormat="1" applyFont="1" applyFill="1" applyAlignment="1">
      <alignment horizontal="right"/>
    </xf>
    <xf numFmtId="49" fontId="6" fillId="4" borderId="0" xfId="0" applyNumberFormat="1" applyFont="1" applyFill="1" applyAlignment="1">
      <alignment horizontal="right"/>
    </xf>
    <xf numFmtId="166" fontId="6" fillId="4" borderId="0" xfId="0" applyNumberFormat="1" applyFont="1" applyFill="1" applyAlignment="1">
      <alignment horizontal="right"/>
    </xf>
    <xf numFmtId="17" fontId="19" fillId="2" borderId="2" xfId="0" applyNumberFormat="1" applyFont="1" applyFill="1" applyBorder="1"/>
    <xf numFmtId="3" fontId="6" fillId="4" borderId="2" xfId="0" applyNumberFormat="1" applyFont="1" applyFill="1" applyBorder="1" applyAlignment="1">
      <alignment horizontal="right"/>
    </xf>
    <xf numFmtId="49" fontId="6" fillId="4" borderId="2" xfId="0" applyNumberFormat="1" applyFont="1" applyFill="1" applyBorder="1" applyAlignment="1">
      <alignment horizontal="right"/>
    </xf>
    <xf numFmtId="0" fontId="6" fillId="2" borderId="0" xfId="0" applyFont="1" applyFill="1" applyAlignment="1">
      <alignment vertical="top"/>
    </xf>
    <xf numFmtId="0" fontId="25" fillId="2" borderId="0" xfId="0" applyFont="1" applyFill="1" applyAlignment="1">
      <alignment horizontal="center"/>
    </xf>
    <xf numFmtId="0" fontId="25" fillId="2" borderId="0" xfId="0" applyFont="1" applyFill="1" applyAlignment="1">
      <alignment horizontal="center" wrapText="1"/>
    </xf>
    <xf numFmtId="3" fontId="6" fillId="2" borderId="0" xfId="0" applyNumberFormat="1" applyFont="1" applyFill="1" applyAlignment="1">
      <alignment horizontal="right"/>
    </xf>
    <xf numFmtId="166" fontId="6" fillId="2" borderId="0" xfId="0" applyNumberFormat="1" applyFont="1" applyFill="1" applyAlignment="1">
      <alignment horizontal="right"/>
    </xf>
    <xf numFmtId="3" fontId="6" fillId="2" borderId="0" xfId="0" applyNumberFormat="1" applyFont="1" applyFill="1"/>
    <xf numFmtId="166" fontId="6" fillId="2" borderId="0" xfId="0" applyNumberFormat="1" applyFont="1" applyFill="1"/>
    <xf numFmtId="165" fontId="6" fillId="2" borderId="0" xfId="0" applyNumberFormat="1" applyFont="1" applyFill="1" applyAlignment="1">
      <alignment horizontal="right"/>
    </xf>
    <xf numFmtId="0" fontId="5" fillId="2" borderId="2" xfId="0" quotePrefix="1" applyFont="1" applyFill="1" applyBorder="1"/>
    <xf numFmtId="3" fontId="6" fillId="2" borderId="2" xfId="0" applyNumberFormat="1" applyFont="1" applyFill="1" applyBorder="1"/>
    <xf numFmtId="166" fontId="6" fillId="2" borderId="2" xfId="0" applyNumberFormat="1" applyFont="1" applyFill="1" applyBorder="1"/>
    <xf numFmtId="165" fontId="25" fillId="2" borderId="1" xfId="0" applyNumberFormat="1" applyFont="1" applyFill="1" applyBorder="1" applyAlignment="1">
      <alignment horizontal="center" wrapText="1"/>
    </xf>
    <xf numFmtId="17" fontId="5" fillId="2" borderId="2" xfId="0" quotePrefix="1" applyNumberFormat="1" applyFont="1" applyFill="1" applyBorder="1"/>
    <xf numFmtId="165" fontId="5" fillId="2" borderId="2" xfId="0" applyNumberFormat="1" applyFont="1" applyFill="1" applyBorder="1"/>
    <xf numFmtId="0" fontId="5" fillId="2" borderId="0" xfId="0" applyFont="1" applyFill="1" applyAlignment="1">
      <alignment vertical="top" wrapText="1"/>
    </xf>
    <xf numFmtId="17" fontId="23" fillId="2" borderId="0" xfId="0" applyNumberFormat="1" applyFont="1" applyFill="1" applyAlignment="1">
      <alignment horizontal="left"/>
    </xf>
    <xf numFmtId="168" fontId="23" fillId="2" borderId="0" xfId="1" applyNumberFormat="1" applyFont="1" applyFill="1" applyAlignment="1">
      <alignment horizontal="left"/>
    </xf>
    <xf numFmtId="3" fontId="26" fillId="2" borderId="0" xfId="1" applyNumberFormat="1" applyFont="1" applyFill="1" applyAlignment="1">
      <alignment horizontal="right"/>
    </xf>
    <xf numFmtId="3" fontId="20" fillId="2" borderId="0" xfId="1" applyNumberFormat="1" applyFont="1" applyFill="1" applyAlignment="1">
      <alignment horizontal="right"/>
    </xf>
    <xf numFmtId="0" fontId="5" fillId="0" borderId="2" xfId="0" applyFont="1" applyBorder="1"/>
    <xf numFmtId="168" fontId="19" fillId="2" borderId="2" xfId="1" applyNumberFormat="1" applyFont="1" applyFill="1" applyBorder="1"/>
    <xf numFmtId="170" fontId="19" fillId="2" borderId="2" xfId="1" applyNumberFormat="1" applyFont="1" applyFill="1" applyBorder="1" applyAlignment="1">
      <alignment horizontal="right"/>
    </xf>
    <xf numFmtId="170" fontId="20" fillId="2" borderId="2" xfId="1" applyNumberFormat="1" applyFont="1" applyFill="1" applyBorder="1" applyAlignment="1">
      <alignment horizontal="right"/>
    </xf>
    <xf numFmtId="0" fontId="22" fillId="0" borderId="0" xfId="0" applyFont="1" applyAlignment="1">
      <alignment horizontal="left"/>
    </xf>
    <xf numFmtId="0" fontId="22" fillId="0" borderId="0" xfId="0" applyFont="1" applyAlignment="1">
      <alignment horizontal="left" vertical="top"/>
    </xf>
    <xf numFmtId="170" fontId="5" fillId="0" borderId="0" xfId="0" applyNumberFormat="1" applyFont="1"/>
    <xf numFmtId="169" fontId="23" fillId="2" borderId="0" xfId="1" applyNumberFormat="1" applyFont="1" applyFill="1" applyAlignment="1">
      <alignment horizontal="right"/>
    </xf>
    <xf numFmtId="169" fontId="26" fillId="2" borderId="0" xfId="1" applyNumberFormat="1" applyFont="1" applyFill="1" applyAlignment="1">
      <alignment horizontal="right"/>
    </xf>
    <xf numFmtId="169" fontId="23" fillId="3" borderId="0" xfId="1" applyNumberFormat="1" applyFont="1" applyFill="1" applyAlignment="1">
      <alignment horizontal="right"/>
    </xf>
    <xf numFmtId="169" fontId="20" fillId="2" borderId="2" xfId="1" applyNumberFormat="1" applyFont="1" applyFill="1" applyBorder="1" applyAlignment="1">
      <alignment horizontal="right"/>
    </xf>
    <xf numFmtId="169" fontId="19" fillId="3" borderId="2" xfId="1" applyNumberFormat="1" applyFont="1" applyFill="1" applyBorder="1" applyAlignment="1">
      <alignment horizontal="right"/>
    </xf>
    <xf numFmtId="168" fontId="19" fillId="2" borderId="0" xfId="1" applyNumberFormat="1" applyFont="1" applyFill="1"/>
    <xf numFmtId="3" fontId="20" fillId="2" borderId="2" xfId="1" applyNumberFormat="1" applyFont="1" applyFill="1" applyBorder="1" applyAlignment="1">
      <alignment horizontal="right"/>
    </xf>
    <xf numFmtId="3" fontId="19" fillId="0" borderId="0" xfId="1" applyNumberFormat="1" applyFont="1" applyAlignment="1">
      <alignment horizontal="right"/>
    </xf>
    <xf numFmtId="0" fontId="27" fillId="2" borderId="0" xfId="0" applyFont="1" applyFill="1" applyAlignment="1">
      <alignment horizontal="center" wrapText="1"/>
    </xf>
    <xf numFmtId="0" fontId="28" fillId="3" borderId="0" xfId="0" applyFont="1" applyFill="1" applyAlignment="1">
      <alignment horizontal="center" wrapText="1"/>
    </xf>
    <xf numFmtId="0" fontId="27" fillId="2" borderId="0" xfId="0" quotePrefix="1" applyFont="1" applyFill="1" applyAlignment="1">
      <alignment horizontal="center" wrapText="1"/>
    </xf>
    <xf numFmtId="0" fontId="27" fillId="3" borderId="0" xfId="0" applyFont="1" applyFill="1" applyAlignment="1">
      <alignment horizontal="center" wrapText="1"/>
    </xf>
    <xf numFmtId="0" fontId="5" fillId="3" borderId="2" xfId="0" applyFont="1" applyFill="1" applyBorder="1"/>
    <xf numFmtId="0" fontId="22" fillId="0" borderId="0" xfId="0" applyFont="1" applyAlignment="1">
      <alignment vertical="top"/>
    </xf>
    <xf numFmtId="0" fontId="28" fillId="2" borderId="0" xfId="0" applyFont="1" applyFill="1" applyAlignment="1">
      <alignment horizontal="center" wrapText="1"/>
    </xf>
    <xf numFmtId="0" fontId="5" fillId="0" borderId="0" xfId="0" applyFont="1" applyAlignment="1">
      <alignment vertical="top"/>
    </xf>
    <xf numFmtId="0" fontId="29" fillId="0" borderId="0" xfId="0" applyFont="1"/>
    <xf numFmtId="0" fontId="16" fillId="2" borderId="0" xfId="0" applyFont="1" applyFill="1" applyAlignment="1">
      <alignment wrapText="1"/>
    </xf>
    <xf numFmtId="3" fontId="16" fillId="2" borderId="0" xfId="0" applyNumberFormat="1" applyFont="1" applyFill="1" applyAlignment="1">
      <alignment wrapText="1"/>
    </xf>
    <xf numFmtId="0" fontId="16" fillId="4" borderId="1" xfId="0" applyFont="1" applyFill="1" applyBorder="1" applyAlignment="1">
      <alignment horizontal="center" wrapText="1"/>
    </xf>
    <xf numFmtId="3" fontId="30" fillId="4" borderId="0" xfId="0" applyNumberFormat="1" applyFont="1" applyFill="1" applyAlignment="1">
      <alignment horizontal="right"/>
    </xf>
    <xf numFmtId="0" fontId="30" fillId="4" borderId="0" xfId="0" applyFont="1" applyFill="1" applyAlignment="1">
      <alignment horizontal="right"/>
    </xf>
    <xf numFmtId="0" fontId="6" fillId="4" borderId="0" xfId="0" applyFont="1" applyFill="1" applyAlignment="1">
      <alignment horizontal="right"/>
    </xf>
    <xf numFmtId="0" fontId="5" fillId="0" borderId="0" xfId="0" applyFont="1" applyAlignment="1">
      <alignment vertical="top" wrapText="1"/>
    </xf>
    <xf numFmtId="0" fontId="31" fillId="2" borderId="0" xfId="0" applyFont="1" applyFill="1"/>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Alignment="1">
      <alignment horizontal="right" vertical="center"/>
    </xf>
    <xf numFmtId="168" fontId="19" fillId="2" borderId="0" xfId="1" quotePrefix="1" applyNumberFormat="1" applyFont="1" applyFill="1" applyAlignment="1">
      <alignment vertical="center"/>
    </xf>
    <xf numFmtId="3" fontId="19" fillId="2" borderId="0" xfId="1" applyNumberFormat="1" applyFont="1" applyFill="1" applyAlignment="1">
      <alignment horizontal="right" vertical="center"/>
    </xf>
    <xf numFmtId="37" fontId="19" fillId="2" borderId="0" xfId="1" applyNumberFormat="1" applyFont="1" applyFill="1" applyAlignment="1">
      <alignment horizontal="right" vertical="center"/>
    </xf>
    <xf numFmtId="9" fontId="19" fillId="2" borderId="0" xfId="1" applyNumberFormat="1" applyFont="1" applyFill="1" applyAlignment="1">
      <alignment horizontal="right" vertical="center"/>
    </xf>
    <xf numFmtId="17" fontId="31" fillId="2" borderId="0" xfId="0" applyNumberFormat="1" applyFont="1" applyFill="1"/>
    <xf numFmtId="171" fontId="31" fillId="2" borderId="0" xfId="0" applyNumberFormat="1" applyFont="1" applyFill="1"/>
    <xf numFmtId="0" fontId="5"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lignment vertical="center"/>
    </xf>
    <xf numFmtId="0" fontId="5" fillId="2" borderId="2" xfId="0" applyFont="1" applyFill="1" applyBorder="1" applyAlignment="1">
      <alignment vertical="center"/>
    </xf>
    <xf numFmtId="168" fontId="19" fillId="2" borderId="2" xfId="1" applyNumberFormat="1" applyFont="1" applyFill="1" applyBorder="1" applyAlignment="1">
      <alignment horizontal="right" vertical="center"/>
    </xf>
    <xf numFmtId="0" fontId="32" fillId="2" borderId="0" xfId="0" applyFont="1" applyFill="1" applyAlignment="1">
      <alignment horizontal="right" vertical="top"/>
    </xf>
    <xf numFmtId="168" fontId="19" fillId="2" borderId="0" xfId="1" applyNumberFormat="1" applyFont="1" applyFill="1" applyAlignment="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2" fontId="19" fillId="2" borderId="0" xfId="1" applyNumberFormat="1" applyFont="1" applyFill="1" applyAlignment="1">
      <alignment horizontal="right" vertical="center"/>
    </xf>
    <xf numFmtId="0" fontId="32" fillId="2" borderId="0" xfId="0" applyFont="1" applyFill="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16" fillId="2" borderId="1" xfId="0" applyFont="1" applyFill="1" applyBorder="1" applyAlignment="1">
      <alignment horizontal="centerContinuous" wrapText="1"/>
    </xf>
    <xf numFmtId="0" fontId="5" fillId="2" borderId="1" xfId="0" applyFont="1" applyFill="1" applyBorder="1" applyAlignment="1">
      <alignment vertical="top"/>
    </xf>
    <xf numFmtId="0" fontId="3" fillId="2" borderId="0" xfId="0" applyFont="1" applyFill="1" applyAlignment="1">
      <alignment horizontal="left" vertical="top" wrapText="1"/>
    </xf>
    <xf numFmtId="0" fontId="6" fillId="2" borderId="0" xfId="0" applyFont="1" applyFill="1" applyAlignment="1">
      <alignment horizontal="left" wrapText="1"/>
    </xf>
    <xf numFmtId="0" fontId="12" fillId="0" borderId="0" xfId="0" applyFont="1" applyAlignment="1">
      <alignment horizontal="left" wrapText="1"/>
    </xf>
    <xf numFmtId="0" fontId="14" fillId="0" borderId="0" xfId="0" applyFont="1" applyAlignment="1">
      <alignment horizontal="left" wrapText="1"/>
    </xf>
    <xf numFmtId="0" fontId="2" fillId="0" borderId="0" xfId="3" applyAlignment="1">
      <alignment horizontal="left"/>
    </xf>
    <xf numFmtId="0" fontId="5"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wrapText="1"/>
    </xf>
    <xf numFmtId="0" fontId="2" fillId="2" borderId="0" xfId="3" applyFill="1" applyAlignment="1">
      <alignment horizontal="left" vertical="center"/>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0" xfId="0" applyFont="1" applyFill="1" applyAlignment="1">
      <alignment horizontal="center" wrapText="1"/>
    </xf>
    <xf numFmtId="0" fontId="16" fillId="2" borderId="1" xfId="0" applyFont="1" applyFill="1" applyBorder="1" applyAlignment="1">
      <alignment horizontal="center"/>
    </xf>
    <xf numFmtId="0" fontId="5" fillId="2" borderId="0" xfId="0" applyFont="1" applyFill="1" applyAlignment="1">
      <alignment horizontal="left" wrapText="1"/>
    </xf>
    <xf numFmtId="0" fontId="16" fillId="3" borderId="0" xfId="0" applyFont="1" applyFill="1" applyAlignment="1">
      <alignment horizontal="center" wrapText="1"/>
    </xf>
    <xf numFmtId="0" fontId="24" fillId="2" borderId="1" xfId="0" applyFont="1" applyFill="1" applyBorder="1" applyAlignment="1">
      <alignment horizontal="center"/>
    </xf>
    <xf numFmtId="0" fontId="16" fillId="2" borderId="0" xfId="0" applyFont="1" applyFill="1" applyAlignment="1">
      <alignment horizontal="center"/>
    </xf>
    <xf numFmtId="0" fontId="24" fillId="2" borderId="0" xfId="0" applyFont="1" applyFill="1" applyAlignment="1">
      <alignment horizont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6" fillId="4" borderId="1" xfId="0" applyFont="1" applyFill="1" applyBorder="1" applyAlignment="1">
      <alignment horizontal="center"/>
    </xf>
    <xf numFmtId="0" fontId="25" fillId="2" borderId="1" xfId="0" applyFont="1" applyFill="1" applyBorder="1" applyAlignment="1">
      <alignment horizontal="center" wrapText="1"/>
    </xf>
    <xf numFmtId="0" fontId="25" fillId="2" borderId="0" xfId="0" applyFont="1" applyFill="1" applyAlignment="1">
      <alignment horizontal="center" wrapText="1"/>
    </xf>
    <xf numFmtId="0" fontId="25" fillId="2" borderId="1" xfId="0" applyFont="1" applyFill="1" applyBorder="1" applyAlignment="1">
      <alignment horizontal="center"/>
    </xf>
    <xf numFmtId="0" fontId="9" fillId="0" borderId="0" xfId="0" applyFont="1" applyAlignment="1">
      <alignment horizontal="left"/>
    </xf>
    <xf numFmtId="0" fontId="5" fillId="0" borderId="0" xfId="0" applyFont="1" applyAlignment="1">
      <alignment horizontal="left" vertical="top" wrapText="1"/>
    </xf>
    <xf numFmtId="0" fontId="27" fillId="2" borderId="0" xfId="0" applyFont="1" applyFill="1" applyAlignment="1">
      <alignment horizontal="center" wrapText="1"/>
    </xf>
    <xf numFmtId="0" fontId="27" fillId="2" borderId="1" xfId="0" applyFont="1" applyFill="1" applyBorder="1" applyAlignment="1">
      <alignment horizontal="center" wrapText="1"/>
    </xf>
    <xf numFmtId="17" fontId="23" fillId="2" borderId="0" xfId="0" applyNumberFormat="1" applyFont="1" applyFill="1" applyAlignment="1">
      <alignment horizontal="left" wrapText="1"/>
    </xf>
    <xf numFmtId="0" fontId="5" fillId="2" borderId="1" xfId="0" applyFont="1" applyFill="1" applyBorder="1" applyAlignment="1">
      <alignment horizontal="left" wrapText="1"/>
    </xf>
    <xf numFmtId="0" fontId="16" fillId="4" borderId="1" xfId="0" applyFont="1" applyFill="1" applyBorder="1" applyAlignment="1">
      <alignment horizontal="center" wrapText="1"/>
    </xf>
    <xf numFmtId="0" fontId="5" fillId="0" borderId="1" xfId="0" applyFont="1" applyBorder="1" applyAlignment="1">
      <alignment horizontal="left" wrapText="1"/>
    </xf>
    <xf numFmtId="0" fontId="2" fillId="2" borderId="0" xfId="3" applyFill="1" applyAlignment="1">
      <alignment horizontal="left"/>
    </xf>
    <xf numFmtId="0" fontId="9" fillId="2" borderId="0" xfId="0" applyFont="1" applyFill="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cellXfs>
  <cellStyles count="5">
    <cellStyle name="Comma" xfId="1" builtinId="3"/>
    <cellStyle name="Comma 3" xfId="4" xr:uid="{C8FD7CF9-500A-44C3-8D1B-2C9D8C6B6791}"/>
    <cellStyle name="Hyperlink" xfId="3" builtinId="8"/>
    <cellStyle name="Normal" xfId="0" builtinId="0"/>
    <cellStyle name="Percent" xfId="2" builtinId="5"/>
  </cellStyles>
  <dxfs count="2">
    <dxf>
      <font>
        <color rgb="FF0070C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16411784172517901"/>
          <c:w val="0.89488740740740758"/>
          <c:h val="0.67994202561264272"/>
        </c:manualLayout>
      </c:layout>
      <c:barChart>
        <c:barDir val="col"/>
        <c:grouping val="clustered"/>
        <c:varyColors val="0"/>
        <c:ser>
          <c:idx val="0"/>
          <c:order val="0"/>
          <c:tx>
            <c:v>2018-19</c:v>
          </c:tx>
          <c:spPr>
            <a:solidFill>
              <a:srgbClr val="629DF4"/>
            </a:solidFill>
            <a:ln>
              <a:noFill/>
            </a:ln>
            <a:effectLst/>
          </c:spPr>
          <c:invertIfNegative val="0"/>
          <c:cat>
            <c:strRef>
              <c:f>ChartData!$J$215:$J$232</c:f>
              <c:strCache>
                <c:ptCount val="18"/>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pt idx="17">
                  <c:v>Sep</c:v>
                </c:pt>
              </c:strCache>
            </c:strRef>
          </c:cat>
          <c:val>
            <c:numRef>
              <c:f>ChartData!$K$215:$K$226</c:f>
              <c:numCache>
                <c:formatCode>0.0</c:formatCode>
                <c:ptCount val="12"/>
                <c:pt idx="0">
                  <c:v>6.2</c:v>
                </c:pt>
                <c:pt idx="1">
                  <c:v>17.3</c:v>
                </c:pt>
                <c:pt idx="2">
                  <c:v>15.5</c:v>
                </c:pt>
                <c:pt idx="3">
                  <c:v>20.6</c:v>
                </c:pt>
                <c:pt idx="4">
                  <c:v>23.6</c:v>
                </c:pt>
                <c:pt idx="5">
                  <c:v>18.600000000000001</c:v>
                </c:pt>
                <c:pt idx="6">
                  <c:v>21.7</c:v>
                </c:pt>
                <c:pt idx="7">
                  <c:v>22.1</c:v>
                </c:pt>
                <c:pt idx="8">
                  <c:v>22.1</c:v>
                </c:pt>
                <c:pt idx="9">
                  <c:v>20.7</c:v>
                </c:pt>
                <c:pt idx="10">
                  <c:v>14.5</c:v>
                </c:pt>
                <c:pt idx="11">
                  <c:v>17.5</c:v>
                </c:pt>
              </c:numCache>
            </c:numRef>
          </c:val>
          <c:extLst>
            <c:ext xmlns:c16="http://schemas.microsoft.com/office/drawing/2014/chart" uri="{C3380CC4-5D6E-409C-BE32-E72D297353CC}">
              <c16:uniqueId val="{00000000-E459-4909-AE92-E177828965F6}"/>
            </c:ext>
          </c:extLst>
        </c:ser>
        <c:ser>
          <c:idx val="1"/>
          <c:order val="1"/>
          <c:tx>
            <c:v>2019-20</c:v>
          </c:tx>
          <c:spPr>
            <a:solidFill>
              <a:srgbClr val="272262"/>
            </a:solidFill>
            <a:ln>
              <a:noFill/>
            </a:ln>
            <a:effectLst/>
          </c:spPr>
          <c:invertIfNegative val="0"/>
          <c:val>
            <c:numRef>
              <c:f>ChartData!$K$227:$K$235</c:f>
              <c:numCache>
                <c:formatCode>0.0</c:formatCode>
                <c:ptCount val="9"/>
                <c:pt idx="0">
                  <c:v>17</c:v>
                </c:pt>
                <c:pt idx="1">
                  <c:v>16</c:v>
                </c:pt>
                <c:pt idx="2">
                  <c:v>14.9</c:v>
                </c:pt>
                <c:pt idx="3">
                  <c:v>20.2</c:v>
                </c:pt>
                <c:pt idx="4">
                  <c:v>21.6</c:v>
                </c:pt>
                <c:pt idx="5">
                  <c:v>18.899999999999999</c:v>
                </c:pt>
                <c:pt idx="6">
                  <c:v>23.8</c:v>
                </c:pt>
                <c:pt idx="7">
                  <c:v>17.899999999999999</c:v>
                </c:pt>
                <c:pt idx="8">
                  <c:v>30.6</c:v>
                </c:pt>
              </c:numCache>
            </c:numRef>
          </c:val>
          <c:extLst>
            <c:ext xmlns:c16="http://schemas.microsoft.com/office/drawing/2014/chart" uri="{C3380CC4-5D6E-409C-BE32-E72D297353CC}">
              <c16:uniqueId val="{00000001-E459-4909-AE92-E177828965F6}"/>
            </c:ext>
          </c:extLst>
        </c:ser>
        <c:dLbls>
          <c:showLegendKey val="0"/>
          <c:showVal val="0"/>
          <c:showCatName val="0"/>
          <c:showSerName val="0"/>
          <c:showPercent val="0"/>
          <c:showBubbleSize val="0"/>
        </c:dLbls>
        <c:gapWidth val="50"/>
        <c:axId val="770958368"/>
        <c:axId val="770964272"/>
      </c:barChart>
      <c:valAx>
        <c:axId val="770964272"/>
        <c:scaling>
          <c:orientation val="minMax"/>
          <c:max val="35"/>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ChartData!$K$212</c:f>
              <c:strCache>
                <c:ptCount val="1"/>
                <c:pt idx="0">
                  <c:v>Month</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83130888888888888"/>
          <c:y val="1.8407979426688755E-2"/>
          <c:w val="0.14014666666666667"/>
          <c:h val="0.1248150315386744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63698399760792E-2"/>
          <c:y val="0.16403414316800144"/>
          <c:w val="0.90645226933267042"/>
          <c:h val="0.4947143893338119"/>
        </c:manualLayout>
      </c:layout>
      <c:lineChart>
        <c:grouping val="standard"/>
        <c:varyColors val="0"/>
        <c:ser>
          <c:idx val="0"/>
          <c:order val="0"/>
          <c:tx>
            <c:strRef>
              <c:f>ChartData!$K$100</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ChartData!$J$101:$J$107</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ChartData!$K$101:$K$107</c:f>
              <c:numCache>
                <c:formatCode>#,##0.0</c:formatCode>
                <c:ptCount val="7"/>
                <c:pt idx="0">
                  <c:v>7.1</c:v>
                </c:pt>
                <c:pt idx="1">
                  <c:v>7.1</c:v>
                </c:pt>
                <c:pt idx="2">
                  <c:v>7.5</c:v>
                </c:pt>
                <c:pt idx="3">
                  <c:v>6.5</c:v>
                </c:pt>
                <c:pt idx="4">
                  <c:v>7</c:v>
                </c:pt>
                <c:pt idx="5">
                  <c:v>7.7</c:v>
                </c:pt>
                <c:pt idx="6">
                  <c:v>7.6</c:v>
                </c:pt>
              </c:numCache>
            </c:numRef>
          </c:val>
          <c:smooth val="0"/>
          <c:extLst>
            <c:ext xmlns:c16="http://schemas.microsoft.com/office/drawing/2014/chart" uri="{C3380CC4-5D6E-409C-BE32-E72D297353CC}">
              <c16:uniqueId val="{00000000-E02D-4DEA-97D5-DAA9030CD694}"/>
            </c:ext>
          </c:extLst>
        </c:ser>
        <c:ser>
          <c:idx val="1"/>
          <c:order val="1"/>
          <c:tx>
            <c:strRef>
              <c:f>ChartData!$L$100</c:f>
              <c:strCache>
                <c:ptCount val="1"/>
                <c:pt idx="0">
                  <c:v>£180,001 - £250,000</c:v>
                </c:pt>
              </c:strCache>
            </c:strRef>
          </c:tx>
          <c:spPr>
            <a:ln w="28575" cap="rnd">
              <a:solidFill>
                <a:srgbClr val="629DF4"/>
              </a:solidFill>
              <a:round/>
            </a:ln>
            <a:effectLst/>
          </c:spPr>
          <c:marker>
            <c:symbol val="none"/>
          </c:marker>
          <c:dLbls>
            <c:delete val="1"/>
          </c:dLbls>
          <c:cat>
            <c:strRef>
              <c:f>ChartData!$J$101:$J$107</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ChartData!$L$101:$L$107</c:f>
              <c:numCache>
                <c:formatCode>#,##0.0</c:formatCode>
                <c:ptCount val="7"/>
                <c:pt idx="0">
                  <c:v>4.9000000000000004</c:v>
                </c:pt>
                <c:pt idx="1">
                  <c:v>6</c:v>
                </c:pt>
                <c:pt idx="2">
                  <c:v>6.2</c:v>
                </c:pt>
                <c:pt idx="3">
                  <c:v>4.5999999999999996</c:v>
                </c:pt>
                <c:pt idx="4">
                  <c:v>5.4</c:v>
                </c:pt>
                <c:pt idx="5">
                  <c:v>6.7</c:v>
                </c:pt>
                <c:pt idx="6">
                  <c:v>6.9</c:v>
                </c:pt>
              </c:numCache>
            </c:numRef>
          </c:val>
          <c:smooth val="0"/>
          <c:extLst>
            <c:ext xmlns:c16="http://schemas.microsoft.com/office/drawing/2014/chart" uri="{C3380CC4-5D6E-409C-BE32-E72D297353CC}">
              <c16:uniqueId val="{00000001-E02D-4DEA-97D5-DAA9030CD694}"/>
            </c:ext>
          </c:extLst>
        </c:ser>
        <c:ser>
          <c:idx val="2"/>
          <c:order val="2"/>
          <c:tx>
            <c:strRef>
              <c:f>ChartData!$M$100</c:f>
              <c:strCache>
                <c:ptCount val="1"/>
                <c:pt idx="0">
                  <c:v>£250,001 - 400,000</c:v>
                </c:pt>
              </c:strCache>
            </c:strRef>
          </c:tx>
          <c:spPr>
            <a:ln w="28575" cap="rnd">
              <a:solidFill>
                <a:srgbClr val="0070C0"/>
              </a:solidFill>
              <a:round/>
            </a:ln>
            <a:effectLst/>
          </c:spPr>
          <c:marker>
            <c:symbol val="none"/>
          </c:marker>
          <c:dLbls>
            <c:delete val="1"/>
          </c:dLbls>
          <c:cat>
            <c:strRef>
              <c:f>ChartData!$J$101:$J$107</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ChartData!$M$101:$M$107</c:f>
              <c:numCache>
                <c:formatCode>#,##0.0</c:formatCode>
                <c:ptCount val="7"/>
                <c:pt idx="0">
                  <c:v>11</c:v>
                </c:pt>
                <c:pt idx="1">
                  <c:v>14.6</c:v>
                </c:pt>
                <c:pt idx="2">
                  <c:v>15.5</c:v>
                </c:pt>
                <c:pt idx="3">
                  <c:v>10.9</c:v>
                </c:pt>
                <c:pt idx="4">
                  <c:v>13.1</c:v>
                </c:pt>
                <c:pt idx="5">
                  <c:v>15.2</c:v>
                </c:pt>
                <c:pt idx="6">
                  <c:v>17.100000000000001</c:v>
                </c:pt>
              </c:numCache>
            </c:numRef>
          </c:val>
          <c:smooth val="0"/>
          <c:extLst>
            <c:ext xmlns:c16="http://schemas.microsoft.com/office/drawing/2014/chart" uri="{C3380CC4-5D6E-409C-BE32-E72D297353CC}">
              <c16:uniqueId val="{00000002-E02D-4DEA-97D5-DAA9030CD694}"/>
            </c:ext>
          </c:extLst>
        </c:ser>
        <c:ser>
          <c:idx val="3"/>
          <c:order val="3"/>
          <c:tx>
            <c:strRef>
              <c:f>ChartData!$N$100</c:f>
              <c:strCache>
                <c:ptCount val="1"/>
                <c:pt idx="0">
                  <c:v>Over £400,000</c:v>
                </c:pt>
              </c:strCache>
            </c:strRef>
          </c:tx>
          <c:spPr>
            <a:ln w="28575" cap="rnd">
              <a:solidFill>
                <a:srgbClr val="272262"/>
              </a:solidFill>
              <a:round/>
            </a:ln>
            <a:effectLst/>
          </c:spPr>
          <c:marker>
            <c:symbol val="none"/>
          </c:marker>
          <c:dLbls>
            <c:delete val="1"/>
          </c:dLbls>
          <c:cat>
            <c:strRef>
              <c:f>ChartData!$J$101:$J$107</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ChartData!$N$101:$N$107</c:f>
              <c:numCache>
                <c:formatCode>#,##0.0</c:formatCode>
                <c:ptCount val="7"/>
                <c:pt idx="0">
                  <c:v>8.9</c:v>
                </c:pt>
                <c:pt idx="1">
                  <c:v>14.3</c:v>
                </c:pt>
                <c:pt idx="2">
                  <c:v>15.4</c:v>
                </c:pt>
                <c:pt idx="3">
                  <c:v>10</c:v>
                </c:pt>
                <c:pt idx="4">
                  <c:v>10.9</c:v>
                </c:pt>
                <c:pt idx="5">
                  <c:v>16.2</c:v>
                </c:pt>
                <c:pt idx="6">
                  <c:v>16.8</c:v>
                </c:pt>
              </c:numCache>
            </c:numRef>
          </c:val>
          <c:smooth val="0"/>
          <c:extLst>
            <c:ext xmlns:c16="http://schemas.microsoft.com/office/drawing/2014/chart" uri="{C3380CC4-5D6E-409C-BE32-E72D297353CC}">
              <c16:uniqueId val="{00000003-E02D-4DEA-97D5-DAA9030CD694}"/>
            </c:ext>
          </c:extLst>
        </c:ser>
        <c:dLbls>
          <c:showLegendKey val="0"/>
          <c:showVal val="1"/>
          <c:showCatName val="0"/>
          <c:showSerName val="0"/>
          <c:showPercent val="0"/>
          <c:showBubbleSize val="0"/>
        </c:dLbls>
        <c:smooth val="0"/>
        <c:axId val="770958368"/>
        <c:axId val="770964272"/>
      </c:lineChart>
      <c:valAx>
        <c:axId val="770964272"/>
        <c:scaling>
          <c:orientation val="minMax"/>
          <c:max val="25"/>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ChartData!$K$98</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912666666666663"/>
          <c:y val="6.0644128885598714E-3"/>
          <c:w val="0.45898500000000009"/>
          <c:h val="0.2119011298801325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7670048132601"/>
          <c:y val="0.15954481214323737"/>
          <c:w val="0.88187297514667495"/>
          <c:h val="0.51210395903309291"/>
        </c:manualLayout>
      </c:layout>
      <c:lineChart>
        <c:grouping val="standard"/>
        <c:varyColors val="0"/>
        <c:ser>
          <c:idx val="0"/>
          <c:order val="0"/>
          <c:tx>
            <c:strRef>
              <c:f>ChartData!$K$82</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ChartData!$J$83:$J$89</c:f>
              <c:strCache>
                <c:ptCount val="7"/>
                <c:pt idx="0">
                  <c:v>Apr - Jun 18 </c:v>
                </c:pt>
                <c:pt idx="1">
                  <c:v>Jul - Sep 18 </c:v>
                </c:pt>
                <c:pt idx="2">
                  <c:v>Oct - Dec 18 </c:v>
                </c:pt>
                <c:pt idx="3">
                  <c:v>Jan - Mar 19 </c:v>
                </c:pt>
                <c:pt idx="4">
                  <c:v>Apr - Jun 19 </c:v>
                </c:pt>
                <c:pt idx="5">
                  <c:v>Jul - Sep 19 (r) </c:v>
                </c:pt>
                <c:pt idx="6">
                  <c:v>Oct - Dec 19 (p)</c:v>
                </c:pt>
              </c:strCache>
            </c:strRef>
          </c:cat>
          <c:val>
            <c:numRef>
              <c:f>ChartData!$K$83:$K$89</c:f>
              <c:numCache>
                <c:formatCode>#,##0</c:formatCode>
                <c:ptCount val="7"/>
                <c:pt idx="0">
                  <c:v>8730</c:v>
                </c:pt>
                <c:pt idx="1">
                  <c:v>9210</c:v>
                </c:pt>
                <c:pt idx="2">
                  <c:v>9850</c:v>
                </c:pt>
                <c:pt idx="3">
                  <c:v>7780</c:v>
                </c:pt>
                <c:pt idx="4">
                  <c:v>8350</c:v>
                </c:pt>
                <c:pt idx="5">
                  <c:v>9160</c:v>
                </c:pt>
                <c:pt idx="6">
                  <c:v>9040</c:v>
                </c:pt>
              </c:numCache>
            </c:numRef>
          </c:val>
          <c:smooth val="0"/>
          <c:extLst>
            <c:ext xmlns:c16="http://schemas.microsoft.com/office/drawing/2014/chart" uri="{C3380CC4-5D6E-409C-BE32-E72D297353CC}">
              <c16:uniqueId val="{00000000-83FC-47E5-B98E-197CC4843E6A}"/>
            </c:ext>
          </c:extLst>
        </c:ser>
        <c:ser>
          <c:idx val="1"/>
          <c:order val="1"/>
          <c:tx>
            <c:strRef>
              <c:f>ChartData!$L$82</c:f>
              <c:strCache>
                <c:ptCount val="1"/>
                <c:pt idx="0">
                  <c:v>£180,001 - £250,000</c:v>
                </c:pt>
              </c:strCache>
            </c:strRef>
          </c:tx>
          <c:spPr>
            <a:ln w="28575" cap="rnd">
              <a:solidFill>
                <a:srgbClr val="629DF4"/>
              </a:solidFill>
              <a:round/>
            </a:ln>
            <a:effectLst/>
          </c:spPr>
          <c:marker>
            <c:symbol val="none"/>
          </c:marker>
          <c:dLbls>
            <c:delete val="1"/>
          </c:dLbls>
          <c:cat>
            <c:strRef>
              <c:f>ChartData!$J$83:$J$89</c:f>
              <c:strCache>
                <c:ptCount val="7"/>
                <c:pt idx="0">
                  <c:v>Apr - Jun 18 </c:v>
                </c:pt>
                <c:pt idx="1">
                  <c:v>Jul - Sep 18 </c:v>
                </c:pt>
                <c:pt idx="2">
                  <c:v>Oct - Dec 18 </c:v>
                </c:pt>
                <c:pt idx="3">
                  <c:v>Jan - Mar 19 </c:v>
                </c:pt>
                <c:pt idx="4">
                  <c:v>Apr - Jun 19 </c:v>
                </c:pt>
                <c:pt idx="5">
                  <c:v>Jul - Sep 19 (r) </c:v>
                </c:pt>
                <c:pt idx="6">
                  <c:v>Oct - Dec 19 (p)</c:v>
                </c:pt>
              </c:strCache>
            </c:strRef>
          </c:cat>
          <c:val>
            <c:numRef>
              <c:f>ChartData!$L$83:$L$89</c:f>
              <c:numCache>
                <c:formatCode>#,##0</c:formatCode>
                <c:ptCount val="7"/>
                <c:pt idx="0">
                  <c:v>2360</c:v>
                </c:pt>
                <c:pt idx="1">
                  <c:v>2800</c:v>
                </c:pt>
                <c:pt idx="2">
                  <c:v>2960</c:v>
                </c:pt>
                <c:pt idx="3">
                  <c:v>2040</c:v>
                </c:pt>
                <c:pt idx="4">
                  <c:v>2440</c:v>
                </c:pt>
                <c:pt idx="5">
                  <c:v>2890</c:v>
                </c:pt>
                <c:pt idx="6">
                  <c:v>2980</c:v>
                </c:pt>
              </c:numCache>
            </c:numRef>
          </c:val>
          <c:smooth val="0"/>
          <c:extLst>
            <c:ext xmlns:c16="http://schemas.microsoft.com/office/drawing/2014/chart" uri="{C3380CC4-5D6E-409C-BE32-E72D297353CC}">
              <c16:uniqueId val="{00000001-83FC-47E5-B98E-197CC4843E6A}"/>
            </c:ext>
          </c:extLst>
        </c:ser>
        <c:ser>
          <c:idx val="2"/>
          <c:order val="2"/>
          <c:tx>
            <c:strRef>
              <c:f>ChartData!$M$82</c:f>
              <c:strCache>
                <c:ptCount val="1"/>
                <c:pt idx="0">
                  <c:v>£250,001 - 400,000</c:v>
                </c:pt>
              </c:strCache>
            </c:strRef>
          </c:tx>
          <c:spPr>
            <a:ln w="28575" cap="rnd">
              <a:solidFill>
                <a:srgbClr val="0070C0"/>
              </a:solidFill>
              <a:round/>
            </a:ln>
            <a:effectLst/>
          </c:spPr>
          <c:marker>
            <c:symbol val="none"/>
          </c:marker>
          <c:dLbls>
            <c:delete val="1"/>
          </c:dLbls>
          <c:cat>
            <c:strRef>
              <c:f>ChartData!$J$83:$J$89</c:f>
              <c:strCache>
                <c:ptCount val="7"/>
                <c:pt idx="0">
                  <c:v>Apr - Jun 18 </c:v>
                </c:pt>
                <c:pt idx="1">
                  <c:v>Jul - Sep 18 </c:v>
                </c:pt>
                <c:pt idx="2">
                  <c:v>Oct - Dec 18 </c:v>
                </c:pt>
                <c:pt idx="3">
                  <c:v>Jan - Mar 19 </c:v>
                </c:pt>
                <c:pt idx="4">
                  <c:v>Apr - Jun 19 </c:v>
                </c:pt>
                <c:pt idx="5">
                  <c:v>Jul - Sep 19 (r) </c:v>
                </c:pt>
                <c:pt idx="6">
                  <c:v>Oct - Dec 19 (p)</c:v>
                </c:pt>
              </c:strCache>
            </c:strRef>
          </c:cat>
          <c:val>
            <c:numRef>
              <c:f>ChartData!$M$83:$M$89</c:f>
              <c:numCache>
                <c:formatCode>#,##0</c:formatCode>
                <c:ptCount val="7"/>
                <c:pt idx="0">
                  <c:v>1670</c:v>
                </c:pt>
                <c:pt idx="1">
                  <c:v>2160</c:v>
                </c:pt>
                <c:pt idx="2">
                  <c:v>2270</c:v>
                </c:pt>
                <c:pt idx="3">
                  <c:v>1570</c:v>
                </c:pt>
                <c:pt idx="4">
                  <c:v>1950</c:v>
                </c:pt>
                <c:pt idx="5">
                  <c:v>2190</c:v>
                </c:pt>
                <c:pt idx="6">
                  <c:v>2430</c:v>
                </c:pt>
              </c:numCache>
            </c:numRef>
          </c:val>
          <c:smooth val="0"/>
          <c:extLst>
            <c:ext xmlns:c16="http://schemas.microsoft.com/office/drawing/2014/chart" uri="{C3380CC4-5D6E-409C-BE32-E72D297353CC}">
              <c16:uniqueId val="{00000002-83FC-47E5-B98E-197CC4843E6A}"/>
            </c:ext>
          </c:extLst>
        </c:ser>
        <c:ser>
          <c:idx val="3"/>
          <c:order val="3"/>
          <c:tx>
            <c:strRef>
              <c:f>ChartData!$N$82</c:f>
              <c:strCache>
                <c:ptCount val="1"/>
                <c:pt idx="0">
                  <c:v>Over £400,000</c:v>
                </c:pt>
              </c:strCache>
            </c:strRef>
          </c:tx>
          <c:spPr>
            <a:ln w="28575" cap="rnd">
              <a:solidFill>
                <a:srgbClr val="272262"/>
              </a:solidFill>
              <a:round/>
            </a:ln>
            <a:effectLst/>
          </c:spPr>
          <c:marker>
            <c:symbol val="none"/>
          </c:marker>
          <c:dLbls>
            <c:delete val="1"/>
          </c:dLbls>
          <c:cat>
            <c:strRef>
              <c:f>ChartData!$J$83:$J$89</c:f>
              <c:strCache>
                <c:ptCount val="7"/>
                <c:pt idx="0">
                  <c:v>Apr - Jun 18 </c:v>
                </c:pt>
                <c:pt idx="1">
                  <c:v>Jul - Sep 18 </c:v>
                </c:pt>
                <c:pt idx="2">
                  <c:v>Oct - Dec 18 </c:v>
                </c:pt>
                <c:pt idx="3">
                  <c:v>Jan - Mar 19 </c:v>
                </c:pt>
                <c:pt idx="4">
                  <c:v>Apr - Jun 19 </c:v>
                </c:pt>
                <c:pt idx="5">
                  <c:v>Jul - Sep 19 (r) </c:v>
                </c:pt>
                <c:pt idx="6">
                  <c:v>Oct - Dec 19 (p)</c:v>
                </c:pt>
              </c:strCache>
            </c:strRef>
          </c:cat>
          <c:val>
            <c:numRef>
              <c:f>ChartData!$N$83:$N$89</c:f>
              <c:numCache>
                <c:formatCode>#,##0</c:formatCode>
                <c:ptCount val="7"/>
                <c:pt idx="0">
                  <c:v>450</c:v>
                </c:pt>
                <c:pt idx="1">
                  <c:v>680</c:v>
                </c:pt>
                <c:pt idx="2">
                  <c:v>680</c:v>
                </c:pt>
                <c:pt idx="3">
                  <c:v>460</c:v>
                </c:pt>
                <c:pt idx="4">
                  <c:v>500</c:v>
                </c:pt>
                <c:pt idx="5">
                  <c:v>680</c:v>
                </c:pt>
                <c:pt idx="6">
                  <c:v>700</c:v>
                </c:pt>
              </c:numCache>
            </c:numRef>
          </c:val>
          <c:smooth val="0"/>
          <c:extLst>
            <c:ext xmlns:c16="http://schemas.microsoft.com/office/drawing/2014/chart" uri="{C3380CC4-5D6E-409C-BE32-E72D297353CC}">
              <c16:uniqueId val="{00000003-83FC-47E5-B98E-197CC4843E6A}"/>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ChartData!$K$80</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5195037136938407"/>
          <c:y val="1.6486243415377275E-2"/>
          <c:w val="0.43851274347285546"/>
          <c:h val="0.22371198355450325"/>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54921149190244"/>
          <c:y val="0.14167913444360936"/>
          <c:w val="0.74946771480583052"/>
          <c:h val="0.83679059519879384"/>
        </c:manualLayout>
      </c:layout>
      <c:barChart>
        <c:barDir val="bar"/>
        <c:grouping val="clustered"/>
        <c:varyColors val="0"/>
        <c:ser>
          <c:idx val="0"/>
          <c:order val="0"/>
          <c:tx>
            <c:strRef>
              <c:f>ChartData!$L$241</c:f>
              <c:strCache>
                <c:ptCount val="1"/>
                <c:pt idx="0">
                  <c:v>Tax due</c:v>
                </c:pt>
              </c:strCache>
            </c:strRef>
          </c:tx>
          <c:spPr>
            <a:solidFill>
              <a:srgbClr val="629DF4"/>
            </a:solidFill>
            <a:ln w="19050">
              <a:solidFill>
                <a:schemeClr val="lt1"/>
              </a:solidFill>
            </a:ln>
            <a:effectLst/>
          </c:spPr>
          <c:invertIfNegative val="0"/>
          <c:dLbls>
            <c:dLbl>
              <c:idx val="12"/>
              <c:layout>
                <c:manualLayout>
                  <c:x val="-0.17376160408272162"/>
                  <c:y val="3.13206672700800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15-43AF-918E-C751DF27121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ChartData!$J$242:$J$261</c:f>
              <c:strCache>
                <c:ptCount val="20"/>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 ¹</c:v>
                </c:pt>
                <c:pt idx="13">
                  <c:v>May 19</c:v>
                </c:pt>
                <c:pt idx="14">
                  <c:v>Jun 19</c:v>
                </c:pt>
                <c:pt idx="15">
                  <c:v>Jul 19</c:v>
                </c:pt>
                <c:pt idx="16">
                  <c:v>Aug 19</c:v>
                </c:pt>
                <c:pt idx="17">
                  <c:v>Sep 19</c:v>
                </c:pt>
                <c:pt idx="18">
                  <c:v>Oct 19</c:v>
                </c:pt>
                <c:pt idx="19">
                  <c:v>Nov 19</c:v>
                </c:pt>
              </c:strCache>
            </c:strRef>
          </c:cat>
          <c:val>
            <c:numRef>
              <c:f>ChartData!$L$242:$L$261</c:f>
              <c:numCache>
                <c:formatCode>0%</c:formatCode>
                <c:ptCount val="20"/>
                <c:pt idx="0">
                  <c:v>0.29743166531229215</c:v>
                </c:pt>
                <c:pt idx="1">
                  <c:v>6.182327536697918E-2</c:v>
                </c:pt>
                <c:pt idx="2">
                  <c:v>9.1373040987763998E-2</c:v>
                </c:pt>
                <c:pt idx="3">
                  <c:v>0.12200618980660694</c:v>
                </c:pt>
                <c:pt idx="4">
                  <c:v>5.1864099472532788E-2</c:v>
                </c:pt>
                <c:pt idx="5">
                  <c:v>2.7122760507440002E-2</c:v>
                </c:pt>
                <c:pt idx="6">
                  <c:v>2.4266184728858997E-2</c:v>
                </c:pt>
                <c:pt idx="7">
                  <c:v>2.749829492502287E-2</c:v>
                </c:pt>
                <c:pt idx="8">
                  <c:v>4.5113452542320243E-3</c:v>
                </c:pt>
                <c:pt idx="9">
                  <c:v>2.4766746845294563E-2</c:v>
                </c:pt>
                <c:pt idx="10">
                  <c:v>3.5711167517317621E-2</c:v>
                </c:pt>
                <c:pt idx="11">
                  <c:v>1.8017156287696512E-2</c:v>
                </c:pt>
                <c:pt idx="12">
                  <c:v>-3.0852339609937274E-2</c:v>
                </c:pt>
                <c:pt idx="13">
                  <c:v>1.5440735983392351E-2</c:v>
                </c:pt>
                <c:pt idx="14">
                  <c:v>8.9102346982946612E-2</c:v>
                </c:pt>
                <c:pt idx="15">
                  <c:v>1.1441159094722098E-2</c:v>
                </c:pt>
                <c:pt idx="16">
                  <c:v>3.1490990616660053E-2</c:v>
                </c:pt>
                <c:pt idx="17">
                  <c:v>0.15841685805045413</c:v>
                </c:pt>
                <c:pt idx="18">
                  <c:v>1.9157895659545288E-2</c:v>
                </c:pt>
                <c:pt idx="19">
                  <c:v>1.3392401829710243E-2</c:v>
                </c:pt>
              </c:numCache>
            </c:numRef>
          </c:val>
          <c:extLst>
            <c:ext xmlns:c16="http://schemas.microsoft.com/office/drawing/2014/chart" uri="{C3380CC4-5D6E-409C-BE32-E72D297353CC}">
              <c16:uniqueId val="{00000001-BC15-43AF-918E-C751DF271214}"/>
            </c:ext>
          </c:extLst>
        </c:ser>
        <c:dLbls>
          <c:showLegendKey val="0"/>
          <c:showVal val="0"/>
          <c:showCatName val="0"/>
          <c:showSerName val="0"/>
          <c:showPercent val="0"/>
          <c:showBubbleSize val="0"/>
        </c:dLbls>
        <c:gapWidth val="33"/>
        <c:axId val="724393200"/>
        <c:axId val="724395168"/>
      </c:barChart>
      <c:valAx>
        <c:axId val="724395168"/>
        <c:scaling>
          <c:orientation val="minMax"/>
          <c:max val="0.4"/>
          <c:min val="-0.1"/>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majorUnit val="0.1"/>
      </c:valAx>
      <c:catAx>
        <c:axId val="724393200"/>
        <c:scaling>
          <c:orientation val="maxMin"/>
        </c:scaling>
        <c:delete val="0"/>
        <c:axPos val="l"/>
        <c:numFmt formatCode="General" sourceLinked="1"/>
        <c:majorTickMark val="out"/>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766114932554"/>
          <c:y val="0.14405751658457255"/>
          <c:w val="0.75912228840617024"/>
          <c:h val="0.83481087152367472"/>
        </c:manualLayout>
      </c:layout>
      <c:barChart>
        <c:barDir val="bar"/>
        <c:grouping val="clustered"/>
        <c:varyColors val="0"/>
        <c:ser>
          <c:idx val="0"/>
          <c:order val="0"/>
          <c:tx>
            <c:strRef>
              <c:f>ChartData!$K$241</c:f>
              <c:strCache>
                <c:ptCount val="1"/>
                <c:pt idx="0">
                  <c:v>Number of transactions</c:v>
                </c:pt>
              </c:strCache>
            </c:strRef>
          </c:tx>
          <c:spPr>
            <a:solidFill>
              <a:srgbClr val="27226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ChartData!$J$242:$J$261</c:f>
              <c:strCache>
                <c:ptCount val="20"/>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 ¹</c:v>
                </c:pt>
                <c:pt idx="13">
                  <c:v>May 19</c:v>
                </c:pt>
                <c:pt idx="14">
                  <c:v>Jun 19</c:v>
                </c:pt>
                <c:pt idx="15">
                  <c:v>Jul 19</c:v>
                </c:pt>
                <c:pt idx="16">
                  <c:v>Aug 19</c:v>
                </c:pt>
                <c:pt idx="17">
                  <c:v>Sep 19</c:v>
                </c:pt>
                <c:pt idx="18">
                  <c:v>Oct 19</c:v>
                </c:pt>
                <c:pt idx="19">
                  <c:v>Nov 19</c:v>
                </c:pt>
              </c:strCache>
            </c:strRef>
          </c:cat>
          <c:val>
            <c:numRef>
              <c:f>ChartData!$K$242:$K$261</c:f>
              <c:numCache>
                <c:formatCode>0%</c:formatCode>
                <c:ptCount val="20"/>
                <c:pt idx="0">
                  <c:v>0.10434120335110442</c:v>
                </c:pt>
                <c:pt idx="1">
                  <c:v>7.1524966261808265E-2</c:v>
                </c:pt>
                <c:pt idx="2">
                  <c:v>5.8892815076560634E-2</c:v>
                </c:pt>
                <c:pt idx="3">
                  <c:v>7.548701298701288E-2</c:v>
                </c:pt>
                <c:pt idx="4">
                  <c:v>5.1069093479413352E-2</c:v>
                </c:pt>
                <c:pt idx="5">
                  <c:v>3.9883065358112368E-2</c:v>
                </c:pt>
                <c:pt idx="6">
                  <c:v>2.8943029858948588E-2</c:v>
                </c:pt>
                <c:pt idx="7">
                  <c:v>3.4675431388660582E-2</c:v>
                </c:pt>
                <c:pt idx="8">
                  <c:v>1.3067015120403314E-2</c:v>
                </c:pt>
                <c:pt idx="9">
                  <c:v>2.5660764690787818E-2</c:v>
                </c:pt>
                <c:pt idx="10">
                  <c:v>1.2983947119924455E-2</c:v>
                </c:pt>
                <c:pt idx="11">
                  <c:v>3.0222585256279411E-2</c:v>
                </c:pt>
                <c:pt idx="12">
                  <c:v>1.4848143982002293E-2</c:v>
                </c:pt>
                <c:pt idx="13">
                  <c:v>1.8387553041018467E-2</c:v>
                </c:pt>
                <c:pt idx="14">
                  <c:v>3.2617504051863921E-2</c:v>
                </c:pt>
                <c:pt idx="15">
                  <c:v>1.2168543407192089E-2</c:v>
                </c:pt>
                <c:pt idx="16">
                  <c:v>2.6784109293546576E-2</c:v>
                </c:pt>
                <c:pt idx="17">
                  <c:v>1.1850681414181219E-2</c:v>
                </c:pt>
                <c:pt idx="18">
                  <c:v>1.4548099654482671E-2</c:v>
                </c:pt>
                <c:pt idx="19">
                  <c:v>2.5492677635147398E-2</c:v>
                </c:pt>
              </c:numCache>
            </c:numRef>
          </c:val>
          <c:extLst>
            <c:ext xmlns:c16="http://schemas.microsoft.com/office/drawing/2014/chart" uri="{C3380CC4-5D6E-409C-BE32-E72D297353CC}">
              <c16:uniqueId val="{00000000-B27F-40D0-B7DC-A9A5C2416E5F}"/>
            </c:ext>
          </c:extLst>
        </c:ser>
        <c:dLbls>
          <c:showLegendKey val="0"/>
          <c:showVal val="0"/>
          <c:showCatName val="0"/>
          <c:showSerName val="0"/>
          <c:showPercent val="0"/>
          <c:showBubbleSize val="0"/>
        </c:dLbls>
        <c:gapWidth val="33"/>
        <c:axId val="724393200"/>
        <c:axId val="724395168"/>
      </c:barChart>
      <c:valAx>
        <c:axId val="724395168"/>
        <c:scaling>
          <c:orientation val="minMax"/>
          <c:min val="0"/>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valAx>
      <c:catAx>
        <c:axId val="724393200"/>
        <c:scaling>
          <c:orientation val="maxMin"/>
        </c:scaling>
        <c:delete val="0"/>
        <c:axPos val="l"/>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918428380100148E-2"/>
          <c:y val="0.13844370573961276"/>
          <c:w val="0.89300202561184938"/>
          <c:h val="0.57275218933109695"/>
        </c:manualLayout>
      </c:layout>
      <c:barChart>
        <c:barDir val="col"/>
        <c:grouping val="clustered"/>
        <c:varyColors val="0"/>
        <c:ser>
          <c:idx val="0"/>
          <c:order val="0"/>
          <c:tx>
            <c:strRef>
              <c:f>ChartData!$K$117</c:f>
              <c:strCache>
                <c:ptCount val="1"/>
                <c:pt idx="0">
                  <c:v>Number of transactions (p) </c:v>
                </c:pt>
              </c:strCache>
            </c:strRef>
          </c:tx>
          <c:spPr>
            <a:solidFill>
              <a:srgbClr val="272262"/>
            </a:solidFill>
            <a:ln>
              <a:noFill/>
            </a:ln>
            <a:effectLst/>
          </c:spPr>
          <c:invertIfNegative val="0"/>
          <c:dLbls>
            <c:dLbl>
              <c:idx val="5"/>
              <c:layout>
                <c:manualLayout>
                  <c:x val="-7.055555555555555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2C-432A-9303-33185F0FFB0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ChartData!$J$118:$J$123</c:f>
              <c:strCache>
                <c:ptCount val="6"/>
                <c:pt idx="0">
                  <c:v>Up to and including £180,000</c:v>
                </c:pt>
                <c:pt idx="1">
                  <c:v>£180,001 - £250,000</c:v>
                </c:pt>
                <c:pt idx="2">
                  <c:v>£250,001 - 400,000</c:v>
                </c:pt>
                <c:pt idx="3">
                  <c:v>£400,001 -£750,000</c:v>
                </c:pt>
                <c:pt idx="4">
                  <c:v>£750,001 - £1.5m</c:v>
                </c:pt>
                <c:pt idx="5">
                  <c:v>Over 
£1.5m </c:v>
                </c:pt>
              </c:strCache>
            </c:strRef>
          </c:cat>
          <c:val>
            <c:numRef>
              <c:f>ChartData!$K$118:$K$123</c:f>
              <c:numCache>
                <c:formatCode>0%</c:formatCode>
                <c:ptCount val="6"/>
                <c:pt idx="0">
                  <c:v>0.59699999999999998</c:v>
                </c:pt>
                <c:pt idx="1">
                  <c:v>0.19700000000000001</c:v>
                </c:pt>
                <c:pt idx="2">
                  <c:v>0.16</c:v>
                </c:pt>
                <c:pt idx="3">
                  <c:v>4.2000000000000003E-2</c:v>
                </c:pt>
                <c:pt idx="4" formatCode="0.0%">
                  <c:v>4.0000000000000001E-3</c:v>
                </c:pt>
                <c:pt idx="5" formatCode="0.00%">
                  <c:v>2.9999999999999997E-4</c:v>
                </c:pt>
              </c:numCache>
            </c:numRef>
          </c:val>
          <c:extLst>
            <c:ext xmlns:c16="http://schemas.microsoft.com/office/drawing/2014/chart" uri="{C3380CC4-5D6E-409C-BE32-E72D297353CC}">
              <c16:uniqueId val="{00000001-042C-432A-9303-33185F0FFB07}"/>
            </c:ext>
          </c:extLst>
        </c:ser>
        <c:ser>
          <c:idx val="1"/>
          <c:order val="1"/>
          <c:tx>
            <c:strRef>
              <c:f>ChartData!$L$117</c:f>
              <c:strCache>
                <c:ptCount val="1"/>
                <c:pt idx="0">
                  <c:v>Tax due (p) </c:v>
                </c:pt>
              </c:strCache>
            </c:strRef>
          </c:tx>
          <c:spPr>
            <a:solidFill>
              <a:srgbClr val="629DF4"/>
            </a:solidFill>
            <a:ln>
              <a:noFill/>
            </a:ln>
            <a:effectLst/>
          </c:spPr>
          <c:invertIfNegative val="0"/>
          <c:dLbls>
            <c:dLbl>
              <c:idx val="5"/>
              <c:layout>
                <c:manualLayout>
                  <c:x val="4.7037037037037039E-3"/>
                  <c:y val="4.105090311986713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2C-432A-9303-33185F0FFB0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ChartData!$J$118:$J$123</c:f>
              <c:strCache>
                <c:ptCount val="6"/>
                <c:pt idx="0">
                  <c:v>Up to and including £180,000</c:v>
                </c:pt>
                <c:pt idx="1">
                  <c:v>£180,001 - £250,000</c:v>
                </c:pt>
                <c:pt idx="2">
                  <c:v>£250,001 - 400,000</c:v>
                </c:pt>
                <c:pt idx="3">
                  <c:v>£400,001 -£750,000</c:v>
                </c:pt>
                <c:pt idx="4">
                  <c:v>£750,001 - £1.5m</c:v>
                </c:pt>
                <c:pt idx="5">
                  <c:v>Over 
£1.5m </c:v>
                </c:pt>
              </c:strCache>
            </c:strRef>
          </c:cat>
          <c:val>
            <c:numRef>
              <c:f>ChartData!$L$118:$L$123</c:f>
              <c:numCache>
                <c:formatCode>0%</c:formatCode>
                <c:ptCount val="6"/>
                <c:pt idx="0">
                  <c:v>0.156</c:v>
                </c:pt>
                <c:pt idx="1">
                  <c:v>0.14299999999999999</c:v>
                </c:pt>
                <c:pt idx="2">
                  <c:v>0.35399999999999998</c:v>
                </c:pt>
                <c:pt idx="3">
                  <c:v>0.27600000000000002</c:v>
                </c:pt>
                <c:pt idx="4">
                  <c:v>6.4000000000000001E-2</c:v>
                </c:pt>
                <c:pt idx="5">
                  <c:v>7.0000000000000001E-3</c:v>
                </c:pt>
              </c:numCache>
            </c:numRef>
          </c:val>
          <c:extLst>
            <c:ext xmlns:c16="http://schemas.microsoft.com/office/drawing/2014/chart" uri="{C3380CC4-5D6E-409C-BE32-E72D297353CC}">
              <c16:uniqueId val="{00000003-042C-432A-9303-33185F0FFB07}"/>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ChartData!$K$115</c:f>
              <c:strCache>
                <c:ptCount val="1"/>
                <c:pt idx="0">
                  <c:v>Residential tax band</c:v>
                </c:pt>
              </c:strCache>
            </c:strRef>
          </c:tx>
          <c:layout>
            <c:manualLayout>
              <c:xMode val="edge"/>
              <c:yMode val="edge"/>
              <c:x val="0.3904668455229019"/>
              <c:y val="0.873717085277555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349486646759227"/>
          <c:y val="0.1479951676334256"/>
          <c:w val="0.31813434620591446"/>
          <c:h val="0.1122473074978794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1365787467188"/>
          <c:y val="0.1106000490211097"/>
          <c:w val="0.86980244699062625"/>
          <c:h val="0.3713726931993423"/>
        </c:manualLayout>
      </c:layout>
      <c:barChart>
        <c:barDir val="col"/>
        <c:grouping val="clustered"/>
        <c:varyColors val="0"/>
        <c:ser>
          <c:idx val="2"/>
          <c:order val="0"/>
          <c:tx>
            <c:strRef>
              <c:f>ChartData!$L$136</c:f>
              <c:strCache>
                <c:ptCount val="1"/>
                <c:pt idx="0">
                  <c:v>Number of transactions</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ChartData!$J$137:$K$143</c:f>
              <c:multiLvlStrCache>
                <c:ptCount val="7"/>
                <c:lvl>
                  <c:pt idx="0">
                    <c:v>Up to and including £150,000</c:v>
                  </c:pt>
                  <c:pt idx="1">
                    <c:v>£150,001 - £250,000</c:v>
                  </c:pt>
                  <c:pt idx="2">
                    <c:v>£250,001 - £1m</c:v>
                  </c:pt>
                  <c:pt idx="3">
                    <c:v>More than £1m</c:v>
                  </c:pt>
                  <c:pt idx="5">
                    <c:v>No premium paid ¹</c:v>
                  </c:pt>
                  <c:pt idx="6">
                    <c:v>Premium paid ¹ ²</c:v>
                  </c:pt>
                </c:lvl>
                <c:lvl>
                  <c:pt idx="0">
                    <c:v>Non-rental value</c:v>
                  </c:pt>
                  <c:pt idx="5">
                    <c:v>Rental value</c:v>
                  </c:pt>
                </c:lvl>
              </c:multiLvlStrCache>
            </c:multiLvlStrRef>
          </c:cat>
          <c:val>
            <c:numRef>
              <c:f>ChartData!$L$137:$L$143</c:f>
              <c:numCache>
                <c:formatCode>0%</c:formatCode>
                <c:ptCount val="7"/>
                <c:pt idx="0">
                  <c:v>0.41099999999999998</c:v>
                </c:pt>
                <c:pt idx="1">
                  <c:v>0.104</c:v>
                </c:pt>
                <c:pt idx="2">
                  <c:v>0.193</c:v>
                </c:pt>
                <c:pt idx="3">
                  <c:v>6.3E-2</c:v>
                </c:pt>
                <c:pt idx="5">
                  <c:v>0.22900000000000001</c:v>
                </c:pt>
                <c:pt idx="6">
                  <c:v>2.1999999999999999E-2</c:v>
                </c:pt>
              </c:numCache>
            </c:numRef>
          </c:val>
          <c:extLst>
            <c:ext xmlns:c16="http://schemas.microsoft.com/office/drawing/2014/chart" uri="{C3380CC4-5D6E-409C-BE32-E72D297353CC}">
              <c16:uniqueId val="{00000000-1E49-4D05-B569-F625639AB6CD}"/>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ChartData!$K$134</c:f>
              <c:strCache>
                <c:ptCount val="1"/>
                <c:pt idx="0">
                  <c:v>Value</c:v>
                </c:pt>
              </c:strCache>
            </c:strRef>
          </c:tx>
          <c:layout>
            <c:manualLayout>
              <c:xMode val="edge"/>
              <c:yMode val="edge"/>
              <c:x val="0.4531835699671008"/>
              <c:y val="0.686582769079935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77451682176092E-2"/>
          <c:y val="0.14711319229035766"/>
          <c:w val="0.94003120239340709"/>
          <c:h val="0.47484048550894437"/>
        </c:manualLayout>
      </c:layout>
      <c:barChart>
        <c:barDir val="col"/>
        <c:grouping val="stacked"/>
        <c:varyColors val="0"/>
        <c:ser>
          <c:idx val="0"/>
          <c:order val="0"/>
          <c:tx>
            <c:strRef>
              <c:f>ChartData!$K$36</c:f>
              <c:strCache>
                <c:ptCount val="1"/>
                <c:pt idx="0">
                  <c:v>Residential (r)</c:v>
                </c:pt>
              </c:strCache>
            </c:strRef>
          </c:tx>
          <c:spPr>
            <a:solidFill>
              <a:srgbClr val="272262"/>
            </a:solidFill>
            <a:ln>
              <a:noFill/>
            </a:ln>
            <a:effectLst/>
          </c:spPr>
          <c:invertIfNegative val="0"/>
          <c:cat>
            <c:strRef>
              <c:f>ChartData!$J$37:$J$57</c:f>
              <c:strCache>
                <c:ptCount val="21"/>
                <c:pt idx="0">
                  <c:v>Apr 18</c:v>
                </c:pt>
                <c:pt idx="2">
                  <c:v>Jun 18</c:v>
                </c:pt>
                <c:pt idx="4">
                  <c:v>Aug 18</c:v>
                </c:pt>
                <c:pt idx="6">
                  <c:v>Oct 18</c:v>
                </c:pt>
                <c:pt idx="8">
                  <c:v>Dec 18</c:v>
                </c:pt>
                <c:pt idx="10">
                  <c:v>Feb 19</c:v>
                </c:pt>
                <c:pt idx="12">
                  <c:v>Apr 19</c:v>
                </c:pt>
                <c:pt idx="14">
                  <c:v>Jun 19</c:v>
                </c:pt>
                <c:pt idx="16">
                  <c:v>Aug 19</c:v>
                </c:pt>
                <c:pt idx="17">
                  <c:v>Sep 19 (r)</c:v>
                </c:pt>
                <c:pt idx="18">
                  <c:v>Oct 19 (r)</c:v>
                </c:pt>
                <c:pt idx="19">
                  <c:v>Nov 19 (r)</c:v>
                </c:pt>
                <c:pt idx="20">
                  <c:v>Dec 19 (p)</c:v>
                </c:pt>
              </c:strCache>
            </c:strRef>
          </c:cat>
          <c:val>
            <c:numRef>
              <c:f>ChartData!$K$37:$K$57</c:f>
              <c:numCache>
                <c:formatCode>0.0</c:formatCode>
                <c:ptCount val="21"/>
                <c:pt idx="0">
                  <c:v>9</c:v>
                </c:pt>
                <c:pt idx="1">
                  <c:v>10</c:v>
                </c:pt>
                <c:pt idx="2">
                  <c:v>12.9</c:v>
                </c:pt>
                <c:pt idx="3">
                  <c:v>13.3</c:v>
                </c:pt>
                <c:pt idx="4">
                  <c:v>15.3</c:v>
                </c:pt>
                <c:pt idx="5">
                  <c:v>13.4</c:v>
                </c:pt>
                <c:pt idx="6">
                  <c:v>14.5</c:v>
                </c:pt>
                <c:pt idx="7">
                  <c:v>16.7</c:v>
                </c:pt>
                <c:pt idx="8">
                  <c:v>13.4</c:v>
                </c:pt>
                <c:pt idx="9">
                  <c:v>10.3</c:v>
                </c:pt>
                <c:pt idx="10">
                  <c:v>10</c:v>
                </c:pt>
                <c:pt idx="11">
                  <c:v>11.6</c:v>
                </c:pt>
                <c:pt idx="12">
                  <c:v>10.6</c:v>
                </c:pt>
                <c:pt idx="13">
                  <c:v>12.3</c:v>
                </c:pt>
                <c:pt idx="14">
                  <c:v>13.5</c:v>
                </c:pt>
                <c:pt idx="15">
                  <c:v>14.6</c:v>
                </c:pt>
                <c:pt idx="16">
                  <c:v>17.5</c:v>
                </c:pt>
                <c:pt idx="17">
                  <c:v>13.8</c:v>
                </c:pt>
                <c:pt idx="18">
                  <c:v>16.2</c:v>
                </c:pt>
                <c:pt idx="19">
                  <c:v>17.100000000000001</c:v>
                </c:pt>
                <c:pt idx="20">
                  <c:v>15.1</c:v>
                </c:pt>
              </c:numCache>
            </c:numRef>
          </c:val>
          <c:extLst>
            <c:ext xmlns:c16="http://schemas.microsoft.com/office/drawing/2014/chart" uri="{C3380CC4-5D6E-409C-BE32-E72D297353CC}">
              <c16:uniqueId val="{00000000-8490-4317-8BE5-66116297D53D}"/>
            </c:ext>
          </c:extLst>
        </c:ser>
        <c:ser>
          <c:idx val="1"/>
          <c:order val="2"/>
          <c:tx>
            <c:strRef>
              <c:f>ChartData!$M$36</c:f>
              <c:strCache>
                <c:ptCount val="1"/>
                <c:pt idx="0">
                  <c:v>Non-residential</c:v>
                </c:pt>
              </c:strCache>
            </c:strRef>
          </c:tx>
          <c:spPr>
            <a:solidFill>
              <a:srgbClr val="629DF4"/>
            </a:solidFill>
            <a:ln>
              <a:noFill/>
            </a:ln>
            <a:effectLst/>
          </c:spPr>
          <c:invertIfNegative val="0"/>
          <c:cat>
            <c:strRef>
              <c:f>ChartData!$J$37:$J$57</c:f>
              <c:strCache>
                <c:ptCount val="21"/>
                <c:pt idx="0">
                  <c:v>Apr 18</c:v>
                </c:pt>
                <c:pt idx="2">
                  <c:v>Jun 18</c:v>
                </c:pt>
                <c:pt idx="4">
                  <c:v>Aug 18</c:v>
                </c:pt>
                <c:pt idx="6">
                  <c:v>Oct 18</c:v>
                </c:pt>
                <c:pt idx="8">
                  <c:v>Dec 18</c:v>
                </c:pt>
                <c:pt idx="10">
                  <c:v>Feb 19</c:v>
                </c:pt>
                <c:pt idx="12">
                  <c:v>Apr 19</c:v>
                </c:pt>
                <c:pt idx="14">
                  <c:v>Jun 19</c:v>
                </c:pt>
                <c:pt idx="16">
                  <c:v>Aug 19</c:v>
                </c:pt>
                <c:pt idx="17">
                  <c:v>Sep 19 (r)</c:v>
                </c:pt>
                <c:pt idx="18">
                  <c:v>Oct 19 (r)</c:v>
                </c:pt>
                <c:pt idx="19">
                  <c:v>Nov 19 (r)</c:v>
                </c:pt>
                <c:pt idx="20">
                  <c:v>Dec 19 (p)</c:v>
                </c:pt>
              </c:strCache>
            </c:strRef>
          </c:cat>
          <c:val>
            <c:numRef>
              <c:f>ChartData!$M$37:$M$57</c:f>
              <c:numCache>
                <c:formatCode>0.0</c:formatCode>
                <c:ptCount val="21"/>
                <c:pt idx="0">
                  <c:v>6</c:v>
                </c:pt>
                <c:pt idx="1">
                  <c:v>3.6</c:v>
                </c:pt>
                <c:pt idx="2">
                  <c:v>5.8</c:v>
                </c:pt>
                <c:pt idx="3">
                  <c:v>8</c:v>
                </c:pt>
                <c:pt idx="4">
                  <c:v>3.8</c:v>
                </c:pt>
                <c:pt idx="5">
                  <c:v>5.9</c:v>
                </c:pt>
                <c:pt idx="6">
                  <c:v>6.6</c:v>
                </c:pt>
                <c:pt idx="7">
                  <c:v>5.6</c:v>
                </c:pt>
                <c:pt idx="8">
                  <c:v>7.4</c:v>
                </c:pt>
                <c:pt idx="9">
                  <c:v>6.9</c:v>
                </c:pt>
                <c:pt idx="10">
                  <c:v>5.4</c:v>
                </c:pt>
                <c:pt idx="11">
                  <c:v>8.1</c:v>
                </c:pt>
                <c:pt idx="12">
                  <c:v>2.9</c:v>
                </c:pt>
                <c:pt idx="13">
                  <c:v>7.4</c:v>
                </c:pt>
                <c:pt idx="14">
                  <c:v>3.2</c:v>
                </c:pt>
                <c:pt idx="15">
                  <c:v>5</c:v>
                </c:pt>
                <c:pt idx="16">
                  <c:v>3.7</c:v>
                </c:pt>
                <c:pt idx="17">
                  <c:v>8.3000000000000007</c:v>
                </c:pt>
                <c:pt idx="18">
                  <c:v>4.4000000000000004</c:v>
                </c:pt>
                <c:pt idx="19">
                  <c:v>6.4</c:v>
                </c:pt>
                <c:pt idx="20">
                  <c:v>9.1999999999999993</c:v>
                </c:pt>
              </c:numCache>
            </c:numRef>
          </c:val>
          <c:extLst>
            <c:ext xmlns:c16="http://schemas.microsoft.com/office/drawing/2014/chart" uri="{C3380CC4-5D6E-409C-BE32-E72D297353CC}">
              <c16:uniqueId val="{00000001-8490-4317-8BE5-66116297D53D}"/>
            </c:ext>
          </c:extLst>
        </c:ser>
        <c:dLbls>
          <c:showLegendKey val="0"/>
          <c:showVal val="0"/>
          <c:showCatName val="0"/>
          <c:showSerName val="0"/>
          <c:showPercent val="0"/>
          <c:showBubbleSize val="0"/>
        </c:dLbls>
        <c:gapWidth val="50"/>
        <c:overlap val="100"/>
        <c:axId val="836316104"/>
        <c:axId val="836316432"/>
      </c:barChart>
      <c:barChart>
        <c:barDir val="col"/>
        <c:grouping val="clustered"/>
        <c:varyColors val="0"/>
        <c:ser>
          <c:idx val="2"/>
          <c:order val="1"/>
          <c:tx>
            <c:strRef>
              <c:f>ChartData!$L$36</c:f>
              <c:strCache>
                <c:ptCount val="1"/>
                <c:pt idx="0">
                  <c:v>of which: additional revenue from higher rates residential ¹ (r)</c:v>
                </c:pt>
              </c:strCache>
            </c:strRef>
          </c:tx>
          <c:spPr>
            <a:pattFill prst="lgCheck">
              <a:fgClr>
                <a:srgbClr val="272262"/>
              </a:fgClr>
              <a:bgClr>
                <a:schemeClr val="bg1"/>
              </a:bgClr>
            </a:pattFill>
            <a:ln>
              <a:noFill/>
            </a:ln>
            <a:effectLst/>
          </c:spPr>
          <c:invertIfNegative val="0"/>
          <c:cat>
            <c:strRef>
              <c:f>ChartData!$J$37:$J$54</c:f>
              <c:strCache>
                <c:ptCount val="18"/>
                <c:pt idx="0">
                  <c:v>Apr 18</c:v>
                </c:pt>
                <c:pt idx="2">
                  <c:v>Jun 18</c:v>
                </c:pt>
                <c:pt idx="4">
                  <c:v>Aug 18</c:v>
                </c:pt>
                <c:pt idx="6">
                  <c:v>Oct 18</c:v>
                </c:pt>
                <c:pt idx="8">
                  <c:v>Dec 18</c:v>
                </c:pt>
                <c:pt idx="10">
                  <c:v>Feb 19</c:v>
                </c:pt>
                <c:pt idx="12">
                  <c:v>Apr 19</c:v>
                </c:pt>
                <c:pt idx="14">
                  <c:v>Jun 19</c:v>
                </c:pt>
                <c:pt idx="16">
                  <c:v>Aug 19</c:v>
                </c:pt>
                <c:pt idx="17">
                  <c:v>Sep 19 (r)</c:v>
                </c:pt>
              </c:strCache>
            </c:strRef>
          </c:cat>
          <c:val>
            <c:numRef>
              <c:f>ChartData!$L$37:$L$57</c:f>
              <c:numCache>
                <c:formatCode>0.0</c:formatCode>
                <c:ptCount val="21"/>
                <c:pt idx="0">
                  <c:v>4</c:v>
                </c:pt>
                <c:pt idx="1">
                  <c:v>4.0999999999999996</c:v>
                </c:pt>
                <c:pt idx="2">
                  <c:v>4.5</c:v>
                </c:pt>
                <c:pt idx="3">
                  <c:v>5</c:v>
                </c:pt>
                <c:pt idx="4">
                  <c:v>5.2</c:v>
                </c:pt>
                <c:pt idx="5">
                  <c:v>4.4000000000000004</c:v>
                </c:pt>
                <c:pt idx="6">
                  <c:v>5.2</c:v>
                </c:pt>
                <c:pt idx="7">
                  <c:v>5.9</c:v>
                </c:pt>
                <c:pt idx="8">
                  <c:v>4.8</c:v>
                </c:pt>
                <c:pt idx="9">
                  <c:v>4</c:v>
                </c:pt>
                <c:pt idx="10">
                  <c:v>3.9</c:v>
                </c:pt>
                <c:pt idx="11">
                  <c:v>4.8</c:v>
                </c:pt>
                <c:pt idx="12">
                  <c:v>4.2</c:v>
                </c:pt>
                <c:pt idx="13">
                  <c:v>5</c:v>
                </c:pt>
                <c:pt idx="14">
                  <c:v>5.4</c:v>
                </c:pt>
                <c:pt idx="15">
                  <c:v>5.8</c:v>
                </c:pt>
                <c:pt idx="16">
                  <c:v>6.5</c:v>
                </c:pt>
                <c:pt idx="17">
                  <c:v>5.5</c:v>
                </c:pt>
                <c:pt idx="18">
                  <c:v>6.4</c:v>
                </c:pt>
                <c:pt idx="19">
                  <c:v>6.2</c:v>
                </c:pt>
                <c:pt idx="20">
                  <c:v>6.1</c:v>
                </c:pt>
              </c:numCache>
            </c:numRef>
          </c:val>
          <c:extLst>
            <c:ext xmlns:c16="http://schemas.microsoft.com/office/drawing/2014/chart" uri="{C3380CC4-5D6E-409C-BE32-E72D297353CC}">
              <c16:uniqueId val="{00000002-8490-4317-8BE5-66116297D53D}"/>
            </c:ext>
          </c:extLst>
        </c:ser>
        <c:dLbls>
          <c:showLegendKey val="0"/>
          <c:showVal val="0"/>
          <c:showCatName val="0"/>
          <c:showSerName val="0"/>
          <c:showPercent val="0"/>
          <c:showBubbleSize val="0"/>
        </c:dLbls>
        <c:gapWidth val="250"/>
        <c:axId val="1083924088"/>
        <c:axId val="1083926056"/>
      </c:barChart>
      <c:catAx>
        <c:axId val="836316104"/>
        <c:scaling>
          <c:orientation val="minMax"/>
        </c:scaling>
        <c:delete val="0"/>
        <c:axPos val="b"/>
        <c:title>
          <c:tx>
            <c:strRef>
              <c:f>ChartData!$K$34</c:f>
              <c:strCache>
                <c:ptCount val="1"/>
                <c:pt idx="0">
                  <c:v>Month transaction was effective</c:v>
                </c:pt>
              </c:strCache>
            </c:strRef>
          </c:tx>
          <c:layout>
            <c:manualLayout>
              <c:xMode val="edge"/>
              <c:yMode val="edge"/>
              <c:x val="0.34126981481481483"/>
              <c:y val="0.7480313443145295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valAx>
        <c:axId val="1083926056"/>
        <c:scaling>
          <c:orientation val="minMax"/>
          <c:max val="25"/>
        </c:scaling>
        <c:delete val="1"/>
        <c:axPos val="r"/>
        <c:numFmt formatCode="0.0" sourceLinked="1"/>
        <c:majorTickMark val="out"/>
        <c:minorTickMark val="none"/>
        <c:tickLblPos val="nextTo"/>
        <c:crossAx val="1083924088"/>
        <c:crosses val="max"/>
        <c:crossBetween val="between"/>
      </c:valAx>
      <c:catAx>
        <c:axId val="1083924088"/>
        <c:scaling>
          <c:orientation val="minMax"/>
        </c:scaling>
        <c:delete val="1"/>
        <c:axPos val="b"/>
        <c:numFmt formatCode="General" sourceLinked="1"/>
        <c:majorTickMark val="out"/>
        <c:minorTickMark val="none"/>
        <c:tickLblPos val="nextTo"/>
        <c:crossAx val="1083926056"/>
        <c:crosses val="autoZero"/>
        <c:auto val="1"/>
        <c:lblAlgn val="ctr"/>
        <c:lblOffset val="100"/>
        <c:noMultiLvlLbl val="0"/>
      </c:catAx>
      <c:spPr>
        <a:noFill/>
        <a:ln>
          <a:noFill/>
        </a:ln>
        <a:effectLst/>
      </c:spPr>
    </c:plotArea>
    <c:legend>
      <c:legendPos val="t"/>
      <c:layout>
        <c:manualLayout>
          <c:xMode val="edge"/>
          <c:yMode val="edge"/>
          <c:x val="0.28518518518518515"/>
          <c:y val="4.5414777698242256E-3"/>
          <c:w val="0.7148148148148149"/>
          <c:h val="0.13464633208727697"/>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0247287636636"/>
          <c:y val="0.14593590274899848"/>
          <c:w val="0.85801358383848292"/>
          <c:h val="0.49724721085326085"/>
        </c:manualLayout>
      </c:layout>
      <c:barChart>
        <c:barDir val="col"/>
        <c:grouping val="clustered"/>
        <c:varyColors val="0"/>
        <c:ser>
          <c:idx val="0"/>
          <c:order val="0"/>
          <c:tx>
            <c:strRef>
              <c:f>ChartData!$K$66</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ChartData!$J$67:$J$69</c:f>
              <c:strCache>
                <c:ptCount val="3"/>
                <c:pt idx="0">
                  <c:v>Conveyance / transfer of ownership ¹</c:v>
                </c:pt>
                <c:pt idx="1">
                  <c:v>Granting a new lease</c:v>
                </c:pt>
                <c:pt idx="2">
                  <c:v>Assignment 
of a lease</c:v>
                </c:pt>
              </c:strCache>
            </c:strRef>
          </c:cat>
          <c:val>
            <c:numRef>
              <c:f>ChartData!$K$67:$K$69</c:f>
              <c:numCache>
                <c:formatCode>0%</c:formatCode>
                <c:ptCount val="3"/>
                <c:pt idx="0">
                  <c:v>0.94299999999999995</c:v>
                </c:pt>
                <c:pt idx="1">
                  <c:v>1.7999999999999999E-2</c:v>
                </c:pt>
                <c:pt idx="2">
                  <c:v>3.9E-2</c:v>
                </c:pt>
              </c:numCache>
            </c:numRef>
          </c:val>
          <c:extLst>
            <c:ext xmlns:c16="http://schemas.microsoft.com/office/drawing/2014/chart" uri="{C3380CC4-5D6E-409C-BE32-E72D297353CC}">
              <c16:uniqueId val="{00000000-53ED-48EE-8CBA-CCE02EAD2780}"/>
            </c:ext>
          </c:extLst>
        </c:ser>
        <c:ser>
          <c:idx val="1"/>
          <c:order val="1"/>
          <c:tx>
            <c:strRef>
              <c:f>ChartData!$L$66</c:f>
              <c:strCache>
                <c:ptCount val="1"/>
                <c:pt idx="0">
                  <c:v>Non-residential</c:v>
                </c:pt>
              </c:strCache>
            </c:strRef>
          </c:tx>
          <c:spPr>
            <a:solidFill>
              <a:srgbClr val="629D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ChartData!$J$67:$J$69</c:f>
              <c:strCache>
                <c:ptCount val="3"/>
                <c:pt idx="0">
                  <c:v>Conveyance / transfer of ownership ¹</c:v>
                </c:pt>
                <c:pt idx="1">
                  <c:v>Granting a new lease</c:v>
                </c:pt>
                <c:pt idx="2">
                  <c:v>Assignment 
of a lease</c:v>
                </c:pt>
              </c:strCache>
            </c:strRef>
          </c:cat>
          <c:val>
            <c:numRef>
              <c:f>ChartData!$L$67:$L$69</c:f>
              <c:numCache>
                <c:formatCode>0%</c:formatCode>
                <c:ptCount val="3"/>
                <c:pt idx="0">
                  <c:v>0.69299999999999995</c:v>
                </c:pt>
                <c:pt idx="1">
                  <c:v>0.26300000000000001</c:v>
                </c:pt>
                <c:pt idx="2">
                  <c:v>4.3999999999999997E-2</c:v>
                </c:pt>
              </c:numCache>
            </c:numRef>
          </c:val>
          <c:extLst>
            <c:ext xmlns:c16="http://schemas.microsoft.com/office/drawing/2014/chart" uri="{C3380CC4-5D6E-409C-BE32-E72D297353CC}">
              <c16:uniqueId val="{00000001-53ED-48EE-8CBA-CCE02EAD2780}"/>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ChartData!$K$64</c:f>
              <c:strCache>
                <c:ptCount val="1"/>
                <c:pt idx="0">
                  <c:v>Transaction type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75375347074496324"/>
          <c:y val="0.16334058571625915"/>
          <c:w val="0.20831218830103065"/>
          <c:h val="0.1290144313165865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97010567853778E-2"/>
          <c:y val="0.10790405286532644"/>
          <c:w val="0.90459208375652089"/>
          <c:h val="0.53394337288220439"/>
        </c:manualLayout>
      </c:layout>
      <c:barChart>
        <c:barDir val="col"/>
        <c:grouping val="stacked"/>
        <c:varyColors val="0"/>
        <c:ser>
          <c:idx val="0"/>
          <c:order val="0"/>
          <c:tx>
            <c:strRef>
              <c:f>ChartData!$K$7</c:f>
              <c:strCache>
                <c:ptCount val="1"/>
                <c:pt idx="0">
                  <c:v>Residential</c:v>
                </c:pt>
              </c:strCache>
            </c:strRef>
          </c:tx>
          <c:spPr>
            <a:solidFill>
              <a:srgbClr val="272262"/>
            </a:solidFill>
            <a:ln>
              <a:noFill/>
            </a:ln>
            <a:effectLst/>
          </c:spPr>
          <c:invertIfNegative val="0"/>
          <c:cat>
            <c:strRef>
              <c:f>ChartData!$J$8:$J$28</c:f>
              <c:strCache>
                <c:ptCount val="21"/>
                <c:pt idx="0">
                  <c:v>Apr 18</c:v>
                </c:pt>
                <c:pt idx="2">
                  <c:v>Jun 18</c:v>
                </c:pt>
                <c:pt idx="4">
                  <c:v>Aug 18</c:v>
                </c:pt>
                <c:pt idx="6">
                  <c:v>Oct 18</c:v>
                </c:pt>
                <c:pt idx="8">
                  <c:v>Dec 18</c:v>
                </c:pt>
                <c:pt idx="10">
                  <c:v>Feb 19</c:v>
                </c:pt>
                <c:pt idx="12">
                  <c:v>Apr 19</c:v>
                </c:pt>
                <c:pt idx="14">
                  <c:v>Jun 19</c:v>
                </c:pt>
                <c:pt idx="16">
                  <c:v>Aug 19</c:v>
                </c:pt>
                <c:pt idx="17">
                  <c:v>Sep 19 (r)</c:v>
                </c:pt>
                <c:pt idx="18">
                  <c:v>Oct 19 (r)</c:v>
                </c:pt>
                <c:pt idx="19">
                  <c:v>Nov 19 (r)</c:v>
                </c:pt>
                <c:pt idx="20">
                  <c:v>Dec 19 (p)</c:v>
                </c:pt>
              </c:strCache>
            </c:strRef>
          </c:cat>
          <c:val>
            <c:numRef>
              <c:f>ChartData!$K$8:$K$28</c:f>
              <c:numCache>
                <c:formatCode>#,##0</c:formatCode>
                <c:ptCount val="21"/>
                <c:pt idx="0">
                  <c:v>3890</c:v>
                </c:pt>
                <c:pt idx="1">
                  <c:v>4350</c:v>
                </c:pt>
                <c:pt idx="2">
                  <c:v>4980</c:v>
                </c:pt>
                <c:pt idx="3">
                  <c:v>4850</c:v>
                </c:pt>
                <c:pt idx="4">
                  <c:v>5460</c:v>
                </c:pt>
                <c:pt idx="5">
                  <c:v>4540</c:v>
                </c:pt>
                <c:pt idx="6">
                  <c:v>5050</c:v>
                </c:pt>
                <c:pt idx="7">
                  <c:v>5790</c:v>
                </c:pt>
                <c:pt idx="8">
                  <c:v>4920</c:v>
                </c:pt>
                <c:pt idx="9">
                  <c:v>3580</c:v>
                </c:pt>
                <c:pt idx="10">
                  <c:v>3860</c:v>
                </c:pt>
                <c:pt idx="11">
                  <c:v>4410</c:v>
                </c:pt>
                <c:pt idx="12">
                  <c:v>4020</c:v>
                </c:pt>
                <c:pt idx="13">
                  <c:v>4560</c:v>
                </c:pt>
                <c:pt idx="14">
                  <c:v>4660</c:v>
                </c:pt>
                <c:pt idx="15">
                  <c:v>5010</c:v>
                </c:pt>
                <c:pt idx="16">
                  <c:v>5260</c:v>
                </c:pt>
                <c:pt idx="17">
                  <c:v>4640</c:v>
                </c:pt>
                <c:pt idx="18">
                  <c:v>5060</c:v>
                </c:pt>
                <c:pt idx="19">
                  <c:v>5220</c:v>
                </c:pt>
                <c:pt idx="20">
                  <c:v>4860</c:v>
                </c:pt>
              </c:numCache>
            </c:numRef>
          </c:val>
          <c:extLst>
            <c:ext xmlns:c16="http://schemas.microsoft.com/office/drawing/2014/chart" uri="{C3380CC4-5D6E-409C-BE32-E72D297353CC}">
              <c16:uniqueId val="{00000000-75BA-4437-9F71-D1EEA53006E6}"/>
            </c:ext>
          </c:extLst>
        </c:ser>
        <c:ser>
          <c:idx val="1"/>
          <c:order val="2"/>
          <c:tx>
            <c:strRef>
              <c:f>ChartData!$M$7</c:f>
              <c:strCache>
                <c:ptCount val="1"/>
                <c:pt idx="0">
                  <c:v>Non-residential</c:v>
                </c:pt>
              </c:strCache>
            </c:strRef>
          </c:tx>
          <c:spPr>
            <a:solidFill>
              <a:srgbClr val="629DF4"/>
            </a:solidFill>
            <a:ln>
              <a:noFill/>
            </a:ln>
            <a:effectLst/>
          </c:spPr>
          <c:invertIfNegative val="0"/>
          <c:cat>
            <c:strRef>
              <c:f>ChartData!$J$8:$J$28</c:f>
              <c:strCache>
                <c:ptCount val="21"/>
                <c:pt idx="0">
                  <c:v>Apr 18</c:v>
                </c:pt>
                <c:pt idx="2">
                  <c:v>Jun 18</c:v>
                </c:pt>
                <c:pt idx="4">
                  <c:v>Aug 18</c:v>
                </c:pt>
                <c:pt idx="6">
                  <c:v>Oct 18</c:v>
                </c:pt>
                <c:pt idx="8">
                  <c:v>Dec 18</c:v>
                </c:pt>
                <c:pt idx="10">
                  <c:v>Feb 19</c:v>
                </c:pt>
                <c:pt idx="12">
                  <c:v>Apr 19</c:v>
                </c:pt>
                <c:pt idx="14">
                  <c:v>Jun 19</c:v>
                </c:pt>
                <c:pt idx="16">
                  <c:v>Aug 19</c:v>
                </c:pt>
                <c:pt idx="17">
                  <c:v>Sep 19 (r)</c:v>
                </c:pt>
                <c:pt idx="18">
                  <c:v>Oct 19 (r)</c:v>
                </c:pt>
                <c:pt idx="19">
                  <c:v>Nov 19 (r)</c:v>
                </c:pt>
                <c:pt idx="20">
                  <c:v>Dec 19 (p)</c:v>
                </c:pt>
              </c:strCache>
            </c:strRef>
          </c:cat>
          <c:val>
            <c:numRef>
              <c:f>ChartData!$M$8:$M$28</c:f>
              <c:numCache>
                <c:formatCode>#,##0</c:formatCode>
                <c:ptCount val="21"/>
                <c:pt idx="0">
                  <c:v>490</c:v>
                </c:pt>
                <c:pt idx="1">
                  <c:v>460</c:v>
                </c:pt>
                <c:pt idx="2">
                  <c:v>480</c:v>
                </c:pt>
                <c:pt idx="3">
                  <c:v>490</c:v>
                </c:pt>
                <c:pt idx="4">
                  <c:v>530</c:v>
                </c:pt>
                <c:pt idx="5">
                  <c:v>470</c:v>
                </c:pt>
                <c:pt idx="6">
                  <c:v>600</c:v>
                </c:pt>
                <c:pt idx="7">
                  <c:v>560</c:v>
                </c:pt>
                <c:pt idx="8">
                  <c:v>530</c:v>
                </c:pt>
                <c:pt idx="9">
                  <c:v>440</c:v>
                </c:pt>
                <c:pt idx="10">
                  <c:v>470</c:v>
                </c:pt>
                <c:pt idx="11">
                  <c:v>660</c:v>
                </c:pt>
                <c:pt idx="12">
                  <c:v>530</c:v>
                </c:pt>
                <c:pt idx="13">
                  <c:v>520</c:v>
                </c:pt>
                <c:pt idx="14">
                  <c:v>460</c:v>
                </c:pt>
                <c:pt idx="15">
                  <c:v>590</c:v>
                </c:pt>
                <c:pt idx="16">
                  <c:v>470</c:v>
                </c:pt>
                <c:pt idx="17">
                  <c:v>500</c:v>
                </c:pt>
                <c:pt idx="18">
                  <c:v>520</c:v>
                </c:pt>
                <c:pt idx="19">
                  <c:v>460</c:v>
                </c:pt>
                <c:pt idx="20">
                  <c:v>500</c:v>
                </c:pt>
              </c:numCache>
            </c:numRef>
          </c:val>
          <c:extLst>
            <c:ext xmlns:c16="http://schemas.microsoft.com/office/drawing/2014/chart" uri="{C3380CC4-5D6E-409C-BE32-E72D297353CC}">
              <c16:uniqueId val="{00000001-75BA-4437-9F71-D1EEA53006E6}"/>
            </c:ext>
          </c:extLst>
        </c:ser>
        <c:dLbls>
          <c:showLegendKey val="0"/>
          <c:showVal val="0"/>
          <c:showCatName val="0"/>
          <c:showSerName val="0"/>
          <c:showPercent val="0"/>
          <c:showBubbleSize val="0"/>
        </c:dLbls>
        <c:gapWidth val="50"/>
        <c:overlap val="100"/>
        <c:axId val="836316104"/>
        <c:axId val="836316432"/>
      </c:barChart>
      <c:barChart>
        <c:barDir val="col"/>
        <c:grouping val="stacked"/>
        <c:varyColors val="0"/>
        <c:ser>
          <c:idx val="2"/>
          <c:order val="1"/>
          <c:tx>
            <c:strRef>
              <c:f>ChartData!$L$7</c:f>
              <c:strCache>
                <c:ptCount val="1"/>
                <c:pt idx="0">
                  <c:v>of which: higher rates residential (r)</c:v>
                </c:pt>
              </c:strCache>
            </c:strRef>
          </c:tx>
          <c:spPr>
            <a:pattFill prst="lgCheck">
              <a:fgClr>
                <a:srgbClr val="272262"/>
              </a:fgClr>
              <a:bgClr>
                <a:schemeClr val="bg1"/>
              </a:bgClr>
            </a:pattFill>
            <a:ln>
              <a:noFill/>
            </a:ln>
            <a:effectLst/>
          </c:spPr>
          <c:invertIfNegative val="0"/>
          <c:cat>
            <c:strRef>
              <c:f>ChartData!$J$8:$J$25</c:f>
              <c:strCache>
                <c:ptCount val="18"/>
                <c:pt idx="0">
                  <c:v>Apr 18</c:v>
                </c:pt>
                <c:pt idx="2">
                  <c:v>Jun 18</c:v>
                </c:pt>
                <c:pt idx="4">
                  <c:v>Aug 18</c:v>
                </c:pt>
                <c:pt idx="6">
                  <c:v>Oct 18</c:v>
                </c:pt>
                <c:pt idx="8">
                  <c:v>Dec 18</c:v>
                </c:pt>
                <c:pt idx="10">
                  <c:v>Feb 19</c:v>
                </c:pt>
                <c:pt idx="12">
                  <c:v>Apr 19</c:v>
                </c:pt>
                <c:pt idx="14">
                  <c:v>Jun 19</c:v>
                </c:pt>
                <c:pt idx="16">
                  <c:v>Aug 19</c:v>
                </c:pt>
                <c:pt idx="17">
                  <c:v>Sep 19 (r)</c:v>
                </c:pt>
              </c:strCache>
            </c:strRef>
          </c:cat>
          <c:val>
            <c:numRef>
              <c:f>ChartData!$L$8:$L$28</c:f>
              <c:numCache>
                <c:formatCode>#,##0</c:formatCode>
                <c:ptCount val="21"/>
                <c:pt idx="0">
                  <c:v>930</c:v>
                </c:pt>
                <c:pt idx="1">
                  <c:v>980</c:v>
                </c:pt>
                <c:pt idx="2">
                  <c:v>1080</c:v>
                </c:pt>
                <c:pt idx="3">
                  <c:v>1100</c:v>
                </c:pt>
                <c:pt idx="4">
                  <c:v>1160</c:v>
                </c:pt>
                <c:pt idx="5">
                  <c:v>940</c:v>
                </c:pt>
                <c:pt idx="6">
                  <c:v>1120</c:v>
                </c:pt>
                <c:pt idx="7">
                  <c:v>1230</c:v>
                </c:pt>
                <c:pt idx="8">
                  <c:v>1020</c:v>
                </c:pt>
                <c:pt idx="9">
                  <c:v>890</c:v>
                </c:pt>
                <c:pt idx="10">
                  <c:v>940</c:v>
                </c:pt>
                <c:pt idx="11">
                  <c:v>1100</c:v>
                </c:pt>
                <c:pt idx="12">
                  <c:v>980</c:v>
                </c:pt>
                <c:pt idx="13">
                  <c:v>1120</c:v>
                </c:pt>
                <c:pt idx="14">
                  <c:v>1100</c:v>
                </c:pt>
                <c:pt idx="15">
                  <c:v>1230</c:v>
                </c:pt>
                <c:pt idx="16">
                  <c:v>1250</c:v>
                </c:pt>
                <c:pt idx="17">
                  <c:v>1140</c:v>
                </c:pt>
                <c:pt idx="18">
                  <c:v>1290</c:v>
                </c:pt>
                <c:pt idx="19">
                  <c:v>1210</c:v>
                </c:pt>
                <c:pt idx="20">
                  <c:v>1240</c:v>
                </c:pt>
              </c:numCache>
            </c:numRef>
          </c:val>
          <c:extLst>
            <c:ext xmlns:c16="http://schemas.microsoft.com/office/drawing/2014/chart" uri="{C3380CC4-5D6E-409C-BE32-E72D297353CC}">
              <c16:uniqueId val="{00000002-75BA-4437-9F71-D1EEA53006E6}"/>
            </c:ext>
          </c:extLst>
        </c:ser>
        <c:dLbls>
          <c:showLegendKey val="0"/>
          <c:showVal val="0"/>
          <c:showCatName val="0"/>
          <c:showSerName val="0"/>
          <c:showPercent val="0"/>
          <c:showBubbleSize val="0"/>
        </c:dLbls>
        <c:gapWidth val="250"/>
        <c:overlap val="100"/>
        <c:axId val="861363008"/>
        <c:axId val="1021118120"/>
      </c:barChart>
      <c:catAx>
        <c:axId val="836316104"/>
        <c:scaling>
          <c:orientation val="minMax"/>
        </c:scaling>
        <c:delete val="0"/>
        <c:axPos val="b"/>
        <c:title>
          <c:tx>
            <c:strRef>
              <c:f>ChartData!$K$5</c:f>
              <c:strCache>
                <c:ptCount val="1"/>
                <c:pt idx="0">
                  <c:v>Month transaction was effective</c:v>
                </c:pt>
              </c:strCache>
            </c:strRef>
          </c:tx>
          <c:layout>
            <c:manualLayout>
              <c:xMode val="edge"/>
              <c:yMode val="edge"/>
              <c:x val="0.4189522426201579"/>
              <c:y val="0.808506583134873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valAx>
        <c:axId val="1021118120"/>
        <c:scaling>
          <c:orientation val="minMax"/>
          <c:max val="7000"/>
        </c:scaling>
        <c:delete val="1"/>
        <c:axPos val="r"/>
        <c:numFmt formatCode="#,##0" sourceLinked="1"/>
        <c:majorTickMark val="out"/>
        <c:minorTickMark val="none"/>
        <c:tickLblPos val="nextTo"/>
        <c:crossAx val="861363008"/>
        <c:crosses val="max"/>
        <c:crossBetween val="between"/>
      </c:valAx>
      <c:catAx>
        <c:axId val="861363008"/>
        <c:scaling>
          <c:orientation val="minMax"/>
        </c:scaling>
        <c:delete val="1"/>
        <c:axPos val="b"/>
        <c:numFmt formatCode="General" sourceLinked="1"/>
        <c:majorTickMark val="out"/>
        <c:minorTickMark val="none"/>
        <c:tickLblPos val="nextTo"/>
        <c:crossAx val="1021118120"/>
        <c:crosses val="autoZero"/>
        <c:auto val="1"/>
        <c:lblAlgn val="ctr"/>
        <c:lblOffset val="100"/>
        <c:noMultiLvlLbl val="0"/>
      </c:catAx>
      <c:spPr>
        <a:noFill/>
        <a:ln>
          <a:noFill/>
        </a:ln>
        <a:effectLst/>
      </c:spPr>
    </c:plotArea>
    <c:legend>
      <c:legendPos val="t"/>
      <c:layout>
        <c:manualLayout>
          <c:xMode val="edge"/>
          <c:yMode val="edge"/>
          <c:x val="0.55329629629629629"/>
          <c:y val="1.8165304268846504E-2"/>
          <c:w val="0.43433333333333335"/>
          <c:h val="0.1501509007559341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98124294410441E-2"/>
          <c:y val="0.11346899538792218"/>
          <c:w val="0.88866458131167203"/>
          <c:h val="0.35500180124543257"/>
        </c:manualLayout>
      </c:layout>
      <c:barChart>
        <c:barDir val="col"/>
        <c:grouping val="clustered"/>
        <c:varyColors val="0"/>
        <c:ser>
          <c:idx val="2"/>
          <c:order val="0"/>
          <c:tx>
            <c:strRef>
              <c:f>ChartData!$L$155</c:f>
              <c:strCache>
                <c:ptCount val="1"/>
                <c:pt idx="0">
                  <c:v>Tax due</c:v>
                </c:pt>
              </c:strCache>
            </c:strRef>
          </c:tx>
          <c:spPr>
            <a:solidFill>
              <a:srgbClr val="629DF4"/>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9E9-49BE-B072-BC5F06882D4A}"/>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9E9-49BE-B072-BC5F06882D4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ChartData!$J$137:$K$143</c:f>
              <c:multiLvlStrCache>
                <c:ptCount val="7"/>
                <c:lvl>
                  <c:pt idx="0">
                    <c:v>Up to and including £150,000</c:v>
                  </c:pt>
                  <c:pt idx="1">
                    <c:v>£150,001 - £250,000</c:v>
                  </c:pt>
                  <c:pt idx="2">
                    <c:v>£250,001 - £1m</c:v>
                  </c:pt>
                  <c:pt idx="3">
                    <c:v>More than £1m</c:v>
                  </c:pt>
                  <c:pt idx="5">
                    <c:v>No premium paid ¹</c:v>
                  </c:pt>
                  <c:pt idx="6">
                    <c:v>Premium paid ¹ ²</c:v>
                  </c:pt>
                </c:lvl>
                <c:lvl>
                  <c:pt idx="0">
                    <c:v>Non-rental value</c:v>
                  </c:pt>
                  <c:pt idx="5">
                    <c:v>Rental value</c:v>
                  </c:pt>
                </c:lvl>
              </c:multiLvlStrCache>
            </c:multiLvlStrRef>
          </c:cat>
          <c:val>
            <c:numRef>
              <c:f>ChartData!$L$156:$L$162</c:f>
              <c:numCache>
                <c:formatCode>0%</c:formatCode>
                <c:ptCount val="7"/>
                <c:pt idx="0">
                  <c:v>2E-3</c:v>
                </c:pt>
                <c:pt idx="1">
                  <c:v>4.0000000000000001E-3</c:v>
                </c:pt>
                <c:pt idx="2">
                  <c:v>0.17299999999999999</c:v>
                </c:pt>
                <c:pt idx="3">
                  <c:v>0.68300000000000005</c:v>
                </c:pt>
                <c:pt idx="5">
                  <c:v>0.13</c:v>
                </c:pt>
                <c:pt idx="6">
                  <c:v>8.0000000000000002E-3</c:v>
                </c:pt>
              </c:numCache>
            </c:numRef>
          </c:val>
          <c:extLst>
            <c:ext xmlns:c16="http://schemas.microsoft.com/office/drawing/2014/chart" uri="{C3380CC4-5D6E-409C-BE32-E72D297353CC}">
              <c16:uniqueId val="{00000002-E9E9-49BE-B072-BC5F06882D4A}"/>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ChartData!$K$134</c:f>
              <c:strCache>
                <c:ptCount val="1"/>
                <c:pt idx="0">
                  <c:v>Value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69782396690368E-2"/>
          <c:y val="0.10615426401617831"/>
          <c:w val="0.90316503272190451"/>
          <c:h val="0.41705633363452521"/>
        </c:manualLayout>
      </c:layout>
      <c:barChart>
        <c:barDir val="col"/>
        <c:grouping val="stacked"/>
        <c:varyColors val="0"/>
        <c:ser>
          <c:idx val="0"/>
          <c:order val="0"/>
          <c:tx>
            <c:strRef>
              <c:f>ChartData!$K$175</c:f>
              <c:strCache>
                <c:ptCount val="1"/>
                <c:pt idx="0">
                  <c:v>Residential</c:v>
                </c:pt>
              </c:strCache>
            </c:strRef>
          </c:tx>
          <c:spPr>
            <a:solidFill>
              <a:srgbClr val="272262"/>
            </a:solidFill>
            <a:ln>
              <a:noFill/>
            </a:ln>
            <a:effectLst/>
          </c:spPr>
          <c:invertIfNegative val="0"/>
          <c:dLbls>
            <c:delete val="1"/>
          </c:dLbls>
          <c:cat>
            <c:strRef>
              <c:f>ChartData!$J$176:$J$182</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ChartData!$K$176:$K$182</c:f>
              <c:numCache>
                <c:formatCode>#,##0</c:formatCode>
                <c:ptCount val="7"/>
                <c:pt idx="0">
                  <c:v>200</c:v>
                </c:pt>
                <c:pt idx="1">
                  <c:v>200</c:v>
                </c:pt>
                <c:pt idx="2">
                  <c:v>260</c:v>
                </c:pt>
                <c:pt idx="3">
                  <c:v>230</c:v>
                </c:pt>
                <c:pt idx="4">
                  <c:v>240</c:v>
                </c:pt>
                <c:pt idx="5">
                  <c:v>240</c:v>
                </c:pt>
                <c:pt idx="6">
                  <c:v>310</c:v>
                </c:pt>
              </c:numCache>
            </c:numRef>
          </c:val>
          <c:extLst>
            <c:ext xmlns:c16="http://schemas.microsoft.com/office/drawing/2014/chart" uri="{C3380CC4-5D6E-409C-BE32-E72D297353CC}">
              <c16:uniqueId val="{00000000-E9CF-46AD-B61D-AD93809803C7}"/>
            </c:ext>
          </c:extLst>
        </c:ser>
        <c:ser>
          <c:idx val="1"/>
          <c:order val="1"/>
          <c:tx>
            <c:strRef>
              <c:f>ChartData!$L$175</c:f>
              <c:strCache>
                <c:ptCount val="1"/>
                <c:pt idx="0">
                  <c:v>Non-residential</c:v>
                </c:pt>
              </c:strCache>
            </c:strRef>
          </c:tx>
          <c:spPr>
            <a:solidFill>
              <a:srgbClr val="629DF4"/>
            </a:solidFill>
            <a:ln>
              <a:noFill/>
            </a:ln>
            <a:effectLst/>
          </c:spPr>
          <c:invertIfNegative val="0"/>
          <c:dLbls>
            <c:delete val="1"/>
          </c:dLbls>
          <c:cat>
            <c:strRef>
              <c:f>ChartData!$J$176:$J$182</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ChartData!$L$176:$L$182</c:f>
              <c:numCache>
                <c:formatCode>#,##0</c:formatCode>
                <c:ptCount val="7"/>
                <c:pt idx="0">
                  <c:v>60</c:v>
                </c:pt>
                <c:pt idx="1">
                  <c:v>70</c:v>
                </c:pt>
                <c:pt idx="2">
                  <c:v>70</c:v>
                </c:pt>
                <c:pt idx="3">
                  <c:v>120</c:v>
                </c:pt>
                <c:pt idx="4">
                  <c:v>60</c:v>
                </c:pt>
                <c:pt idx="5">
                  <c:v>70</c:v>
                </c:pt>
                <c:pt idx="6">
                  <c:v>70</c:v>
                </c:pt>
              </c:numCache>
            </c:numRef>
          </c:val>
          <c:extLst>
            <c:ext xmlns:c16="http://schemas.microsoft.com/office/drawing/2014/chart" uri="{C3380CC4-5D6E-409C-BE32-E72D297353CC}">
              <c16:uniqueId val="{00000001-E9CF-46AD-B61D-AD93809803C7}"/>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ChartData!$K$173</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619847420928022"/>
          <c:y val="1.0335917312661499E-2"/>
          <c:w val="0.21872705470557335"/>
          <c:h val="8.780872165569467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04058849116475E-2"/>
          <c:y val="0.11087654032652698"/>
          <c:w val="0.93399236937554264"/>
          <c:h val="0.39206364829396323"/>
        </c:manualLayout>
      </c:layout>
      <c:barChart>
        <c:barDir val="col"/>
        <c:grouping val="stacked"/>
        <c:varyColors val="0"/>
        <c:ser>
          <c:idx val="0"/>
          <c:order val="0"/>
          <c:tx>
            <c:strRef>
              <c:f>ChartData!$K$195</c:f>
              <c:strCache>
                <c:ptCount val="1"/>
                <c:pt idx="0">
                  <c:v>Residential</c:v>
                </c:pt>
              </c:strCache>
            </c:strRef>
          </c:tx>
          <c:spPr>
            <a:solidFill>
              <a:srgbClr val="272262"/>
            </a:solidFill>
            <a:ln>
              <a:noFill/>
            </a:ln>
            <a:effectLst/>
          </c:spPr>
          <c:invertIfNegative val="0"/>
          <c:dLbls>
            <c:delete val="1"/>
          </c:dLbls>
          <c:cat>
            <c:strRef>
              <c:f>ChartData!$J$196:$J$202</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ChartData!$K$196:$K$202</c:f>
              <c:numCache>
                <c:formatCode>#,##0.0</c:formatCode>
                <c:ptCount val="7"/>
                <c:pt idx="0">
                  <c:v>3.1</c:v>
                </c:pt>
                <c:pt idx="1">
                  <c:v>2.2999999999999998</c:v>
                </c:pt>
                <c:pt idx="2">
                  <c:v>2.6</c:v>
                </c:pt>
                <c:pt idx="3">
                  <c:v>3.9</c:v>
                </c:pt>
                <c:pt idx="4">
                  <c:v>3.6</c:v>
                </c:pt>
                <c:pt idx="5">
                  <c:v>1.9</c:v>
                </c:pt>
                <c:pt idx="6">
                  <c:v>3</c:v>
                </c:pt>
              </c:numCache>
            </c:numRef>
          </c:val>
          <c:extLst>
            <c:ext xmlns:c16="http://schemas.microsoft.com/office/drawing/2014/chart" uri="{C3380CC4-5D6E-409C-BE32-E72D297353CC}">
              <c16:uniqueId val="{00000000-AEC7-4BE8-A312-154EDBB7F562}"/>
            </c:ext>
          </c:extLst>
        </c:ser>
        <c:ser>
          <c:idx val="1"/>
          <c:order val="1"/>
          <c:tx>
            <c:strRef>
              <c:f>ChartData!$L$195</c:f>
              <c:strCache>
                <c:ptCount val="1"/>
                <c:pt idx="0">
                  <c:v>Non-residential</c:v>
                </c:pt>
              </c:strCache>
            </c:strRef>
          </c:tx>
          <c:spPr>
            <a:solidFill>
              <a:srgbClr val="629DF4"/>
            </a:solidFill>
            <a:ln>
              <a:noFill/>
            </a:ln>
            <a:effectLst/>
          </c:spPr>
          <c:invertIfNegative val="0"/>
          <c:dLbls>
            <c:delete val="1"/>
          </c:dLbls>
          <c:cat>
            <c:strRef>
              <c:f>ChartData!$J$196:$J$202</c:f>
              <c:strCache>
                <c:ptCount val="7"/>
                <c:pt idx="0">
                  <c:v>Apr - Jun 18 (r) </c:v>
                </c:pt>
                <c:pt idx="1">
                  <c:v>Jul - Sep 18 (r) </c:v>
                </c:pt>
                <c:pt idx="2">
                  <c:v>Oct - Dec 18 (r) </c:v>
                </c:pt>
                <c:pt idx="3">
                  <c:v>Jan - Mar 19 (r) </c:v>
                </c:pt>
                <c:pt idx="4">
                  <c:v>Apr - Jun 19 (r) </c:v>
                </c:pt>
                <c:pt idx="5">
                  <c:v>Jul - Sep 19 (r) </c:v>
                </c:pt>
                <c:pt idx="6">
                  <c:v>Oct - Dec 19 (p)</c:v>
                </c:pt>
              </c:strCache>
            </c:strRef>
          </c:cat>
          <c:val>
            <c:numRef>
              <c:f>ChartData!$L$196:$L$202</c:f>
              <c:numCache>
                <c:formatCode>#,##0.0</c:formatCode>
                <c:ptCount val="7"/>
                <c:pt idx="0">
                  <c:v>6.7</c:v>
                </c:pt>
                <c:pt idx="1">
                  <c:v>16.600000000000001</c:v>
                </c:pt>
                <c:pt idx="2">
                  <c:v>9.9</c:v>
                </c:pt>
                <c:pt idx="3">
                  <c:v>8.6</c:v>
                </c:pt>
                <c:pt idx="4">
                  <c:v>3.2</c:v>
                </c:pt>
                <c:pt idx="5">
                  <c:v>11</c:v>
                </c:pt>
                <c:pt idx="6">
                  <c:v>6.9</c:v>
                </c:pt>
              </c:numCache>
            </c:numRef>
          </c:val>
          <c:extLst>
            <c:ext xmlns:c16="http://schemas.microsoft.com/office/drawing/2014/chart" uri="{C3380CC4-5D6E-409C-BE32-E72D297353CC}">
              <c16:uniqueId val="{00000001-AEC7-4BE8-A312-154EDBB7F562}"/>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ChartData!$K$193</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8320464320397853"/>
          <c:y val="1.3925148489231036E-2"/>
          <c:w val="0.19750715359439686"/>
          <c:h val="8.418384937052361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26" fmlaLink="TableA1FormulasLabelControl" fmlaRange="TableA1FormulasLabels" noThreeD="1" sel="2" val="0"/>
</file>

<file path=xl/ctrlProps/ctrlProp2.xml><?xml version="1.0" encoding="utf-8"?>
<formControlPr xmlns="http://schemas.microsoft.com/office/spreadsheetml/2009/9/main" objectType="List" dx="26" fmlaLink="TableA2FormulasLabelControl" fmlaRange="TableA2FormulasLabels"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34100" y="2351745"/>
          <a:ext cx="775970" cy="42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0.28435</cdr:x>
      <cdr:y>0.12018</cdr:y>
    </cdr:to>
    <cdr:sp macro="" textlink="ChartData!$K$17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31638"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D6BB68-9290-4CFB-A691-1908F50C11A3}" type="TxLink">
            <a:rPr lang="en-US" sz="1000" b="1" i="0" u="none" strike="noStrike">
              <a:solidFill>
                <a:sysClr val="windowText" lastClr="000000"/>
              </a:solidFill>
              <a:latin typeface="Arial"/>
              <a:cs typeface="Arial"/>
            </a:rPr>
            <a:pPr algn="ctr"/>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0.0009</cdr:x>
      <cdr:y>0.66282</cdr:y>
    </cdr:from>
    <cdr:to>
      <cdr:x>1</cdr:x>
      <cdr:y>0.84522</cdr:y>
    </cdr:to>
    <cdr:sp macro="" textlink="ChartData!$J$183">
      <cdr:nvSpPr>
        <cdr:cNvPr id="4" name="TextBox 3">
          <a:extLst xmlns:a="http://schemas.openxmlformats.org/drawingml/2006/main">
            <a:ext uri="{FF2B5EF4-FFF2-40B4-BE49-F238E27FC236}">
              <a16:creationId xmlns:a16="http://schemas.microsoft.com/office/drawing/2014/main" id="{FE3A007D-09FC-4ECE-9217-DE7416A6AB32}"/>
            </a:ext>
          </a:extLst>
        </cdr:cNvPr>
        <cdr:cNvSpPr txBox="1"/>
      </cdr:nvSpPr>
      <cdr:spPr>
        <a:xfrm xmlns:a="http://schemas.openxmlformats.org/drawingml/2006/main">
          <a:off x="4848" y="2419270"/>
          <a:ext cx="5381605" cy="6657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D0CC59D-9739-42DF-871B-612EDD95BFA4}" type="TxLink">
            <a:rPr lang="en-US" sz="1000" b="0" i="0" u="none" strike="noStrike">
              <a:solidFill>
                <a:sysClr val="windowText" lastClr="000000"/>
              </a:solidFill>
              <a:latin typeface="Arial"/>
              <a:cs typeface="Arial"/>
            </a:rPr>
            <a:pPr/>
            <a:t>¹ Each quarter, the figures presented exclude around 60 to 70 linked transactions subject to relief, as it is difficult to reliably estimate the impact of reliefs in these cases. </a:t>
          </a:fld>
          <a:endParaRPr lang="en-US" sz="1100">
            <a:solidFill>
              <a:sysClr val="windowText" lastClr="000000"/>
            </a:solidFill>
          </a:endParaRPr>
        </a:p>
      </cdr:txBody>
    </cdr:sp>
  </cdr:relSizeAnchor>
  <cdr:relSizeAnchor xmlns:cdr="http://schemas.openxmlformats.org/drawingml/2006/chartDrawing">
    <cdr:from>
      <cdr:x>0</cdr:x>
      <cdr:y>0.93737</cdr:y>
    </cdr:from>
    <cdr:to>
      <cdr:x>0.9991</cdr:x>
      <cdr:y>1</cdr:y>
    </cdr:to>
    <cdr:sp macro="" textlink="ChartData!$J$186">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3421380"/>
          <a:ext cx="538160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0.78167</cdr:y>
    </cdr:from>
    <cdr:to>
      <cdr:x>0.9991</cdr:x>
      <cdr:y>0.92418</cdr:y>
    </cdr:to>
    <cdr:sp macro="" textlink="ChartData!$J$184">
      <cdr:nvSpPr>
        <cdr:cNvPr id="6" name="TextBox 1">
          <a:extLst xmlns:a="http://schemas.openxmlformats.org/drawingml/2006/main">
            <a:ext uri="{FF2B5EF4-FFF2-40B4-BE49-F238E27FC236}">
              <a16:creationId xmlns:a16="http://schemas.microsoft.com/office/drawing/2014/main" id="{B7AE0190-326B-406A-8B2C-8F4E5F82D759}"/>
            </a:ext>
          </a:extLst>
        </cdr:cNvPr>
        <cdr:cNvSpPr txBox="1"/>
      </cdr:nvSpPr>
      <cdr:spPr>
        <a:xfrm xmlns:a="http://schemas.openxmlformats.org/drawingml/2006/main">
          <a:off x="0" y="2906677"/>
          <a:ext cx="5381605" cy="529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A9C9031-9424-4D5E-906B-C77CDBB1370F}" type="TxLink">
            <a:rPr lang="en-US" sz="1000" b="0" i="0" u="none" strike="noStrike">
              <a:solidFill>
                <a:sysClr val="windowText" lastClr="000000"/>
              </a:solidFill>
              <a:latin typeface="Arial"/>
              <a:cs typeface="Arial"/>
            </a:rPr>
            <a:pPr/>
            <a:t>Our best estimate of the impact of reliefs relating to linked transactions is an average of £4 million to £5 million each quarter, but this is not sufficiently robust to be disaggregated and included alongside the above data.</a:t>
          </a:fld>
          <a:endParaRPr lang="en-US" sz="1100">
            <a:solidFill>
              <a:sysClr val="windowText" lastClr="000000"/>
            </a:solidFill>
          </a:endParaRPr>
        </a:p>
      </cdr:txBody>
    </cdr:sp>
  </cdr:relSizeAnchor>
  <cdr:relSizeAnchor xmlns:cdr="http://schemas.openxmlformats.org/drawingml/2006/chartDrawing">
    <cdr:from>
      <cdr:x>0</cdr:x>
      <cdr:y>0.89701</cdr:y>
    </cdr:from>
    <cdr:to>
      <cdr:x>0.9991</cdr:x>
      <cdr:y>0.95964</cdr:y>
    </cdr:to>
    <cdr:sp macro="" textlink="ChartData!$J$185">
      <cdr:nvSpPr>
        <cdr:cNvPr id="7" name="TextBox 1">
          <a:extLst xmlns:a="http://schemas.openxmlformats.org/drawingml/2006/main">
            <a:ext uri="{FF2B5EF4-FFF2-40B4-BE49-F238E27FC236}">
              <a16:creationId xmlns:a16="http://schemas.microsoft.com/office/drawing/2014/main" id="{D7093CBC-C54D-46B1-B2D3-EF88DBFEDD74}"/>
            </a:ext>
          </a:extLst>
        </cdr:cNvPr>
        <cdr:cNvSpPr txBox="1"/>
      </cdr:nvSpPr>
      <cdr:spPr>
        <a:xfrm xmlns:a="http://schemas.openxmlformats.org/drawingml/2006/main">
          <a:off x="0" y="3274060"/>
          <a:ext cx="538160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CB80-4C16-4842-AF4E-F4B39C09EDA6}" type="TxLink">
            <a:rPr lang="en-US" sz="1000" b="0" i="0" u="none" strike="noStrike">
              <a:solidFill>
                <a:srgbClr val="000000"/>
              </a:solidFill>
              <a:latin typeface="Arial" panose="020B0604020202020204" pitchFamily="34" charset="0"/>
              <a:cs typeface="Arial" panose="020B0604020202020204" pitchFamily="34" charset="0"/>
            </a:rPr>
            <a:pPr/>
            <a:t>(p) The value is provisional and will be revised in a future publication.</a:t>
          </a:fld>
          <a:endParaRPr lang="en-US" sz="1100">
            <a:solidFill>
              <a:srgbClr val="595959"/>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0.25818</cdr:x>
      <cdr:y>0.15711</cdr:y>
    </cdr:to>
    <cdr:sp macro="" textlink="ChartData!$K$19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390650" cy="515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BAF2379-08CB-46BE-8D08-D19A43F8CE2F}" type="TxLink">
            <a:rPr lang="en-US" sz="1000" b="1" i="0" u="none" strike="noStrike">
              <a:solidFill>
                <a:sysClr val="windowText" lastClr="000000"/>
              </a:solidFill>
              <a:latin typeface="Arial"/>
              <a:cs typeface="Arial"/>
            </a:rPr>
            <a:pPr algn="ctr"/>
            <a:t>Tax relieved (£ millions)</a:t>
          </a:fld>
          <a:endParaRPr lang="en-US" sz="1100" b="1">
            <a:solidFill>
              <a:sysClr val="windowText" lastClr="000000"/>
            </a:solidFill>
          </a:endParaRPr>
        </a:p>
      </cdr:txBody>
    </cdr:sp>
  </cdr:relSizeAnchor>
  <cdr:relSizeAnchor xmlns:cdr="http://schemas.openxmlformats.org/drawingml/2006/chartDrawing">
    <cdr:from>
      <cdr:x>0.0009</cdr:x>
      <cdr:y>0.65</cdr:y>
    </cdr:from>
    <cdr:to>
      <cdr:x>1</cdr:x>
      <cdr:y>0.83058</cdr:y>
    </cdr:to>
    <cdr:sp macro="" textlink="ChartData!$J$203">
      <cdr:nvSpPr>
        <cdr:cNvPr id="3" name="TextBox 1">
          <a:extLst xmlns:a="http://schemas.openxmlformats.org/drawingml/2006/main">
            <a:ext uri="{FF2B5EF4-FFF2-40B4-BE49-F238E27FC236}">
              <a16:creationId xmlns:a16="http://schemas.microsoft.com/office/drawing/2014/main" id="{A170A8EA-F204-4ACD-8F84-9DEF6EF36662}"/>
            </a:ext>
          </a:extLst>
        </cdr:cNvPr>
        <cdr:cNvSpPr txBox="1"/>
      </cdr:nvSpPr>
      <cdr:spPr>
        <a:xfrm xmlns:a="http://schemas.openxmlformats.org/drawingml/2006/main">
          <a:off x="4848" y="2377440"/>
          <a:ext cx="5381605" cy="66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B5D458-A14A-4212-98D8-5B6ECBA9452E}" type="TxLink">
            <a:rPr lang="en-US" sz="1000" b="0" i="0" u="none" strike="noStrike">
              <a:solidFill>
                <a:sysClr val="windowText" lastClr="000000"/>
              </a:solidFill>
              <a:latin typeface="Arial"/>
              <a:cs typeface="Arial"/>
            </a:rPr>
            <a:pPr/>
            <a:t>¹ Each quarter, the figures presented exclude around 60 to 70 linked transactions subject to relief, as it is difficult to reliably estimate the impact of reliefs in these cases. </a:t>
          </a:fld>
          <a:endParaRPr lang="en-US" sz="1100">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0.0009</cdr:x>
      <cdr:y>0.76667</cdr:y>
    </cdr:from>
    <cdr:to>
      <cdr:x>1</cdr:x>
      <cdr:y>0.93008</cdr:y>
    </cdr:to>
    <cdr:sp macro="" textlink="ChartData!$J$204">
      <cdr:nvSpPr>
        <cdr:cNvPr id="5" name="TextBox 1">
          <a:extLst xmlns:a="http://schemas.openxmlformats.org/drawingml/2006/main">
            <a:ext uri="{FF2B5EF4-FFF2-40B4-BE49-F238E27FC236}">
              <a16:creationId xmlns:a16="http://schemas.microsoft.com/office/drawing/2014/main" id="{407683CA-A624-4698-AC9B-9B8CB7BBA30B}"/>
            </a:ext>
          </a:extLst>
        </cdr:cNvPr>
        <cdr:cNvSpPr txBox="1"/>
      </cdr:nvSpPr>
      <cdr:spPr>
        <a:xfrm xmlns:a="http://schemas.openxmlformats.org/drawingml/2006/main">
          <a:off x="4848" y="2804160"/>
          <a:ext cx="5381605" cy="5977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B47403D-88E0-45E5-A1D0-F916711B6797}" type="TxLink">
            <a:rPr lang="en-US" sz="1000" b="0" i="0" u="none" strike="noStrike">
              <a:solidFill>
                <a:sysClr val="windowText" lastClr="000000"/>
              </a:solidFill>
              <a:latin typeface="Arial"/>
              <a:cs typeface="Arial"/>
            </a:rPr>
            <a:pPr/>
            <a:t>Our best estimate of the impact of reliefs relating to linked transactions is an average of £4 million to £5 million each quarter, but this is not sufficiently robust to be disaggregated and included alongside the above data.</a:t>
          </a:fld>
          <a:endParaRPr lang="en-US" sz="1100">
            <a:solidFill>
              <a:sysClr val="windowText" lastClr="000000"/>
            </a:solidFill>
          </a:endParaRPr>
        </a:p>
      </cdr:txBody>
    </cdr:sp>
  </cdr:relSizeAnchor>
  <cdr:relSizeAnchor xmlns:cdr="http://schemas.openxmlformats.org/drawingml/2006/chartDrawing">
    <cdr:from>
      <cdr:x>0</cdr:x>
      <cdr:y>0.88542</cdr:y>
    </cdr:from>
    <cdr:to>
      <cdr:x>0.9991</cdr:x>
      <cdr:y>0.9609</cdr:y>
    </cdr:to>
    <cdr:sp macro="" textlink="ChartData!$J$205">
      <cdr:nvSpPr>
        <cdr:cNvPr id="6" name="TextBox 1">
          <a:extLst xmlns:a="http://schemas.openxmlformats.org/drawingml/2006/main">
            <a:ext uri="{FF2B5EF4-FFF2-40B4-BE49-F238E27FC236}">
              <a16:creationId xmlns:a16="http://schemas.microsoft.com/office/drawing/2014/main" id="{1F0FB3FB-7937-4F87-9DEF-232CC4F8EB11}"/>
            </a:ext>
          </a:extLst>
        </cdr:cNvPr>
        <cdr:cNvSpPr txBox="1"/>
      </cdr:nvSpPr>
      <cdr:spPr>
        <a:xfrm xmlns:a="http://schemas.openxmlformats.org/drawingml/2006/main">
          <a:off x="0" y="3238500"/>
          <a:ext cx="5381605" cy="276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A22F05D-3B0B-4BCA-ABA2-4E428BB60393}" type="TxLink">
            <a:rPr lang="en-US" sz="1000" b="0" i="0" u="none" strike="noStrike">
              <a:solidFill>
                <a:srgbClr val="000000"/>
              </a:solidFill>
              <a:latin typeface="Arial"/>
              <a:cs typeface="Arial"/>
            </a:rPr>
            <a:pPr/>
            <a:t>(p) The value is provisional and will be revised in a future publication.</a:t>
          </a:fld>
          <a:endParaRPr lang="en-US" sz="1100">
            <a:solidFill>
              <a:srgbClr val="59595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0.925</cdr:y>
    </cdr:from>
    <cdr:to>
      <cdr:x>0.9991</cdr:x>
      <cdr:y>1</cdr:y>
    </cdr:to>
    <cdr:sp macro="" textlink="ChartData!$J$206">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3383281"/>
          <a:ext cx="5381605" cy="274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0.24106</cdr:x>
      <cdr:y>0.17516</cdr:y>
    </cdr:to>
    <cdr:sp macro="" textlink="ChartData!$K$9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301750" cy="468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C7341B7-0FD8-4ACD-A027-4049062DF321}" type="TxLink">
            <a:rPr lang="en-US" sz="1000" b="1" i="0" u="none" strike="noStrike">
              <a:solidFill>
                <a:sysClr val="windowText" lastClr="000000"/>
              </a:solidFill>
              <a:latin typeface="Arial"/>
              <a:cs typeface="Arial"/>
            </a:rPr>
            <a:pPr algn="ctr"/>
            <a:t>Tax due 
(£ millions)</a:t>
          </a:fld>
          <a:endParaRPr lang="en-US" sz="1100" b="1">
            <a:solidFill>
              <a:sysClr val="windowText" lastClr="000000"/>
            </a:solidFill>
          </a:endParaRPr>
        </a:p>
      </cdr:txBody>
    </cdr:sp>
  </cdr:relSizeAnchor>
  <cdr:relSizeAnchor xmlns:cdr="http://schemas.openxmlformats.org/drawingml/2006/chartDrawing">
    <cdr:from>
      <cdr:x>0</cdr:x>
      <cdr:y>0.85375</cdr:y>
    </cdr:from>
    <cdr:to>
      <cdr:x>0.99756</cdr:x>
      <cdr:y>0.93918</cdr:y>
    </cdr:to>
    <cdr:sp macro="" textlink="ChartData!$J$108">
      <cdr:nvSpPr>
        <cdr:cNvPr id="3" name="TextBox 1">
          <a:extLst xmlns:a="http://schemas.openxmlformats.org/drawingml/2006/main">
            <a:ext uri="{FF2B5EF4-FFF2-40B4-BE49-F238E27FC236}">
              <a16:creationId xmlns:a16="http://schemas.microsoft.com/office/drawing/2014/main" id="{0F98DF70-5A66-4CB9-B694-251116C83FD6}"/>
            </a:ext>
          </a:extLst>
        </cdr:cNvPr>
        <cdr:cNvSpPr txBox="1"/>
      </cdr:nvSpPr>
      <cdr:spPr>
        <a:xfrm xmlns:a="http://schemas.openxmlformats.org/drawingml/2006/main">
          <a:off x="0" y="2283460"/>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C8FDDE0-EBBC-4D0D-B360-FC6806BA311A}"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0.91457</cdr:y>
    </cdr:from>
    <cdr:to>
      <cdr:x>0.99756</cdr:x>
      <cdr:y>1</cdr:y>
    </cdr:to>
    <cdr:sp macro="" textlink="ChartData!$J$109">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2446126"/>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0.23303</cdr:x>
      <cdr:y>0.17516</cdr:y>
    </cdr:to>
    <cdr:sp macro="" textlink="ChartData!$K$8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272539" cy="4382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11548-7B55-44E9-96A1-C0D2E75EB54E}" type="TxLink">
            <a:rPr lang="en-US" sz="1000" b="1" i="0" u="none" strike="noStrike">
              <a:solidFill>
                <a:sysClr val="windowText" lastClr="000000"/>
              </a:solidFill>
              <a:latin typeface="Arial"/>
              <a:cs typeface="Arial"/>
            </a:rPr>
            <a:pPr algn="ctr"/>
            <a:t>Number of transactions</a:t>
          </a:fld>
          <a:endParaRPr lang="en-US" sz="1100" b="1">
            <a:solidFill>
              <a:sysClr val="windowText" lastClr="000000"/>
            </a:solidFill>
          </a:endParaRPr>
        </a:p>
      </cdr:txBody>
    </cdr:sp>
  </cdr:relSizeAnchor>
  <cdr:relSizeAnchor xmlns:cdr="http://schemas.openxmlformats.org/drawingml/2006/chartDrawing">
    <cdr:from>
      <cdr:x>0</cdr:x>
      <cdr:y>0.8582</cdr:y>
    </cdr:from>
    <cdr:to>
      <cdr:x>0.99972</cdr:x>
      <cdr:y>0.94134</cdr:y>
    </cdr:to>
    <cdr:sp macro="" textlink="ChartData!$J$90">
      <cdr:nvSpPr>
        <cdr:cNvPr id="3" name="TextBox 1">
          <a:extLst xmlns:a="http://schemas.openxmlformats.org/drawingml/2006/main">
            <a:ext uri="{FF2B5EF4-FFF2-40B4-BE49-F238E27FC236}">
              <a16:creationId xmlns:a16="http://schemas.microsoft.com/office/drawing/2014/main" id="{1B093DFD-ED2F-40C6-BEB6-3C61867AF8E0}"/>
            </a:ext>
          </a:extLst>
        </cdr:cNvPr>
        <cdr:cNvSpPr txBox="1"/>
      </cdr:nvSpPr>
      <cdr:spPr>
        <a:xfrm xmlns:a="http://schemas.openxmlformats.org/drawingml/2006/main">
          <a:off x="0" y="2358574"/>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D95D0E9-367F-4B59-93D7-733FB90DCAA4}"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0.91686</cdr:y>
    </cdr:from>
    <cdr:to>
      <cdr:x>0.99972</cdr:x>
      <cdr:y>1</cdr:y>
    </cdr:to>
    <cdr:sp macro="" textlink="ChartData!$J$91">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2520950"/>
          <a:ext cx="5382991"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0.02209</cdr:x>
      <cdr:y>0.00961</cdr:y>
    </cdr:from>
    <cdr:to>
      <cdr:x>0.3866</cdr:x>
      <cdr:y>0.1201</cdr:y>
    </cdr:to>
    <cdr:sp macro="" textlink="">
      <cdr:nvSpPr>
        <cdr:cNvPr id="2" name="TextBox 1">
          <a:extLst xmlns:a="http://schemas.openxmlformats.org/drawingml/2006/main">
            <a:ext uri="{FF2B5EF4-FFF2-40B4-BE49-F238E27FC236}">
              <a16:creationId xmlns:a16="http://schemas.microsoft.com/office/drawing/2014/main" id="{3D2DA30D-64CD-44B3-8B02-0B928F2F6EDA}"/>
            </a:ext>
          </a:extLst>
        </cdr:cNvPr>
        <cdr:cNvSpPr txBox="1"/>
      </cdr:nvSpPr>
      <cdr:spPr>
        <a:xfrm xmlns:a="http://schemas.openxmlformats.org/drawingml/2006/main">
          <a:off x="76200" y="30480"/>
          <a:ext cx="125730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0.41996</cdr:x>
      <cdr:y>0</cdr:y>
    </cdr:from>
    <cdr:to>
      <cdr:x>0.70854</cdr:x>
      <cdr:y>0.10088</cdr:y>
    </cdr:to>
    <cdr:sp macro="" textlink="ChartData!$L$241">
      <cdr:nvSpPr>
        <cdr:cNvPr id="3" name="TextBox 2">
          <a:extLst xmlns:a="http://schemas.openxmlformats.org/drawingml/2006/main">
            <a:ext uri="{FF2B5EF4-FFF2-40B4-BE49-F238E27FC236}">
              <a16:creationId xmlns:a16="http://schemas.microsoft.com/office/drawing/2014/main" id="{64EBC94B-2039-469D-9AB6-BFA69B7F95EB}"/>
            </a:ext>
          </a:extLst>
        </cdr:cNvPr>
        <cdr:cNvSpPr txBox="1"/>
      </cdr:nvSpPr>
      <cdr:spPr>
        <a:xfrm xmlns:a="http://schemas.openxmlformats.org/drawingml/2006/main">
          <a:off x="1244299" y="0"/>
          <a:ext cx="855037" cy="427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ADE2C3-5DFC-4C75-A066-94404C9A727D}" type="TxLink">
            <a:rPr lang="en-US" sz="1000" b="1" i="0" u="none" strike="noStrike">
              <a:solidFill>
                <a:sysClr val="windowText" lastClr="000000"/>
              </a:solidFill>
              <a:latin typeface="Arial"/>
              <a:cs typeface="Arial"/>
            </a:rPr>
            <a:pPr/>
            <a:t>Tax due</a:t>
          </a:fld>
          <a:endParaRPr lang="en-US" sz="1100" b="1">
            <a:solidFill>
              <a:sysClr val="windowText" lastClr="00000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0.42367</cdr:x>
      <cdr:y>0.13163</cdr:y>
    </cdr:to>
    <cdr:sp macro="" textlink="ChartData!$K$241">
      <cdr:nvSpPr>
        <cdr:cNvPr id="2" name="TextBox 1">
          <a:extLst xmlns:a="http://schemas.openxmlformats.org/drawingml/2006/main">
            <a:ext uri="{FF2B5EF4-FFF2-40B4-BE49-F238E27FC236}">
              <a16:creationId xmlns:a16="http://schemas.microsoft.com/office/drawing/2014/main" id="{8C134719-FA4D-4BFC-B931-AB18F4A633FA}"/>
            </a:ext>
          </a:extLst>
        </cdr:cNvPr>
        <cdr:cNvSpPr txBox="1"/>
      </cdr:nvSpPr>
      <cdr:spPr>
        <a:xfrm xmlns:a="http://schemas.openxmlformats.org/drawingml/2006/main">
          <a:off x="0" y="0"/>
          <a:ext cx="108204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1BACD5F-855B-439B-AFB4-F75A58BFCF5E}" type="TxLink">
            <a:rPr lang="en-US" sz="1000" b="1" i="0" u="none" strike="noStrike">
              <a:solidFill>
                <a:sysClr val="windowText" lastClr="000000"/>
              </a:solidFill>
              <a:latin typeface="Arial"/>
              <a:cs typeface="Arial"/>
            </a:rPr>
            <a:pPr/>
            <a:t>Number of transactions</a:t>
          </a:fld>
          <a:endParaRPr lang="en-US" sz="1100" b="1">
            <a:solidFill>
              <a:sysClr val="windowText" lastClr="000000"/>
            </a:solidFill>
          </a:endParaRPr>
        </a:p>
      </cdr:txBody>
    </cdr:sp>
  </cdr:relSizeAnchor>
</c:userShapes>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330200</xdr:colOff>
          <xdr:row>0</xdr:row>
          <xdr:rowOff>152400</xdr:rowOff>
        </xdr:from>
        <xdr:to>
          <xdr:col>11</xdr:col>
          <xdr:colOff>254000</xdr:colOff>
          <xdr:row>4</xdr:row>
          <xdr:rowOff>69850</xdr:rowOff>
        </xdr:to>
        <xdr:sp macro="" textlink="">
          <xdr:nvSpPr>
            <xdr:cNvPr id="16385" name="List Box 1" hidden="1">
              <a:extLst>
                <a:ext uri="{63B3BB69-23CF-44E3-9099-C40C66FF867C}">
                  <a14:compatExt spid="_x0000_s16385"/>
                </a:ext>
                <a:ext uri="{FF2B5EF4-FFF2-40B4-BE49-F238E27FC236}">
                  <a16:creationId xmlns:a16="http://schemas.microsoft.com/office/drawing/2014/main" id="{00000000-0008-0000-11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527050</xdr:colOff>
          <xdr:row>1</xdr:row>
          <xdr:rowOff>25400</xdr:rowOff>
        </xdr:from>
        <xdr:to>
          <xdr:col>12</xdr:col>
          <xdr:colOff>463550</xdr:colOff>
          <xdr:row>4</xdr:row>
          <xdr:rowOff>146050</xdr:rowOff>
        </xdr:to>
        <xdr:sp macro="" textlink="">
          <xdr:nvSpPr>
            <xdr:cNvPr id="17409" name="List Box 1" hidden="1">
              <a:extLst>
                <a:ext uri="{63B3BB69-23CF-44E3-9099-C40C66FF867C}">
                  <a14:compatExt spid="_x0000_s17409"/>
                </a:ext>
                <a:ext uri="{FF2B5EF4-FFF2-40B4-BE49-F238E27FC236}">
                  <a16:creationId xmlns:a16="http://schemas.microsoft.com/office/drawing/2014/main" id="{00000000-0008-0000-12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210</xdr:row>
      <xdr:rowOff>0</xdr:rowOff>
    </xdr:from>
    <xdr:to>
      <xdr:col>8</xdr:col>
      <xdr:colOff>210780</xdr:colOff>
      <xdr:row>226</xdr:row>
      <xdr:rowOff>139383</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113</xdr:row>
      <xdr:rowOff>0</xdr:rowOff>
    </xdr:from>
    <xdr:to>
      <xdr:col>8</xdr:col>
      <xdr:colOff>289626</xdr:colOff>
      <xdr:row>129</xdr:row>
      <xdr:rowOff>101918</xdr:rowOff>
    </xdr:to>
    <xdr:graphicFrame macro="">
      <xdr:nvGraphicFramePr>
        <xdr:cNvPr id="3"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132</xdr:row>
      <xdr:rowOff>0</xdr:rowOff>
    </xdr:from>
    <xdr:ext cx="5386453" cy="3916680"/>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0</xdr:colOff>
      <xdr:row>31</xdr:row>
      <xdr:rowOff>380999</xdr:rowOff>
    </xdr:from>
    <xdr:ext cx="5448300" cy="3268982"/>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0</xdr:colOff>
      <xdr:row>62</xdr:row>
      <xdr:rowOff>0</xdr:rowOff>
    </xdr:from>
    <xdr:to>
      <xdr:col>8</xdr:col>
      <xdr:colOff>215543</xdr:colOff>
      <xdr:row>76</xdr:row>
      <xdr:rowOff>45720</xdr:rowOff>
    </xdr:to>
    <xdr:graphicFrame macro="">
      <xdr:nvGraphicFramePr>
        <xdr:cNvPr id="6" name="Chart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3</xdr:row>
      <xdr:rowOff>0</xdr:rowOff>
    </xdr:from>
    <xdr:ext cx="5494020" cy="2796540"/>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0</xdr:colOff>
      <xdr:row>151</xdr:row>
      <xdr:rowOff>0</xdr:rowOff>
    </xdr:from>
    <xdr:ext cx="5386453" cy="3886200"/>
    <xdr:graphicFrame macro="">
      <xdr:nvGraphicFramePr>
        <xdr:cNvPr id="8" name="Chart 1">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0</xdr:colOff>
      <xdr:row>171</xdr:row>
      <xdr:rowOff>0</xdr:rowOff>
    </xdr:from>
    <xdr:ext cx="5386453" cy="3718560"/>
    <xdr:graphicFrame macro="">
      <xdr:nvGraphicFramePr>
        <xdr:cNvPr id="9" name="Chart 1">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0</xdr:colOff>
      <xdr:row>191</xdr:row>
      <xdr:rowOff>0</xdr:rowOff>
    </xdr:from>
    <xdr:ext cx="5386453" cy="3657600"/>
    <xdr:graphicFrame macro="">
      <xdr:nvGraphicFramePr>
        <xdr:cNvPr id="10" name="Chart 1">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0</xdr:colOff>
      <xdr:row>96</xdr:row>
      <xdr:rowOff>0</xdr:rowOff>
    </xdr:from>
    <xdr:ext cx="5400000" cy="2674620"/>
    <xdr:graphicFrame macro="">
      <xdr:nvGraphicFramePr>
        <xdr:cNvPr id="11" name="Chart 1">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0</xdr:colOff>
      <xdr:row>78</xdr:row>
      <xdr:rowOff>0</xdr:rowOff>
    </xdr:from>
    <xdr:to>
      <xdr:col>8</xdr:col>
      <xdr:colOff>210503</xdr:colOff>
      <xdr:row>95</xdr:row>
      <xdr:rowOff>24130</xdr:rowOff>
    </xdr:to>
    <xdr:graphicFrame macro="">
      <xdr:nvGraphicFramePr>
        <xdr:cNvPr id="12" name="Chart 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3</xdr:col>
      <xdr:colOff>478790</xdr:colOff>
      <xdr:row>237</xdr:row>
      <xdr:rowOff>21590</xdr:rowOff>
    </xdr:from>
    <xdr:to>
      <xdr:col>8</xdr:col>
      <xdr:colOff>266700</xdr:colOff>
      <xdr:row>261</xdr:row>
      <xdr:rowOff>464820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0</xdr:col>
      <xdr:colOff>24130</xdr:colOff>
      <xdr:row>237</xdr:row>
      <xdr:rowOff>25400</xdr:rowOff>
    </xdr:from>
    <xdr:to>
      <xdr:col>3</xdr:col>
      <xdr:colOff>365760</xdr:colOff>
      <xdr:row>261</xdr:row>
      <xdr:rowOff>464820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261</xdr:row>
      <xdr:rowOff>426720</xdr:rowOff>
    </xdr:from>
    <xdr:to>
      <xdr:col>8</xdr:col>
      <xdr:colOff>210820</xdr:colOff>
      <xdr:row>265</xdr:row>
      <xdr:rowOff>20320</xdr:rowOff>
    </xdr:to>
    <xdr:sp macro="" textlink="$J$262">
      <xdr:nvSpPr>
        <xdr:cNvPr id="15" name="TextBox 14">
          <a:extLst>
            <a:ext uri="{FF2B5EF4-FFF2-40B4-BE49-F238E27FC236}">
              <a16:creationId xmlns:a16="http://schemas.microsoft.com/office/drawing/2014/main" id="{00000000-0008-0000-0100-00000F000000}"/>
            </a:ext>
          </a:extLst>
        </xdr:cNvPr>
        <xdr:cNvSpPr txBox="1"/>
      </xdr:nvSpPr>
      <xdr:spPr>
        <a:xfrm>
          <a:off x="0" y="50750470"/>
          <a:ext cx="5411470" cy="556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22696B-08B4-4FE1-8E1D-8D0E0A116501}" type="TxLink">
            <a:rPr lang="en-US" sz="1000" b="0" i="0" u="none" strike="noStrike">
              <a:solidFill>
                <a:sysClr val="windowText" lastClr="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000">
            <a:solidFill>
              <a:sysClr val="windowText" lastClr="000000"/>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0.34854</cdr:x>
      <cdr:y>0.17516</cdr:y>
    </cdr:to>
    <cdr:sp macro="" textlink="ChartData!$K$21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882140" cy="472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B70C30-1BCA-4D09-B3D1-A1E5B441DD79}" type="TxLink">
            <a:rPr lang="en-US" sz="1000" b="1" i="0" u="none" strike="noStrike">
              <a:solidFill>
                <a:sysClr val="windowText" lastClr="000000"/>
              </a:solidFill>
              <a:latin typeface="Arial"/>
              <a:cs typeface="Arial"/>
            </a:rPr>
            <a:pPr algn="ctr"/>
            <a:t>Value of LTT payments (£ millions)</a:t>
          </a:fld>
          <a:endParaRPr lang="en-US" sz="1100" b="1">
            <a:solidFill>
              <a:sysClr val="windowText" lastClr="00000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0.33364</cdr:x>
      <cdr:y>0.17117</cdr:y>
    </cdr:to>
    <cdr:sp macro="" textlink="ChartData!$K$116">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828800" cy="49939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77132FEA-7E93-4185-A675-B7E4ED610811}" type="TxLink">
            <a:rPr lang="en-US" sz="1000" b="1" i="0" u="none" strike="noStrike">
              <a:solidFill>
                <a:sysClr val="windowText" lastClr="000000"/>
              </a:solidFill>
              <a:latin typeface="Arial"/>
              <a:cs typeface="Arial"/>
            </a:rPr>
            <a:pPr algn="ctr"/>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0.92236</cdr:y>
    </cdr:from>
    <cdr:to>
      <cdr:x>0.98594</cdr:x>
      <cdr:y>1</cdr:y>
    </cdr:to>
    <cdr:sp macro="" textlink="ChartData!$J$125">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2714414"/>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0.20654</cdr:x>
      <cdr:y>0.10117</cdr:y>
    </cdr:to>
    <cdr:sp macro="" textlink="ChartData!$K$13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18" cy="39624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DF2B06E-EC20-4692-9974-CDE14FF36C87}" type="TxLink">
            <a:rPr lang="en-US" sz="1000" b="1" i="0" u="none" strike="noStrike">
              <a:solidFill>
                <a:sysClr val="windowText" lastClr="000000"/>
              </a:solidFill>
              <a:latin typeface="Arial"/>
              <a:cs typeface="Arial"/>
            </a:rPr>
            <a:pPr algn="ctr"/>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0.71978</cdr:y>
    </cdr:from>
    <cdr:to>
      <cdr:x>0.99717</cdr:x>
      <cdr:y>0.89897</cdr:y>
    </cdr:to>
    <cdr:sp macro="" textlink="ChartData!$J$146">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828" y="2819157"/>
          <a:ext cx="5367385" cy="701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0.83169</cdr:y>
    </cdr:from>
    <cdr:to>
      <cdr:x>0.99646</cdr:x>
      <cdr:y>0.97082</cdr:y>
    </cdr:to>
    <cdr:sp macro="" textlink="ChartData!$J$147">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57452"/>
          <a:ext cx="5367385" cy="544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0.94171</cdr:y>
    </cdr:from>
    <cdr:to>
      <cdr:x>0.9996</cdr:x>
      <cdr:y>1</cdr:y>
    </cdr:to>
    <cdr:sp macro="" textlink="ChartData!$J$148">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3688383"/>
          <a:ext cx="5384296" cy="228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0.2366</cdr:x>
      <cdr:y>0.14394</cdr:y>
    </cdr:to>
    <cdr:sp macro="" textlink="ChartData!$K$3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289050" cy="470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CC732C-E739-4C88-9397-33768E99964A}" type="TxLink">
            <a:rPr lang="en-US" sz="1000" b="1" i="0" u="none" strike="noStrike">
              <a:solidFill>
                <a:sysClr val="windowText" lastClr="000000"/>
              </a:solidFill>
              <a:latin typeface="Arial"/>
              <a:cs typeface="Arial"/>
            </a:rPr>
            <a:pPr algn="ctr"/>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0.00141</cdr:x>
      <cdr:y>0.78707</cdr:y>
    </cdr:from>
    <cdr:to>
      <cdr:x>0.98919</cdr:x>
      <cdr:y>0.91915</cdr:y>
    </cdr:to>
    <cdr:sp macro="" textlink="ChartData!$J$58">
      <cdr:nvSpPr>
        <cdr:cNvPr id="3" name="TextBox 2">
          <a:extLst xmlns:a="http://schemas.openxmlformats.org/drawingml/2006/main">
            <a:ext uri="{FF2B5EF4-FFF2-40B4-BE49-F238E27FC236}">
              <a16:creationId xmlns:a16="http://schemas.microsoft.com/office/drawing/2014/main" id="{3770A7E4-16B5-4CE7-9F2B-B63DADF0A194}"/>
            </a:ext>
          </a:extLst>
        </cdr:cNvPr>
        <cdr:cNvSpPr txBox="1"/>
      </cdr:nvSpPr>
      <cdr:spPr>
        <a:xfrm xmlns:a="http://schemas.openxmlformats.org/drawingml/2006/main">
          <a:off x="7596" y="2572924"/>
          <a:ext cx="5334012" cy="431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F47C458-41B4-4B91-98AA-00F919157CC1}" type="TxLink">
            <a:rPr lang="en-US" sz="1000" b="0" i="0" u="none" strike="noStrike">
              <a:solidFill>
                <a:sysClr val="windowText" lastClr="000000"/>
              </a:solidFill>
              <a:latin typeface="Arial"/>
              <a:cs typeface="Arial"/>
            </a:rPr>
            <a:pPr/>
            <a:t>¹ Please note this item only includes the additional revenue from higher rates transactions. This item does not include the main rate component of higher rate transactions.</a:t>
          </a:fld>
          <a:endParaRPr lang="en-US" sz="1100">
            <a:solidFill>
              <a:sysClr val="windowText" lastClr="000000"/>
            </a:solidFill>
          </a:endParaRPr>
        </a:p>
      </cdr:txBody>
    </cdr:sp>
  </cdr:relSizeAnchor>
  <cdr:relSizeAnchor xmlns:cdr="http://schemas.openxmlformats.org/drawingml/2006/chartDrawing">
    <cdr:from>
      <cdr:x>0</cdr:x>
      <cdr:y>0.92541</cdr:y>
    </cdr:from>
    <cdr:to>
      <cdr:x>0.98778</cdr:x>
      <cdr:y>1</cdr:y>
    </cdr:to>
    <cdr:sp macro="" textlink="ChartData!$J$60">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0" y="3025142"/>
          <a:ext cx="5334012"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B5A024-5F51-4710-93A0-C4EF554CE9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0.87879</cdr:y>
    </cdr:from>
    <cdr:to>
      <cdr:x>0.98778</cdr:x>
      <cdr:y>0.95338</cdr:y>
    </cdr:to>
    <cdr:sp macro="" textlink="ChartData!$J$59">
      <cdr:nvSpPr>
        <cdr:cNvPr id="5" name="TextBox 1">
          <a:extLst xmlns:a="http://schemas.openxmlformats.org/drawingml/2006/main">
            <a:ext uri="{FF2B5EF4-FFF2-40B4-BE49-F238E27FC236}">
              <a16:creationId xmlns:a16="http://schemas.microsoft.com/office/drawing/2014/main" id="{73068EA2-0460-4CFA-8660-322BF74A50F8}"/>
            </a:ext>
          </a:extLst>
        </cdr:cNvPr>
        <cdr:cNvSpPr txBox="1"/>
      </cdr:nvSpPr>
      <cdr:spPr>
        <a:xfrm xmlns:a="http://schemas.openxmlformats.org/drawingml/2006/main">
          <a:off x="0" y="2872742"/>
          <a:ext cx="5334012"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6CB913-827A-4B8A-8553-0D7FD784BA8B}"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0.20654</cdr:x>
      <cdr:y>0.17117</cdr:y>
    </cdr:to>
    <cdr:sp macro="" textlink="ChartData!$K$6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20" cy="43433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E5F8601-AB33-4060-8FA1-0555C9B848B5}" type="TxLink">
            <a:rPr lang="en-US" sz="1000" b="1" i="0" u="none" strike="noStrike">
              <a:solidFill>
                <a:sysClr val="windowText" lastClr="000000"/>
              </a:solidFill>
              <a:latin typeface="Arial"/>
              <a:cs typeface="Arial"/>
            </a:rPr>
            <a:pPr algn="ctr"/>
            <a:t>Percentage of transactions</a:t>
          </a:fld>
          <a:endParaRPr lang="en-US" sz="1100" b="1">
            <a:solidFill>
              <a:sysClr val="windowText" lastClr="000000"/>
            </a:solidFill>
          </a:endParaRPr>
        </a:p>
      </cdr:txBody>
    </cdr:sp>
  </cdr:relSizeAnchor>
  <cdr:relSizeAnchor xmlns:cdr="http://schemas.openxmlformats.org/drawingml/2006/chartDrawing">
    <cdr:from>
      <cdr:x>0.00377</cdr:x>
      <cdr:y>0.81764</cdr:y>
    </cdr:from>
    <cdr:to>
      <cdr:x>0.9167</cdr:x>
      <cdr:y>0.95251</cdr:y>
    </cdr:to>
    <cdr:sp macro="" textlink="ChartData!$J$71">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20310" y="2361318"/>
          <a:ext cx="4916780" cy="3895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0.92084</cdr:y>
    </cdr:from>
    <cdr:to>
      <cdr:x>1</cdr:x>
      <cdr:y>1</cdr:y>
    </cdr:to>
    <cdr:sp macro="" textlink="ChartData!$J$72">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22" y="2659380"/>
          <a:ext cx="5382991"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0.32766</cdr:x>
      <cdr:y>0.08206</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769364" cy="2294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D23F37D-E225-4449-A32F-941C4A078AC4}" type="TxLink">
            <a:rPr lang="en-US" sz="1000" b="1" i="0" u="none" strike="noStrike">
              <a:solidFill>
                <a:sysClr val="windowText" lastClr="000000"/>
              </a:solidFill>
              <a:latin typeface="Arial"/>
              <a:cs typeface="Arial"/>
            </a:rPr>
            <a:pPr/>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0.85468</cdr:y>
    </cdr:from>
    <cdr:to>
      <cdr:x>0.97956</cdr:x>
      <cdr:y>0.94187</cdr:y>
    </cdr:to>
    <cdr:sp macro="" textlink="ChartData!$J$29">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0" y="2390140"/>
          <a:ext cx="5381722"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0.91281</cdr:y>
    </cdr:from>
    <cdr:to>
      <cdr:x>0.97956</cdr:x>
      <cdr:y>1</cdr:y>
    </cdr:to>
    <cdr:sp macro="" textlink="ChartData!$J$30">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2552700"/>
          <a:ext cx="5381722"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2.70028E-7</cdr:y>
    </cdr:from>
    <cdr:to>
      <cdr:x>0.23483</cdr:x>
      <cdr:y>0.11728</cdr:y>
    </cdr:to>
    <cdr:sp macro="" textlink="ChartData!$K$15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1"/>
          <a:ext cx="1264901" cy="43434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76E2234-AD8B-45CA-9AA6-B514E1FF397E}" type="TxLink">
            <a:rPr lang="en-US" sz="1000" b="1" i="0" u="none" strike="noStrike">
              <a:solidFill>
                <a:sysClr val="windowText" lastClr="000000"/>
              </a:solidFill>
              <a:latin typeface="Arial"/>
              <a:cs typeface="Arial"/>
            </a:rPr>
            <a:pPr algn="ctr"/>
            <a:t>Percentage of tax due</a:t>
          </a:fld>
          <a:endParaRPr lang="en-US" sz="1100" b="1">
            <a:solidFill>
              <a:sysClr val="windowText" lastClr="000000"/>
            </a:solidFill>
          </a:endParaRPr>
        </a:p>
      </cdr:txBody>
    </cdr:sp>
  </cdr:relSizeAnchor>
  <cdr:relSizeAnchor xmlns:cdr="http://schemas.openxmlformats.org/drawingml/2006/chartDrawing">
    <cdr:from>
      <cdr:x>0.00354</cdr:x>
      <cdr:y>0.71569</cdr:y>
    </cdr:from>
    <cdr:to>
      <cdr:x>1</cdr:x>
      <cdr:y>0.87145</cdr:y>
    </cdr:to>
    <cdr:sp macro="" textlink="ChartData!$J$146">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68" y="2781300"/>
          <a:ext cx="5367385" cy="605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0.82745</cdr:y>
    </cdr:from>
    <cdr:to>
      <cdr:x>0.99646</cdr:x>
      <cdr:y>0.9549</cdr:y>
    </cdr:to>
    <cdr:sp macro="" textlink="ChartData!$J$147">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15640"/>
          <a:ext cx="5367385" cy="495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0.93856</cdr:y>
    </cdr:from>
    <cdr:to>
      <cdr:x>0.99646</cdr:x>
      <cdr:y>1</cdr:y>
    </cdr:to>
    <cdr:sp macro="" textlink="ChartData!$J$167">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3647440"/>
          <a:ext cx="5367385" cy="238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0/2020-01-30/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Master sheet "/>
      <sheetName val="Master sheet (with notes)"/>
      <sheetName val="DatesTable"/>
      <sheetName val="msqCube"/>
      <sheetName val="msqReliefType"/>
      <sheetName val="Lookups"/>
      <sheetName val="msqRefundCohorts"/>
      <sheetName val="msqLinkedRelieved"/>
      <sheetName val="msqRevisions"/>
      <sheetName val="Contents"/>
      <sheetName val="Table1"/>
      <sheetName val="Table2"/>
      <sheetName val="Table3"/>
      <sheetName val="Table4"/>
      <sheetName val="Table5"/>
      <sheetName val="Table6"/>
      <sheetName val="Table6a"/>
      <sheetName val="Table7"/>
      <sheetName val="ChartData"/>
      <sheetName val="Fig2.1"/>
      <sheetName val="Fig2.2"/>
      <sheetName val="Fig2.3"/>
      <sheetName val="Figs4.1_4.2"/>
      <sheetName val="Fig6.1"/>
      <sheetName val="Cym - tables"/>
      <sheetName val="Cym - charts"/>
      <sheetName val="Cym - revisions"/>
      <sheetName val="TestCharts"/>
      <sheetName val="Transaction"/>
      <sheetName val="Tax"/>
      <sheetName val="TableA1Formulas"/>
      <sheetName val="TableA1Hide"/>
      <sheetName val="TableA2Formulas"/>
      <sheetName val="TableA2Hide"/>
    </sheetNames>
    <sheetDataSet>
      <sheetData sheetId="0">
        <row r="3">
          <cell r="B3">
            <v>1</v>
          </cell>
        </row>
      </sheetData>
      <sheetData sheetId="1" refreshError="1"/>
      <sheetData sheetId="2">
        <row r="1">
          <cell r="B1" t="str">
            <v>ReleasePoint</v>
          </cell>
        </row>
      </sheetData>
      <sheetData sheetId="3">
        <row r="1">
          <cell r="B1" t="str">
            <v>stats_ltt.TransactionCube</v>
          </cell>
        </row>
      </sheetData>
      <sheetData sheetId="4">
        <row r="1">
          <cell r="B1" t="str">
            <v>stats_ltt.ReliefTypeCube</v>
          </cell>
        </row>
      </sheetData>
      <sheetData sheetId="5" refreshError="1"/>
      <sheetData sheetId="6">
        <row r="1">
          <cell r="A1" t="str">
            <v>Get effective years, quarters &amp; months - then refund approved years, quarters and months</v>
          </cell>
        </row>
      </sheetData>
      <sheetData sheetId="7" refreshError="1"/>
      <sheetData sheetId="8">
        <row r="1">
          <cell r="A1" t="str">
            <v>stats_ltt.RevisionsAnalysis</v>
          </cell>
        </row>
      </sheetData>
      <sheetData sheetId="9">
        <row r="1">
          <cell r="G1">
            <v>181</v>
          </cell>
        </row>
      </sheetData>
      <sheetData sheetId="10">
        <row r="1">
          <cell r="B1" t="str">
            <v>TransactionTypeCode</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ReliefType</v>
          </cell>
        </row>
      </sheetData>
      <sheetData sheetId="15">
        <row r="1">
          <cell r="C1" t="str">
            <v>Measure</v>
          </cell>
        </row>
      </sheetData>
      <sheetData sheetId="16">
        <row r="10">
          <cell r="C10" t="str">
            <v xml:space="preserve">April - June 18 </v>
          </cell>
        </row>
      </sheetData>
      <sheetData sheetId="17">
        <row r="1">
          <cell r="G1">
            <v>13</v>
          </cell>
        </row>
      </sheetData>
      <sheetData sheetId="18">
        <row r="1">
          <cell r="K1">
            <v>1</v>
          </cell>
        </row>
      </sheetData>
      <sheetData sheetId="19">
        <row r="1">
          <cell r="A1" t="str">
            <v>TransactionTypeCode</v>
          </cell>
        </row>
      </sheetData>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A1" t="str">
            <v>Measure</v>
          </cell>
        </row>
      </sheetData>
      <sheetData sheetId="24">
        <row r="1">
          <cell r="B1" t="str">
            <v>English</v>
          </cell>
        </row>
      </sheetData>
      <sheetData sheetId="25">
        <row r="3">
          <cell r="A3" t="str">
            <v>Code</v>
          </cell>
        </row>
      </sheetData>
      <sheetData sheetId="26">
        <row r="2">
          <cell r="A2">
            <v>1</v>
          </cell>
        </row>
      </sheetData>
      <sheetData sheetId="27" refreshError="1"/>
      <sheetData sheetId="28">
        <row r="8">
          <cell r="A8" t="str">
            <v>Apr 18</v>
          </cell>
        </row>
      </sheetData>
      <sheetData sheetId="29">
        <row r="8">
          <cell r="A8" t="str">
            <v>Apr 18</v>
          </cell>
        </row>
      </sheetData>
      <sheetData sheetId="30"/>
      <sheetData sheetId="31">
        <row r="1">
          <cell r="A1" t="str">
            <v>Back to contents</v>
          </cell>
        </row>
      </sheetData>
      <sheetData sheetId="32"/>
      <sheetData sheetId="33">
        <row r="1">
          <cell r="A1" t="str">
            <v>Back to contents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FB2BD-D01A-47C6-B344-1167E42A79D0}">
  <sheetPr codeName="Sheet1"/>
  <dimension ref="A1:V86"/>
  <sheetViews>
    <sheetView tabSelected="1" zoomScaleNormal="100" workbookViewId="0">
      <pane ySplit="18" topLeftCell="A19" activePane="bottomLeft" state="frozen"/>
      <selection activeCell="B6" sqref="B6"/>
      <selection pane="bottomLeft" sqref="A1:B1"/>
    </sheetView>
  </sheetViews>
  <sheetFormatPr defaultColWidth="0" defaultRowHeight="12.5" x14ac:dyDescent="0.25"/>
  <cols>
    <col min="1" max="1" width="11.1796875" style="7" customWidth="1"/>
    <col min="2" max="2" width="125.54296875" style="2" customWidth="1"/>
    <col min="3" max="3" width="18.6328125" style="2" customWidth="1"/>
    <col min="4" max="4" width="13.81640625" style="2" bestFit="1" customWidth="1"/>
    <col min="5" max="5" width="8.90625" style="2" customWidth="1"/>
    <col min="6" max="7" width="8.90625" style="2" hidden="1" customWidth="1"/>
    <col min="8" max="8" width="12.08984375" style="2" hidden="1" customWidth="1"/>
    <col min="9" max="9" width="12.90625" style="2" hidden="1" customWidth="1"/>
    <col min="10" max="22" width="0" style="2" hidden="1" customWidth="1"/>
    <col min="23" max="16384" width="8.90625" style="2" hidden="1"/>
  </cols>
  <sheetData>
    <row r="1" spans="1:9" ht="17.399999999999999" customHeight="1" x14ac:dyDescent="0.25">
      <c r="A1" s="204" t="s">
        <v>20</v>
      </c>
      <c r="B1" s="204"/>
      <c r="C1" s="1"/>
      <c r="D1" s="1"/>
      <c r="E1" s="1"/>
      <c r="F1" s="1"/>
      <c r="G1" s="1"/>
      <c r="H1" s="1"/>
      <c r="I1" s="1"/>
    </row>
    <row r="3" spans="1:9" s="4" customFormat="1" x14ac:dyDescent="0.25">
      <c r="A3" s="3" t="s">
        <v>21</v>
      </c>
    </row>
    <row r="4" spans="1:9" s="4" customFormat="1" x14ac:dyDescent="0.25">
      <c r="A4" s="3" t="s">
        <v>22</v>
      </c>
    </row>
    <row r="5" spans="1:9" x14ac:dyDescent="0.25">
      <c r="A5" s="3"/>
    </row>
    <row r="6" spans="1:9" ht="26.4" customHeight="1" x14ac:dyDescent="0.25">
      <c r="A6" s="205" t="s">
        <v>23</v>
      </c>
      <c r="B6" s="205"/>
    </row>
    <row r="7" spans="1:9" x14ac:dyDescent="0.25">
      <c r="A7" s="3"/>
    </row>
    <row r="8" spans="1:9" x14ac:dyDescent="0.25">
      <c r="A8" s="5" t="s">
        <v>24</v>
      </c>
    </row>
    <row r="9" spans="1:9" x14ac:dyDescent="0.25">
      <c r="A9" s="6" t="s">
        <v>0</v>
      </c>
    </row>
    <row r="10" spans="1:9" x14ac:dyDescent="0.25">
      <c r="A10" s="3"/>
    </row>
    <row r="11" spans="1:9" x14ac:dyDescent="0.25">
      <c r="A11" s="3" t="s">
        <v>25</v>
      </c>
    </row>
    <row r="12" spans="1:9" x14ac:dyDescent="0.25">
      <c r="A12" s="3" t="s">
        <v>26</v>
      </c>
    </row>
    <row r="13" spans="1:9" x14ac:dyDescent="0.25">
      <c r="A13" s="3" t="s">
        <v>27</v>
      </c>
    </row>
    <row r="15" spans="1:9" x14ac:dyDescent="0.25">
      <c r="A15" s="3" t="s">
        <v>28</v>
      </c>
    </row>
    <row r="17" spans="1:10" ht="13" x14ac:dyDescent="0.3">
      <c r="A17" s="9" t="s">
        <v>29</v>
      </c>
      <c r="H17" s="8"/>
      <c r="I17" s="8"/>
      <c r="J17" s="8"/>
    </row>
    <row r="18" spans="1:10" ht="13" x14ac:dyDescent="0.3">
      <c r="A18" s="10"/>
      <c r="H18" s="8"/>
      <c r="I18" s="8"/>
      <c r="J18" s="8"/>
    </row>
    <row r="19" spans="1:10" ht="13" x14ac:dyDescent="0.3">
      <c r="A19" s="9" t="s">
        <v>30</v>
      </c>
      <c r="H19" s="8"/>
      <c r="I19" s="8"/>
      <c r="J19" s="8"/>
    </row>
    <row r="20" spans="1:10" ht="13" x14ac:dyDescent="0.3">
      <c r="A20" s="9"/>
      <c r="H20" s="8"/>
      <c r="I20" s="8"/>
      <c r="J20" s="8"/>
    </row>
    <row r="21" spans="1:10" ht="13" x14ac:dyDescent="0.3">
      <c r="A21" s="11" t="s">
        <v>31</v>
      </c>
      <c r="B21" s="2" t="s">
        <v>32</v>
      </c>
      <c r="H21" s="8"/>
      <c r="I21" s="8"/>
      <c r="J21" s="8"/>
    </row>
    <row r="22" spans="1:10" ht="13" x14ac:dyDescent="0.3">
      <c r="A22" s="11" t="s">
        <v>33</v>
      </c>
      <c r="B22" s="2" t="s">
        <v>34</v>
      </c>
      <c r="H22" s="8"/>
      <c r="I22" s="8"/>
      <c r="J22" s="8"/>
    </row>
    <row r="23" spans="1:10" ht="13" x14ac:dyDescent="0.3">
      <c r="A23" s="11" t="s">
        <v>35</v>
      </c>
      <c r="B23" s="2" t="s">
        <v>36</v>
      </c>
      <c r="H23" s="8"/>
      <c r="I23" s="8"/>
      <c r="J23" s="8"/>
    </row>
    <row r="24" spans="1:10" ht="13" x14ac:dyDescent="0.3">
      <c r="A24" s="11" t="s">
        <v>37</v>
      </c>
      <c r="B24" s="2" t="s">
        <v>38</v>
      </c>
      <c r="H24" s="8"/>
      <c r="I24" s="8"/>
      <c r="J24" s="8"/>
    </row>
    <row r="25" spans="1:10" ht="13" x14ac:dyDescent="0.3">
      <c r="A25" s="11" t="s">
        <v>39</v>
      </c>
      <c r="B25" s="2" t="s">
        <v>40</v>
      </c>
      <c r="H25" s="8"/>
      <c r="I25" s="8"/>
      <c r="J25" s="8"/>
    </row>
    <row r="26" spans="1:10" ht="13" x14ac:dyDescent="0.3">
      <c r="A26" s="11" t="s">
        <v>41</v>
      </c>
      <c r="B26" s="2" t="s">
        <v>42</v>
      </c>
      <c r="H26" s="8"/>
      <c r="I26" s="8"/>
      <c r="J26" s="8"/>
    </row>
    <row r="27" spans="1:10" ht="13" x14ac:dyDescent="0.3">
      <c r="A27" s="11" t="s">
        <v>43</v>
      </c>
      <c r="B27" s="2" t="s">
        <v>44</v>
      </c>
      <c r="H27" s="8"/>
      <c r="I27" s="8"/>
      <c r="J27" s="8"/>
    </row>
    <row r="28" spans="1:10" ht="13" x14ac:dyDescent="0.3">
      <c r="A28" s="11" t="s">
        <v>45</v>
      </c>
      <c r="B28" s="2" t="s">
        <v>46</v>
      </c>
      <c r="H28" s="8"/>
      <c r="I28" s="8"/>
      <c r="J28" s="8"/>
    </row>
    <row r="29" spans="1:10" ht="13" x14ac:dyDescent="0.3">
      <c r="A29" s="10"/>
      <c r="H29" s="8"/>
      <c r="I29" s="8"/>
      <c r="J29" s="8"/>
    </row>
    <row r="30" spans="1:10" ht="13" x14ac:dyDescent="0.3">
      <c r="A30" s="9" t="s">
        <v>47</v>
      </c>
      <c r="H30" s="8"/>
      <c r="I30" s="8"/>
      <c r="J30" s="8"/>
    </row>
    <row r="31" spans="1:10" ht="13" x14ac:dyDescent="0.3">
      <c r="A31" s="10"/>
      <c r="H31" s="8"/>
      <c r="I31" s="8"/>
      <c r="J31" s="8"/>
    </row>
    <row r="32" spans="1:10" s="8" customFormat="1" ht="13" x14ac:dyDescent="0.3">
      <c r="A32" s="10" t="s">
        <v>48</v>
      </c>
      <c r="B32" s="10" t="s">
        <v>49</v>
      </c>
    </row>
    <row r="33" spans="1:2" x14ac:dyDescent="0.25">
      <c r="A33" s="11" t="s">
        <v>50</v>
      </c>
      <c r="B33" s="2" t="s">
        <v>51</v>
      </c>
    </row>
    <row r="34" spans="1:2" x14ac:dyDescent="0.25">
      <c r="A34" s="11" t="s">
        <v>52</v>
      </c>
      <c r="B34" s="2" t="s">
        <v>53</v>
      </c>
    </row>
    <row r="35" spans="1:2" x14ac:dyDescent="0.25">
      <c r="A35" s="11" t="s">
        <v>54</v>
      </c>
      <c r="B35" s="2" t="s">
        <v>55</v>
      </c>
    </row>
    <row r="36" spans="1:2" x14ac:dyDescent="0.25">
      <c r="A36" s="11" t="s">
        <v>56</v>
      </c>
      <c r="B36" s="2" t="s">
        <v>57</v>
      </c>
    </row>
    <row r="37" spans="1:2" x14ac:dyDescent="0.25">
      <c r="A37" s="11" t="s">
        <v>58</v>
      </c>
      <c r="B37" s="2" t="s">
        <v>59</v>
      </c>
    </row>
    <row r="38" spans="1:2" x14ac:dyDescent="0.25">
      <c r="A38" s="11" t="s">
        <v>60</v>
      </c>
      <c r="B38" s="2" t="s">
        <v>61</v>
      </c>
    </row>
    <row r="39" spans="1:2" s="8" customFormat="1" ht="25.5" customHeight="1" x14ac:dyDescent="0.3">
      <c r="A39" s="10" t="s">
        <v>62</v>
      </c>
      <c r="B39" s="10" t="s">
        <v>63</v>
      </c>
    </row>
    <row r="40" spans="1:2" s="8" customFormat="1" ht="13" x14ac:dyDescent="0.3">
      <c r="A40" s="11" t="s">
        <v>64</v>
      </c>
      <c r="B40" s="2" t="s">
        <v>65</v>
      </c>
    </row>
    <row r="41" spans="1:2" s="8" customFormat="1" ht="13" x14ac:dyDescent="0.3">
      <c r="A41" s="11" t="s">
        <v>66</v>
      </c>
      <c r="B41" s="2" t="s">
        <v>67</v>
      </c>
    </row>
    <row r="42" spans="1:2" x14ac:dyDescent="0.25">
      <c r="A42" s="11" t="s">
        <v>68</v>
      </c>
      <c r="B42" s="2" t="s">
        <v>69</v>
      </c>
    </row>
    <row r="43" spans="1:2" s="8" customFormat="1" ht="25.5" customHeight="1" x14ac:dyDescent="0.3">
      <c r="A43" s="10" t="s">
        <v>70</v>
      </c>
      <c r="B43" s="10" t="s">
        <v>71</v>
      </c>
    </row>
    <row r="44" spans="1:2" s="8" customFormat="1" ht="13" x14ac:dyDescent="0.3">
      <c r="A44" s="11" t="s">
        <v>72</v>
      </c>
      <c r="B44" s="2" t="s">
        <v>73</v>
      </c>
    </row>
    <row r="45" spans="1:2" s="8" customFormat="1" ht="13" x14ac:dyDescent="0.3">
      <c r="A45" s="11" t="s">
        <v>74</v>
      </c>
      <c r="B45" s="2" t="s">
        <v>75</v>
      </c>
    </row>
    <row r="46" spans="1:2" x14ac:dyDescent="0.25">
      <c r="A46" s="11" t="s">
        <v>76</v>
      </c>
      <c r="B46" s="2" t="s">
        <v>77</v>
      </c>
    </row>
    <row r="47" spans="1:2" x14ac:dyDescent="0.25">
      <c r="A47" s="11" t="s">
        <v>78</v>
      </c>
      <c r="B47" s="2" t="s">
        <v>79</v>
      </c>
    </row>
    <row r="48" spans="1:2" s="8" customFormat="1" ht="25.5" customHeight="1" x14ac:dyDescent="0.3">
      <c r="A48" s="10" t="s">
        <v>80</v>
      </c>
      <c r="B48" s="10" t="s">
        <v>81</v>
      </c>
    </row>
    <row r="49" spans="1:2" x14ac:dyDescent="0.25">
      <c r="A49" s="11" t="s">
        <v>82</v>
      </c>
      <c r="B49" s="2" t="s">
        <v>83</v>
      </c>
    </row>
    <row r="50" spans="1:2" x14ac:dyDescent="0.25">
      <c r="A50" s="11" t="s">
        <v>84</v>
      </c>
      <c r="B50" s="2" t="s">
        <v>85</v>
      </c>
    </row>
    <row r="51" spans="1:2" s="8" customFormat="1" ht="25.5" customHeight="1" x14ac:dyDescent="0.3">
      <c r="A51" s="10" t="s">
        <v>86</v>
      </c>
      <c r="B51" s="10" t="s">
        <v>87</v>
      </c>
    </row>
    <row r="52" spans="1:2" x14ac:dyDescent="0.25">
      <c r="A52" s="11" t="s">
        <v>88</v>
      </c>
      <c r="B52" s="2" t="s">
        <v>89</v>
      </c>
    </row>
    <row r="53" spans="1:2" s="8" customFormat="1" ht="25.5" customHeight="1" x14ac:dyDescent="0.3">
      <c r="A53" s="10" t="s">
        <v>90</v>
      </c>
      <c r="B53" s="10" t="s">
        <v>91</v>
      </c>
    </row>
    <row r="54" spans="1:2" x14ac:dyDescent="0.25">
      <c r="A54" s="11" t="s">
        <v>92</v>
      </c>
      <c r="B54" s="2" t="s">
        <v>93</v>
      </c>
    </row>
    <row r="55" spans="1:2" s="8" customFormat="1" ht="25.5" hidden="1" customHeight="1" x14ac:dyDescent="0.3">
      <c r="A55" s="8" t="s">
        <v>1</v>
      </c>
      <c r="B55" s="8" t="s">
        <v>94</v>
      </c>
    </row>
    <row r="56" spans="1:2" hidden="1" x14ac:dyDescent="0.25">
      <c r="A56" s="11" t="s">
        <v>2</v>
      </c>
      <c r="B56" s="2" t="s">
        <v>95</v>
      </c>
    </row>
    <row r="57" spans="1:2" hidden="1" x14ac:dyDescent="0.25">
      <c r="A57" s="11" t="s">
        <v>3</v>
      </c>
      <c r="B57" s="2" t="s">
        <v>96</v>
      </c>
    </row>
    <row r="58" spans="1:2" hidden="1" x14ac:dyDescent="0.25">
      <c r="A58" s="11" t="s">
        <v>4</v>
      </c>
      <c r="B58" s="2" t="s">
        <v>97</v>
      </c>
    </row>
    <row r="59" spans="1:2" hidden="1" x14ac:dyDescent="0.25">
      <c r="A59" s="11" t="s">
        <v>5</v>
      </c>
      <c r="B59" s="2" t="s">
        <v>98</v>
      </c>
    </row>
    <row r="60" spans="1:2" s="8" customFormat="1" ht="25.5" hidden="1" customHeight="1" x14ac:dyDescent="0.3">
      <c r="A60" s="8" t="s">
        <v>6</v>
      </c>
      <c r="B60" s="8" t="s">
        <v>99</v>
      </c>
    </row>
    <row r="61" spans="1:2" hidden="1" x14ac:dyDescent="0.25">
      <c r="A61" s="11" t="s">
        <v>7</v>
      </c>
      <c r="B61" s="2" t="s">
        <v>100</v>
      </c>
    </row>
    <row r="62" spans="1:2" hidden="1" x14ac:dyDescent="0.25">
      <c r="A62" s="11" t="s">
        <v>8</v>
      </c>
      <c r="B62" s="2" t="s">
        <v>101</v>
      </c>
    </row>
    <row r="63" spans="1:2" hidden="1" x14ac:dyDescent="0.25">
      <c r="A63" s="11" t="s">
        <v>9</v>
      </c>
      <c r="B63" s="2" t="s">
        <v>102</v>
      </c>
    </row>
    <row r="64" spans="1:2" s="8" customFormat="1" ht="26" hidden="1" customHeight="1" x14ac:dyDescent="0.3">
      <c r="A64" s="8" t="s">
        <v>10</v>
      </c>
      <c r="B64" s="8" t="s">
        <v>103</v>
      </c>
    </row>
    <row r="65" spans="1:16" hidden="1" x14ac:dyDescent="0.25">
      <c r="A65" s="11" t="s">
        <v>11</v>
      </c>
      <c r="B65" s="2" t="s">
        <v>104</v>
      </c>
    </row>
    <row r="66" spans="1:16" hidden="1" x14ac:dyDescent="0.25">
      <c r="A66" s="11" t="s">
        <v>12</v>
      </c>
      <c r="B66" s="2" t="s">
        <v>105</v>
      </c>
    </row>
    <row r="67" spans="1:16" hidden="1" x14ac:dyDescent="0.25">
      <c r="A67" s="11" t="s">
        <v>13</v>
      </c>
      <c r="B67" s="2" t="s">
        <v>106</v>
      </c>
    </row>
    <row r="68" spans="1:16" hidden="1" x14ac:dyDescent="0.25">
      <c r="A68" s="11" t="s">
        <v>14</v>
      </c>
      <c r="B68" s="2" t="s">
        <v>107</v>
      </c>
    </row>
    <row r="69" spans="1:16" hidden="1" x14ac:dyDescent="0.25">
      <c r="A69" s="11" t="s">
        <v>15</v>
      </c>
      <c r="B69" s="2" t="s">
        <v>108</v>
      </c>
    </row>
    <row r="70" spans="1:16" hidden="1" x14ac:dyDescent="0.25">
      <c r="A70" s="11" t="s">
        <v>16</v>
      </c>
      <c r="B70" s="2" t="s">
        <v>109</v>
      </c>
    </row>
    <row r="71" spans="1:16" hidden="1" x14ac:dyDescent="0.25">
      <c r="A71" s="11" t="s">
        <v>17</v>
      </c>
      <c r="B71" s="2" t="s">
        <v>110</v>
      </c>
    </row>
    <row r="72" spans="1:16" hidden="1" x14ac:dyDescent="0.25">
      <c r="A72" s="11" t="s">
        <v>18</v>
      </c>
      <c r="B72" s="2" t="s">
        <v>111</v>
      </c>
    </row>
    <row r="73" spans="1:16" hidden="1" x14ac:dyDescent="0.25">
      <c r="A73" s="2"/>
    </row>
    <row r="75" spans="1:16" ht="13" x14ac:dyDescent="0.3">
      <c r="A75" s="10" t="s">
        <v>112</v>
      </c>
    </row>
    <row r="76" spans="1:16" x14ac:dyDescent="0.25">
      <c r="A76" s="11" t="s">
        <v>19</v>
      </c>
      <c r="B76" s="2" t="s">
        <v>113</v>
      </c>
    </row>
    <row r="78" spans="1:16" ht="13" x14ac:dyDescent="0.3">
      <c r="A78" s="12" t="s">
        <v>114</v>
      </c>
      <c r="B78" s="12"/>
      <c r="C78" s="12"/>
      <c r="D78" s="12"/>
      <c r="E78" s="12"/>
      <c r="G78" s="13"/>
      <c r="H78" s="13"/>
      <c r="I78" s="13"/>
      <c r="L78" s="13"/>
      <c r="M78" s="13"/>
      <c r="N78" s="13"/>
      <c r="O78" s="13"/>
      <c r="P78" s="13"/>
    </row>
    <row r="79" spans="1:16" x14ac:dyDescent="0.25">
      <c r="A79" s="2"/>
      <c r="G79" s="13"/>
      <c r="H79" s="13"/>
      <c r="I79" s="13"/>
      <c r="L79" s="13"/>
      <c r="M79" s="13"/>
      <c r="N79" s="13"/>
      <c r="O79" s="13"/>
      <c r="P79" s="13"/>
    </row>
    <row r="80" spans="1:16" ht="13" x14ac:dyDescent="0.3">
      <c r="A80" s="8" t="s">
        <v>115</v>
      </c>
      <c r="G80" s="13"/>
      <c r="H80" s="13"/>
      <c r="I80" s="13"/>
      <c r="L80" s="13"/>
      <c r="M80" s="13"/>
      <c r="N80" s="13"/>
      <c r="O80" s="13"/>
      <c r="P80" s="13"/>
    </row>
    <row r="81" spans="1:16" ht="14.5" x14ac:dyDescent="0.35">
      <c r="A81" s="14" t="s">
        <v>116</v>
      </c>
      <c r="B81" s="7" t="s">
        <v>117</v>
      </c>
      <c r="G81" s="13"/>
      <c r="H81" s="13"/>
      <c r="I81" s="13"/>
      <c r="L81" s="13"/>
      <c r="M81" s="13"/>
      <c r="N81" s="13"/>
      <c r="O81" s="13"/>
      <c r="P81" s="13"/>
    </row>
    <row r="82" spans="1:16" x14ac:dyDescent="0.25">
      <c r="A82" s="2"/>
      <c r="G82" s="13"/>
      <c r="H82" s="13"/>
      <c r="I82" s="13"/>
      <c r="L82" s="13"/>
      <c r="M82" s="13"/>
      <c r="N82" s="13"/>
      <c r="O82" s="13"/>
      <c r="P82" s="13"/>
    </row>
    <row r="83" spans="1:16" ht="13" x14ac:dyDescent="0.3">
      <c r="A83" s="8" t="s">
        <v>118</v>
      </c>
      <c r="G83" s="13"/>
      <c r="H83" s="13"/>
      <c r="I83" s="13"/>
      <c r="L83" s="13"/>
      <c r="M83" s="13"/>
      <c r="N83" s="13"/>
      <c r="O83" s="13"/>
      <c r="P83" s="13"/>
    </row>
    <row r="84" spans="1:16" ht="14.5" x14ac:dyDescent="0.35">
      <c r="A84" s="14" t="s">
        <v>119</v>
      </c>
      <c r="B84" s="2" t="s">
        <v>120</v>
      </c>
      <c r="G84" s="13"/>
      <c r="H84" s="13"/>
      <c r="I84" s="13"/>
      <c r="L84" s="13"/>
      <c r="M84" s="13"/>
      <c r="N84" s="13"/>
      <c r="O84" s="13"/>
      <c r="P84" s="13"/>
    </row>
    <row r="85" spans="1:16" x14ac:dyDescent="0.25">
      <c r="A85" s="11"/>
      <c r="G85" s="13"/>
      <c r="H85" s="13"/>
      <c r="I85" s="13"/>
      <c r="L85" s="13"/>
      <c r="M85" s="13"/>
      <c r="N85" s="13"/>
      <c r="O85" s="13"/>
      <c r="P85" s="13"/>
    </row>
    <row r="86" spans="1:16" ht="13" x14ac:dyDescent="0.3">
      <c r="A86" s="8"/>
      <c r="G86" s="13"/>
      <c r="H86" s="13"/>
      <c r="I86" s="13"/>
      <c r="L86" s="13"/>
      <c r="M86" s="13"/>
      <c r="N86" s="13"/>
      <c r="O86" s="13"/>
      <c r="P86" s="13"/>
    </row>
  </sheetData>
  <mergeCells count="2">
    <mergeCell ref="A1:B1"/>
    <mergeCell ref="A6:B6"/>
  </mergeCells>
  <hyperlinks>
    <hyperlink ref="A9" r:id="rId1" xr:uid="{7B22A0A5-1FED-4562-ADAB-BC2F458E6AD7}"/>
    <hyperlink ref="A56" location="Fig8_1" display="Figure 8.1" xr:uid="{077DCB54-D096-4EE6-8AFE-43FD02AD7A10}"/>
    <hyperlink ref="A57" location="Fig8_2" display="Figure 8.2" xr:uid="{750D3694-9CB9-4E66-A84D-589CD3F737BD}"/>
    <hyperlink ref="A58" location="Fig8_3" display="Figure 8.3" xr:uid="{94F70922-2762-4836-809E-B3B94D009247}"/>
    <hyperlink ref="A59" location="Fig8_4" display="Figure 8.4" xr:uid="{80ABE7CF-2BDC-49EA-8543-5B7513791512}"/>
    <hyperlink ref="A61" location="Fig9_1" display="Figure 9.1" xr:uid="{97E1AEA0-270C-4C0D-BF8E-17DBFE76EE2E}"/>
    <hyperlink ref="A62" location="Fig9_2" display="Figure 9.2" xr:uid="{DE09E9F5-8418-487E-A170-BCF0283B539E}"/>
    <hyperlink ref="A63" location="Fig9_3" display="Figure 9.3" xr:uid="{C02E3222-3AFF-4176-B806-52E9261C2A95}"/>
    <hyperlink ref="A65" location="Fig10_1" display="Figure 10.1" xr:uid="{CDCBDBA7-373A-42B6-A15C-F35F83083413}"/>
    <hyperlink ref="A66" location="Fig10_2" display="Figure 10.2" xr:uid="{C0D91712-808C-4BB3-8BD7-6FE608FD9B46}"/>
    <hyperlink ref="A67" location="Fig10_3" display="Figure 10.3" xr:uid="{98503BAF-FBF0-4ED5-8F62-F7DC4CA31F5D}"/>
    <hyperlink ref="A68" location="Fig10_4" display="Figure 10.4" xr:uid="{21696173-2059-49D6-ABEE-BC30EB6FFBE1}"/>
    <hyperlink ref="A69" location="Fig10_5" display="Figure 10.5" xr:uid="{FB600F0A-98D6-4373-B060-EC390A14E708}"/>
    <hyperlink ref="A70" location="Fig10_6" display="Figure 10.6" xr:uid="{271A079C-A0F3-4F90-A831-5A2595E23759}"/>
    <hyperlink ref="A71" location="Fig10_7" display="Figure 10.7" xr:uid="{2714C05D-2B0E-42AA-8379-33D096409EA0}"/>
    <hyperlink ref="A72" location="Fig10_8" display="Figure 10.8" xr:uid="{07C6D527-4317-4978-855F-DC84B9E74765}"/>
    <hyperlink ref="A76" location="FigA1" display="Figure A1" xr:uid="{0C2859FB-7EA8-42CA-B0AD-CB662018DAE2}"/>
    <hyperlink ref="A21" location="Table1" display="Table1" xr:uid="{06862811-8FE0-4172-8799-C896CEC2A949}"/>
    <hyperlink ref="A22:A28" location="Table1" display="Table 1" xr:uid="{7010E584-C22D-47CD-9C37-DDAAE89FA378}"/>
    <hyperlink ref="A33" location="Fig2_1" display="Fig2_1" xr:uid="{354822B8-F6D7-41F8-AEDD-7060CFBB11C6}"/>
    <hyperlink ref="A34" location="Fig2_2" display="Fig2_2" xr:uid="{9DC3734E-B80F-4286-A02C-F0EB6EB60179}"/>
    <hyperlink ref="A35" location="Fig2_3" display="Fig2_3" xr:uid="{EE8577E5-03AD-435F-A8F6-596823754B9D}"/>
    <hyperlink ref="A36" location="Fig2_4" display="Fig2_4" xr:uid="{DB6E3B72-20B4-4CC5-ABA5-67702683B92F}"/>
    <hyperlink ref="A37" location="Fig2_5" display="Fig2_5" xr:uid="{BA4E2D7C-3A00-495C-B70C-DEDACF49A866}"/>
    <hyperlink ref="A38" location="Fig2_6" display="Fig2_6" xr:uid="{6EA24F48-9D19-4C42-B76E-E8772CB1244D}"/>
    <hyperlink ref="A40" location="Fig3_1" display="Fig3_1" xr:uid="{50026E8A-488B-4E13-A8FE-6DE1F247ED74}"/>
    <hyperlink ref="A41" location="Fig3_2" display="Fig3_2" xr:uid="{C0E875EC-394E-4C91-9403-8E5421066344}"/>
    <hyperlink ref="A42" location="Fig3_3" display="Fig3_3" xr:uid="{49E5352F-941F-4B51-8160-FF283FD0A393}"/>
    <hyperlink ref="A44" location="Fig4_1" display="Fig4_1" xr:uid="{3C61CB2E-0EE1-4697-BADF-BF2C2D8051E3}"/>
    <hyperlink ref="A45" location="Fig4_2" display="Fig4_2" xr:uid="{5E1B8DBC-E88A-4930-BD7C-619876130E67}"/>
    <hyperlink ref="A46" location="Fig4_3" display="Fig4_3" xr:uid="{B38A9C1E-3CD8-411F-9F9E-02B2F41E08E8}"/>
    <hyperlink ref="A54" location="Fig7_1" display="Fig7_1" xr:uid="{04BDE197-F661-4525-976A-BCAE61D2BFD2}"/>
    <hyperlink ref="A52" location="Fig6_1" display="Fig6_1" xr:uid="{305A19F1-BAA7-4D7E-B861-FBACFE23406D}"/>
    <hyperlink ref="A50" location="Fig5_2" display="Fig5_2" xr:uid="{D7EE2432-4EED-47E6-85B4-8ED206F6AB8B}"/>
    <hyperlink ref="A49" location="Fig5_1" display="Fig5_1" xr:uid="{1A0FE98C-C01E-4583-B54B-8F7BF40EE63D}"/>
    <hyperlink ref="A47" location="Fig4_4" display="Fig4_4" xr:uid="{2B8170C5-4624-4A09-A897-27DAB053E6E3}"/>
    <hyperlink ref="A22" location="Table2" display="Table2" xr:uid="{2EEE03B5-8658-4F6C-919B-E93150972D41}"/>
    <hyperlink ref="A23" location="Table3" display="Table3" xr:uid="{39ADCCDC-514D-4CA7-B090-8EAE413D487D}"/>
    <hyperlink ref="A24" location="Table4" display="Table4" xr:uid="{C9976F84-57B1-41A9-B2C2-5402C9D78880}"/>
    <hyperlink ref="A25" location="Table5" display="Table5" xr:uid="{DC2D8344-EDB4-412F-B760-3BA8C3FD0DA9}"/>
    <hyperlink ref="A26" location="Table6" display="Table6" xr:uid="{9B79E20B-76B3-42FF-8C84-5BAFBFC60A23}"/>
    <hyperlink ref="A27" location="Table6a" display="Table6a" xr:uid="{7D33A4C4-DE6D-422E-BFA8-EAD592681243}"/>
    <hyperlink ref="A28" location="Table7" display="Table7" xr:uid="{2B1134AF-AF5B-486E-864F-AC0DA5092DE1}"/>
    <hyperlink ref="A81" location="TableA1FormulasHeader" display="TableA1FormulasHeader" xr:uid="{0E369BE9-7EA1-4DBB-A91A-98CEB81B3C73}"/>
    <hyperlink ref="A84" location="TableA2FormulasHeader" display="TableA2FormulasHeader" xr:uid="{04E0740B-4D60-4A54-AD64-29CEBF878714}"/>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B9E5-91A3-4481-ABB5-70C55FFF1DD5}">
  <sheetPr codeName="Sheet24"/>
  <dimension ref="A1:E44"/>
  <sheetViews>
    <sheetView showGridLines="0" workbookViewId="0">
      <pane ySplit="4" topLeftCell="A8" activePane="bottomLeft" state="frozen"/>
      <selection pane="bottomLeft" sqref="A1:B1"/>
    </sheetView>
  </sheetViews>
  <sheetFormatPr defaultColWidth="0" defaultRowHeight="14.5" x14ac:dyDescent="0.35"/>
  <cols>
    <col min="1" max="1" width="2.81640625" customWidth="1"/>
    <col min="2" max="2" width="20.6328125" customWidth="1"/>
    <col min="3" max="3" width="25.1796875" customWidth="1"/>
    <col min="4" max="5" width="8.90625" customWidth="1"/>
    <col min="6" max="16384" width="8.90625" hidden="1"/>
  </cols>
  <sheetData>
    <row r="1" spans="1:5" s="2" customFormat="1" x14ac:dyDescent="0.25">
      <c r="A1" s="213" t="s">
        <v>134</v>
      </c>
      <c r="B1" s="213"/>
      <c r="C1" s="27"/>
    </row>
    <row r="2" spans="1:5" s="2" customFormat="1" ht="30" customHeight="1" x14ac:dyDescent="0.3">
      <c r="A2" s="228" t="s">
        <v>405</v>
      </c>
      <c r="B2" s="228"/>
      <c r="C2" s="228"/>
      <c r="D2" s="8"/>
      <c r="E2" s="8"/>
    </row>
    <row r="3" spans="1:5" s="2" customFormat="1" ht="3.65" customHeight="1" x14ac:dyDescent="0.25">
      <c r="C3" s="27"/>
    </row>
    <row r="4" spans="1:5" s="2" customFormat="1" ht="32.4" customHeight="1" x14ac:dyDescent="0.6">
      <c r="A4" s="230"/>
      <c r="B4" s="230"/>
      <c r="C4" s="140" t="s">
        <v>225</v>
      </c>
    </row>
    <row r="5" spans="1:5" s="2" customFormat="1" ht="13" x14ac:dyDescent="0.3">
      <c r="A5" s="8" t="s">
        <v>271</v>
      </c>
      <c r="B5" s="8"/>
      <c r="C5" s="27"/>
    </row>
    <row r="6" spans="1:5" s="2" customFormat="1" ht="12.5" x14ac:dyDescent="0.25">
      <c r="A6" s="54"/>
      <c r="B6" s="2" t="s">
        <v>252</v>
      </c>
      <c r="C6" s="27">
        <v>220.2</v>
      </c>
    </row>
    <row r="7" spans="1:5" s="2" customFormat="1" ht="12.5" x14ac:dyDescent="0.25">
      <c r="A7" s="54"/>
      <c r="B7" s="53" t="s">
        <v>272</v>
      </c>
      <c r="C7" s="27">
        <v>180.7</v>
      </c>
    </row>
    <row r="8" spans="1:5" s="2" customFormat="1" ht="26.4" customHeight="1" x14ac:dyDescent="0.3">
      <c r="A8" s="8" t="s">
        <v>273</v>
      </c>
      <c r="B8" s="8"/>
      <c r="C8" s="27"/>
    </row>
    <row r="9" spans="1:5" s="2" customFormat="1" ht="12.5" x14ac:dyDescent="0.25">
      <c r="B9" s="52" t="s">
        <v>274</v>
      </c>
      <c r="C9" s="27">
        <v>39</v>
      </c>
    </row>
    <row r="10" spans="1:5" s="2" customFormat="1" ht="12.5" x14ac:dyDescent="0.25">
      <c r="B10" s="52" t="s">
        <v>275</v>
      </c>
      <c r="C10" s="27">
        <v>62.8</v>
      </c>
    </row>
    <row r="11" spans="1:5" s="2" customFormat="1" ht="12.5" x14ac:dyDescent="0.25">
      <c r="B11" s="52" t="s">
        <v>276</v>
      </c>
      <c r="C11" s="27">
        <v>65.8</v>
      </c>
    </row>
    <row r="12" spans="1:5" s="2" customFormat="1" ht="12.5" x14ac:dyDescent="0.25">
      <c r="B12" s="52" t="s">
        <v>277</v>
      </c>
      <c r="C12" s="27">
        <v>52.6</v>
      </c>
    </row>
    <row r="13" spans="1:5" s="2" customFormat="1" ht="26.4" customHeight="1" x14ac:dyDescent="0.25">
      <c r="B13" s="52" t="s">
        <v>278</v>
      </c>
      <c r="C13" s="27">
        <v>47.8</v>
      </c>
    </row>
    <row r="14" spans="1:5" s="2" customFormat="1" ht="12.5" x14ac:dyDescent="0.25">
      <c r="B14" s="52" t="s">
        <v>397</v>
      </c>
      <c r="C14" s="27">
        <v>60.6</v>
      </c>
    </row>
    <row r="15" spans="1:5" s="2" customFormat="1" ht="12.5" x14ac:dyDescent="0.25">
      <c r="B15" s="52" t="s">
        <v>398</v>
      </c>
      <c r="C15" s="27">
        <v>72.3</v>
      </c>
    </row>
    <row r="16" spans="1:5" s="2" customFormat="1" ht="26.4" customHeight="1" x14ac:dyDescent="0.3">
      <c r="A16" s="8" t="s">
        <v>281</v>
      </c>
      <c r="C16" s="27"/>
    </row>
    <row r="17" spans="2:3" s="2" customFormat="1" ht="12.5" x14ac:dyDescent="0.25">
      <c r="B17" s="52" t="s">
        <v>282</v>
      </c>
      <c r="C17" s="27">
        <v>6.2</v>
      </c>
    </row>
    <row r="18" spans="2:3" s="2" customFormat="1" ht="12.5" x14ac:dyDescent="0.25">
      <c r="B18" s="52" t="s">
        <v>283</v>
      </c>
      <c r="C18" s="27">
        <v>17.3</v>
      </c>
    </row>
    <row r="19" spans="2:3" s="2" customFormat="1" ht="12.5" x14ac:dyDescent="0.25">
      <c r="B19" s="52" t="s">
        <v>284</v>
      </c>
      <c r="C19" s="27">
        <v>15.5</v>
      </c>
    </row>
    <row r="20" spans="2:3" s="2" customFormat="1" ht="12.5" x14ac:dyDescent="0.25">
      <c r="B20" s="52" t="s">
        <v>285</v>
      </c>
      <c r="C20" s="27">
        <v>20.6</v>
      </c>
    </row>
    <row r="21" spans="2:3" s="2" customFormat="1" ht="12.5" x14ac:dyDescent="0.25">
      <c r="B21" s="52" t="s">
        <v>286</v>
      </c>
      <c r="C21" s="27">
        <v>23.6</v>
      </c>
    </row>
    <row r="22" spans="2:3" s="2" customFormat="1" ht="12.5" x14ac:dyDescent="0.25">
      <c r="B22" s="52" t="s">
        <v>287</v>
      </c>
      <c r="C22" s="27">
        <v>18.600000000000001</v>
      </c>
    </row>
    <row r="23" spans="2:3" s="2" customFormat="1" ht="12.5" x14ac:dyDescent="0.25">
      <c r="B23" s="52" t="s">
        <v>288</v>
      </c>
      <c r="C23" s="27">
        <v>21.7</v>
      </c>
    </row>
    <row r="24" spans="2:3" s="2" customFormat="1" ht="12.5" x14ac:dyDescent="0.25">
      <c r="B24" s="52" t="s">
        <v>289</v>
      </c>
      <c r="C24" s="27">
        <v>22.1</v>
      </c>
    </row>
    <row r="25" spans="2:3" s="2" customFormat="1" ht="12.5" x14ac:dyDescent="0.25">
      <c r="B25" s="52" t="s">
        <v>290</v>
      </c>
      <c r="C25" s="27">
        <v>22.1</v>
      </c>
    </row>
    <row r="26" spans="2:3" s="2" customFormat="1" ht="12.5" x14ac:dyDescent="0.25">
      <c r="B26" s="52" t="s">
        <v>291</v>
      </c>
      <c r="C26" s="27">
        <v>20.7</v>
      </c>
    </row>
    <row r="27" spans="2:3" s="2" customFormat="1" ht="12.5" x14ac:dyDescent="0.25">
      <c r="B27" s="52" t="s">
        <v>292</v>
      </c>
      <c r="C27" s="27">
        <v>14.5</v>
      </c>
    </row>
    <row r="28" spans="2:3" s="2" customFormat="1" ht="12.5" x14ac:dyDescent="0.25">
      <c r="B28" s="52" t="s">
        <v>293</v>
      </c>
      <c r="C28" s="27">
        <v>17.5</v>
      </c>
    </row>
    <row r="29" spans="2:3" s="2" customFormat="1" ht="26.4" customHeight="1" x14ac:dyDescent="0.25">
      <c r="B29" s="52" t="s">
        <v>294</v>
      </c>
      <c r="C29" s="27">
        <v>17</v>
      </c>
    </row>
    <row r="30" spans="2:3" s="2" customFormat="1" ht="12.5" x14ac:dyDescent="0.25">
      <c r="B30" s="52" t="s">
        <v>295</v>
      </c>
      <c r="C30" s="27">
        <v>16</v>
      </c>
    </row>
    <row r="31" spans="2:3" s="2" customFormat="1" ht="12.5" x14ac:dyDescent="0.25">
      <c r="B31" s="52" t="s">
        <v>296</v>
      </c>
      <c r="C31" s="27">
        <v>14.9</v>
      </c>
    </row>
    <row r="32" spans="2:3" s="2" customFormat="1" ht="12.5" x14ac:dyDescent="0.25">
      <c r="B32" s="52" t="s">
        <v>297</v>
      </c>
      <c r="C32" s="27">
        <v>20.2</v>
      </c>
    </row>
    <row r="33" spans="1:5" s="2" customFormat="1" ht="12.5" x14ac:dyDescent="0.25">
      <c r="B33" s="52" t="s">
        <v>298</v>
      </c>
      <c r="C33" s="27">
        <v>21.6</v>
      </c>
    </row>
    <row r="34" spans="1:5" s="2" customFormat="1" ht="12.5" x14ac:dyDescent="0.25">
      <c r="B34" s="52" t="s">
        <v>399</v>
      </c>
      <c r="C34" s="27">
        <v>18.899999999999999</v>
      </c>
    </row>
    <row r="35" spans="1:5" s="2" customFormat="1" ht="12.5" x14ac:dyDescent="0.25">
      <c r="B35" s="52" t="s">
        <v>400</v>
      </c>
      <c r="C35" s="27">
        <v>23.8</v>
      </c>
    </row>
    <row r="36" spans="1:5" s="2" customFormat="1" ht="12.5" x14ac:dyDescent="0.25">
      <c r="B36" s="52" t="s">
        <v>401</v>
      </c>
      <c r="C36" s="27">
        <v>17.899999999999999</v>
      </c>
    </row>
    <row r="37" spans="1:5" s="2" customFormat="1" ht="12.5" x14ac:dyDescent="0.25">
      <c r="B37" s="52" t="s">
        <v>402</v>
      </c>
      <c r="C37" s="27">
        <v>30.6</v>
      </c>
    </row>
    <row r="38" spans="1:5" s="2" customFormat="1" ht="2.5" customHeight="1" x14ac:dyDescent="0.25">
      <c r="A38" s="60"/>
      <c r="B38" s="141"/>
      <c r="C38" s="142"/>
    </row>
    <row r="39" spans="1:5" s="2" customFormat="1" ht="12.5" x14ac:dyDescent="0.25">
      <c r="C39" s="27"/>
    </row>
    <row r="40" spans="1:5" s="2" customFormat="1" ht="30" customHeight="1" x14ac:dyDescent="0.25">
      <c r="A40" s="70">
        <v>1</v>
      </c>
      <c r="B40" s="227" t="s">
        <v>406</v>
      </c>
      <c r="C40" s="227"/>
    </row>
    <row r="41" spans="1:5" s="2" customFormat="1" ht="12.5" x14ac:dyDescent="0.25">
      <c r="A41" s="71"/>
      <c r="B41" s="227"/>
      <c r="C41" s="227"/>
      <c r="D41" s="143"/>
      <c r="E41" s="143"/>
    </row>
    <row r="42" spans="1:5" s="2" customFormat="1" ht="12.5" x14ac:dyDescent="0.25">
      <c r="C42" s="27"/>
    </row>
    <row r="43" spans="1:5" s="2" customFormat="1" ht="12.5" x14ac:dyDescent="0.25">
      <c r="C43" s="27"/>
    </row>
    <row r="44" spans="1:5" s="2" customFormat="1" ht="12.5" x14ac:dyDescent="0.25">
      <c r="C44" s="27"/>
    </row>
  </sheetData>
  <mergeCells count="5">
    <mergeCell ref="A1:B1"/>
    <mergeCell ref="A2:C2"/>
    <mergeCell ref="A4:B4"/>
    <mergeCell ref="B40:C40"/>
    <mergeCell ref="B41:C41"/>
  </mergeCells>
  <hyperlinks>
    <hyperlink ref="A1:B1" location="ContentsHead" display="ContentsHead" xr:uid="{F9CB2839-D477-4A0A-9B4E-32DB92DE31F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EF29B-18B6-48E4-848C-A8395D5FAF7F}">
  <sheetPr codeName="Sheet20">
    <tabColor theme="8" tint="0.79998168889431442"/>
  </sheetPr>
  <dimension ref="A1:U101"/>
  <sheetViews>
    <sheetView showGridLines="0" workbookViewId="0">
      <selection sqref="A1:B1"/>
    </sheetView>
  </sheetViews>
  <sheetFormatPr defaultColWidth="0" defaultRowHeight="12.5" x14ac:dyDescent="0.25"/>
  <cols>
    <col min="1" max="1" width="2.6328125" style="15" customWidth="1"/>
    <col min="2" max="2" width="17.1796875" style="15" customWidth="1"/>
    <col min="3" max="3" width="10.1796875" style="15" bestFit="1" customWidth="1"/>
    <col min="4" max="4" width="14.1796875" style="15" bestFit="1" customWidth="1"/>
    <col min="5" max="5" width="16.36328125" style="15" bestFit="1" customWidth="1"/>
    <col min="6" max="6" width="16.453125" style="15" customWidth="1"/>
    <col min="7" max="8" width="8.90625" style="15" customWidth="1"/>
    <col min="9" max="21" width="0" style="15" hidden="1" customWidth="1"/>
    <col min="22" max="16384" width="8.90625" style="15" hidden="1"/>
  </cols>
  <sheetData>
    <row r="1" spans="1:6" ht="14.5" x14ac:dyDescent="0.25">
      <c r="A1" s="213" t="s">
        <v>134</v>
      </c>
      <c r="B1" s="213"/>
    </row>
    <row r="2" spans="1:6" ht="13" x14ac:dyDescent="0.3">
      <c r="A2" s="233" t="s">
        <v>407</v>
      </c>
      <c r="B2" s="233"/>
      <c r="C2" s="233"/>
      <c r="D2" s="233"/>
      <c r="E2" s="233"/>
      <c r="F2" s="233"/>
    </row>
    <row r="4" spans="1:6" ht="16.75" customHeight="1" x14ac:dyDescent="0.6">
      <c r="A4" s="215" t="s">
        <v>256</v>
      </c>
      <c r="B4" s="215"/>
      <c r="C4" s="215" t="s">
        <v>340</v>
      </c>
      <c r="D4" s="215"/>
      <c r="E4" s="215"/>
      <c r="F4" s="215"/>
    </row>
    <row r="5" spans="1:6" ht="19.75" customHeight="1" x14ac:dyDescent="0.55000000000000004">
      <c r="A5" s="216"/>
      <c r="B5" s="216"/>
      <c r="C5" s="216" t="s">
        <v>260</v>
      </c>
      <c r="D5" s="41" t="s">
        <v>261</v>
      </c>
      <c r="E5" s="216" t="s">
        <v>408</v>
      </c>
      <c r="F5" s="219" t="s">
        <v>409</v>
      </c>
    </row>
    <row r="6" spans="1:6" ht="19.75" customHeight="1" x14ac:dyDescent="0.55000000000000004">
      <c r="A6" s="216"/>
      <c r="B6" s="216"/>
      <c r="C6" s="216"/>
      <c r="D6" s="41" t="s">
        <v>410</v>
      </c>
      <c r="E6" s="216"/>
      <c r="F6" s="219"/>
    </row>
    <row r="7" spans="1:6" ht="13.25" customHeight="1" x14ac:dyDescent="0.3">
      <c r="A7" s="144" t="s">
        <v>252</v>
      </c>
      <c r="B7" s="145"/>
      <c r="C7" s="74">
        <v>55670</v>
      </c>
      <c r="D7" s="146">
        <v>12480</v>
      </c>
      <c r="E7" s="74">
        <v>6160</v>
      </c>
      <c r="F7" s="75">
        <v>61820</v>
      </c>
    </row>
    <row r="8" spans="1:6" ht="13.25" customHeight="1" x14ac:dyDescent="0.25">
      <c r="B8" s="53" t="s">
        <v>177</v>
      </c>
      <c r="C8" s="79">
        <v>13220</v>
      </c>
      <c r="D8" s="147">
        <v>2990</v>
      </c>
      <c r="E8" s="79">
        <v>1430</v>
      </c>
      <c r="F8" s="80">
        <v>14640</v>
      </c>
    </row>
    <row r="9" spans="1:6" x14ac:dyDescent="0.25">
      <c r="B9" s="53" t="s">
        <v>178</v>
      </c>
      <c r="C9" s="79">
        <v>14840</v>
      </c>
      <c r="D9" s="147">
        <v>3190</v>
      </c>
      <c r="E9" s="79">
        <v>1480</v>
      </c>
      <c r="F9" s="80">
        <v>16330</v>
      </c>
    </row>
    <row r="10" spans="1:6" x14ac:dyDescent="0.25">
      <c r="B10" s="53" t="s">
        <v>179</v>
      </c>
      <c r="C10" s="79">
        <v>15760</v>
      </c>
      <c r="D10" s="147">
        <v>3370</v>
      </c>
      <c r="E10" s="79">
        <v>1690</v>
      </c>
      <c r="F10" s="80">
        <v>17440</v>
      </c>
    </row>
    <row r="11" spans="1:6" x14ac:dyDescent="0.25">
      <c r="B11" s="53" t="s">
        <v>180</v>
      </c>
      <c r="C11" s="79">
        <v>11860</v>
      </c>
      <c r="D11" s="147">
        <v>2930</v>
      </c>
      <c r="E11" s="79">
        <v>1560</v>
      </c>
      <c r="F11" s="80">
        <v>13420</v>
      </c>
    </row>
    <row r="12" spans="1:6" s="18" customFormat="1" ht="25.5" customHeight="1" x14ac:dyDescent="0.3">
      <c r="A12" s="113" t="s">
        <v>272</v>
      </c>
      <c r="B12" s="53"/>
      <c r="C12" s="74">
        <v>43290</v>
      </c>
      <c r="D12" s="146">
        <v>10550</v>
      </c>
      <c r="E12" s="74">
        <v>4530</v>
      </c>
      <c r="F12" s="75">
        <v>47820</v>
      </c>
    </row>
    <row r="13" spans="1:6" x14ac:dyDescent="0.25">
      <c r="B13" s="53" t="s">
        <v>181</v>
      </c>
      <c r="C13" s="79">
        <v>13240</v>
      </c>
      <c r="D13" s="147">
        <v>3200</v>
      </c>
      <c r="E13" s="79">
        <v>1500</v>
      </c>
      <c r="F13" s="80">
        <v>14740</v>
      </c>
    </row>
    <row r="14" spans="1:6" x14ac:dyDescent="0.25">
      <c r="B14" s="53" t="s">
        <v>411</v>
      </c>
      <c r="C14" s="79">
        <v>14910</v>
      </c>
      <c r="D14" s="147">
        <v>3610</v>
      </c>
      <c r="E14" s="79">
        <v>1550</v>
      </c>
      <c r="F14" s="80">
        <v>16460</v>
      </c>
    </row>
    <row r="15" spans="1:6" x14ac:dyDescent="0.25">
      <c r="B15" s="53" t="s">
        <v>183</v>
      </c>
      <c r="C15" s="79">
        <v>15140</v>
      </c>
      <c r="D15" s="147">
        <v>3740</v>
      </c>
      <c r="E15" s="79">
        <v>1480</v>
      </c>
      <c r="F15" s="80">
        <v>16610</v>
      </c>
    </row>
    <row r="16" spans="1:6" ht="2.5" customHeight="1" x14ac:dyDescent="0.25">
      <c r="A16" s="148"/>
      <c r="B16" s="149"/>
      <c r="C16" s="150"/>
      <c r="D16" s="151"/>
      <c r="E16" s="150"/>
      <c r="F16" s="115"/>
    </row>
    <row r="17" spans="1:6" ht="14.5" x14ac:dyDescent="0.25">
      <c r="A17" s="152">
        <v>1</v>
      </c>
      <c r="B17" s="15" t="s">
        <v>406</v>
      </c>
    </row>
    <row r="18" spans="1:6" ht="27" customHeight="1" x14ac:dyDescent="0.25">
      <c r="A18" s="153">
        <v>2</v>
      </c>
      <c r="B18" s="209" t="s">
        <v>306</v>
      </c>
      <c r="C18" s="209"/>
      <c r="D18" s="209"/>
      <c r="E18" s="209"/>
      <c r="F18" s="209"/>
    </row>
    <row r="19" spans="1:6" ht="14.5" x14ac:dyDescent="0.25">
      <c r="A19" s="152">
        <v>3</v>
      </c>
      <c r="B19" s="15" t="s">
        <v>307</v>
      </c>
    </row>
    <row r="20" spans="1:6" x14ac:dyDescent="0.25">
      <c r="A20" s="15" t="s">
        <v>131</v>
      </c>
      <c r="B20" s="15" t="s">
        <v>412</v>
      </c>
    </row>
    <row r="21" spans="1:6" ht="13.25" customHeight="1" x14ac:dyDescent="0.25">
      <c r="A21" s="15" t="s">
        <v>253</v>
      </c>
      <c r="B21" s="15" t="s">
        <v>413</v>
      </c>
    </row>
    <row r="26" spans="1:6" x14ac:dyDescent="0.25">
      <c r="D26" s="20"/>
    </row>
    <row r="27" spans="1:6" ht="40.25" customHeight="1" x14ac:dyDescent="0.25">
      <c r="C27" s="154"/>
      <c r="D27" s="29"/>
      <c r="E27" s="29"/>
    </row>
    <row r="28" spans="1:6" x14ac:dyDescent="0.25">
      <c r="C28" s="154"/>
      <c r="D28" s="29"/>
      <c r="E28" s="29"/>
    </row>
    <row r="29" spans="1:6" x14ac:dyDescent="0.25">
      <c r="C29" s="154"/>
      <c r="D29" s="29"/>
      <c r="E29" s="29"/>
    </row>
    <row r="30" spans="1:6" x14ac:dyDescent="0.25">
      <c r="C30" s="154"/>
      <c r="D30" s="29"/>
      <c r="E30" s="29"/>
    </row>
    <row r="35" spans="1:3" ht="16.75" customHeight="1" x14ac:dyDescent="0.25"/>
    <row r="43" spans="1:3" x14ac:dyDescent="0.25">
      <c r="A43" s="79"/>
      <c r="B43" s="79"/>
      <c r="C43" s="79"/>
    </row>
    <row r="60" ht="16.75" customHeight="1" x14ac:dyDescent="0.25"/>
    <row r="70" ht="52.25" customHeight="1" x14ac:dyDescent="0.25"/>
    <row r="101" ht="42.65" customHeight="1" x14ac:dyDescent="0.25"/>
  </sheetData>
  <mergeCells count="8">
    <mergeCell ref="B18:F18"/>
    <mergeCell ref="A1:B1"/>
    <mergeCell ref="A2:F2"/>
    <mergeCell ref="A4:B6"/>
    <mergeCell ref="C4:F4"/>
    <mergeCell ref="C5:C6"/>
    <mergeCell ref="E5:E6"/>
    <mergeCell ref="F5:F6"/>
  </mergeCells>
  <conditionalFormatting sqref="G8:G11">
    <cfRule type="dataBar" priority="3">
      <dataBar>
        <cfvo type="min"/>
        <cfvo type="max"/>
        <color rgb="FF638EC6"/>
      </dataBar>
      <extLst>
        <ext xmlns:x14="http://schemas.microsoft.com/office/spreadsheetml/2009/9/main" uri="{B025F937-C7B1-47D3-B67F-A62EFF666E3E}">
          <x14:id>{5506DB9B-96C1-4923-B323-8914FC4D6003}</x14:id>
        </ext>
      </extLst>
    </cfRule>
  </conditionalFormatting>
  <conditionalFormatting sqref="D27:E30">
    <cfRule type="cellIs" dxfId="1" priority="1" operator="lessThan">
      <formula>0</formula>
    </cfRule>
    <cfRule type="cellIs" dxfId="0" priority="2" operator="greaterThan">
      <formula>0</formula>
    </cfRule>
  </conditionalFormatting>
  <hyperlinks>
    <hyperlink ref="A1:B1" location="ContentsHead" display="ContentsHead" xr:uid="{A421E9D5-CB46-47D9-8B76-58ACBFA0B69C}"/>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5506DB9B-96C1-4923-B323-8914FC4D6003}">
            <x14:dataBar minLength="0" maxLength="100" gradient="0">
              <x14:cfvo type="autoMin"/>
              <x14:cfvo type="autoMax"/>
              <x14:negativeFillColor rgb="FFFF0000"/>
              <x14:axisColor rgb="FF000000"/>
            </x14:dataBar>
          </x14:cfRule>
          <xm:sqref>G8:G11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9903-0467-4A3E-8FD3-4ED1BA466847}">
  <sheetPr codeName="Sheet19">
    <tabColor theme="8" tint="0.79998168889431442"/>
  </sheetPr>
  <dimension ref="A1:S103"/>
  <sheetViews>
    <sheetView showGridLines="0" workbookViewId="0">
      <selection sqref="A1:B1"/>
    </sheetView>
  </sheetViews>
  <sheetFormatPr defaultColWidth="0" defaultRowHeight="12.5" x14ac:dyDescent="0.25"/>
  <cols>
    <col min="1" max="1" width="2.6328125" style="15" customWidth="1"/>
    <col min="2" max="2" width="17.90625" style="15" customWidth="1"/>
    <col min="3" max="3" width="13.54296875" style="15" bestFit="1" customWidth="1"/>
    <col min="4" max="4" width="13.36328125" style="15" customWidth="1"/>
    <col min="5" max="5" width="16.36328125" style="15" bestFit="1" customWidth="1"/>
    <col min="6" max="6" width="12.6328125" style="15" customWidth="1"/>
    <col min="7" max="8" width="8.90625" style="15" customWidth="1"/>
    <col min="9" max="19" width="0" style="15" hidden="1" customWidth="1"/>
    <col min="20" max="16384" width="8.90625" style="15" hidden="1"/>
  </cols>
  <sheetData>
    <row r="1" spans="1:6" ht="14.5" x14ac:dyDescent="0.25">
      <c r="A1" s="213" t="s">
        <v>134</v>
      </c>
      <c r="B1" s="213"/>
    </row>
    <row r="2" spans="1:6" ht="13" x14ac:dyDescent="0.3">
      <c r="A2" s="214" t="s">
        <v>414</v>
      </c>
      <c r="B2" s="214"/>
      <c r="C2" s="214"/>
      <c r="D2" s="214"/>
      <c r="E2" s="214"/>
      <c r="F2" s="214"/>
    </row>
    <row r="4" spans="1:6" ht="16.75" customHeight="1" x14ac:dyDescent="0.6">
      <c r="A4" s="215" t="s">
        <v>256</v>
      </c>
      <c r="B4" s="215"/>
      <c r="C4" s="215" t="s">
        <v>341</v>
      </c>
      <c r="D4" s="215"/>
      <c r="E4" s="215"/>
      <c r="F4" s="215"/>
    </row>
    <row r="5" spans="1:6" ht="16.75" customHeight="1" x14ac:dyDescent="0.55000000000000004">
      <c r="A5" s="216"/>
      <c r="B5" s="216"/>
      <c r="C5" s="216" t="s">
        <v>163</v>
      </c>
      <c r="D5" s="41" t="s">
        <v>261</v>
      </c>
      <c r="E5" s="216" t="s">
        <v>373</v>
      </c>
      <c r="F5" s="219" t="s">
        <v>415</v>
      </c>
    </row>
    <row r="6" spans="1:6" ht="40.5" x14ac:dyDescent="0.55000000000000004">
      <c r="A6" s="216"/>
      <c r="B6" s="216"/>
      <c r="C6" s="216"/>
      <c r="D6" s="41" t="s">
        <v>416</v>
      </c>
      <c r="E6" s="216"/>
      <c r="F6" s="219"/>
    </row>
    <row r="7" spans="1:6" ht="13.25" customHeight="1" x14ac:dyDescent="0.3">
      <c r="A7" s="144" t="s">
        <v>252</v>
      </c>
      <c r="B7" s="145"/>
      <c r="C7" s="155">
        <v>150.4</v>
      </c>
      <c r="D7" s="156">
        <v>55.9</v>
      </c>
      <c r="E7" s="155">
        <v>73</v>
      </c>
      <c r="F7" s="157">
        <v>223.4</v>
      </c>
    </row>
    <row r="8" spans="1:6" ht="13.25" customHeight="1" x14ac:dyDescent="0.25">
      <c r="B8" s="53" t="s">
        <v>177</v>
      </c>
      <c r="C8" s="46">
        <v>31.9</v>
      </c>
      <c r="D8" s="47">
        <v>12.6</v>
      </c>
      <c r="E8" s="46">
        <v>15.4</v>
      </c>
      <c r="F8" s="48">
        <v>47.4</v>
      </c>
    </row>
    <row r="9" spans="1:6" x14ac:dyDescent="0.25">
      <c r="B9" s="53" t="s">
        <v>178</v>
      </c>
      <c r="C9" s="46">
        <v>42</v>
      </c>
      <c r="D9" s="47">
        <v>14.7</v>
      </c>
      <c r="E9" s="46">
        <v>17.7</v>
      </c>
      <c r="F9" s="48">
        <v>59.7</v>
      </c>
    </row>
    <row r="10" spans="1:6" x14ac:dyDescent="0.25">
      <c r="B10" s="53" t="s">
        <v>179</v>
      </c>
      <c r="C10" s="46">
        <v>44.6</v>
      </c>
      <c r="D10" s="47">
        <v>15.9</v>
      </c>
      <c r="E10" s="46">
        <v>19.600000000000001</v>
      </c>
      <c r="F10" s="48">
        <v>64.2</v>
      </c>
    </row>
    <row r="11" spans="1:6" x14ac:dyDescent="0.25">
      <c r="B11" s="53" t="s">
        <v>180</v>
      </c>
      <c r="C11" s="46">
        <v>31.9</v>
      </c>
      <c r="D11" s="47">
        <v>12.7</v>
      </c>
      <c r="E11" s="46">
        <v>20.3</v>
      </c>
      <c r="F11" s="48">
        <v>52.2</v>
      </c>
    </row>
    <row r="12" spans="1:6" ht="25.5" customHeight="1" x14ac:dyDescent="0.3">
      <c r="A12" s="113" t="s">
        <v>272</v>
      </c>
      <c r="B12" s="53"/>
      <c r="C12" s="155">
        <v>130.6</v>
      </c>
      <c r="D12" s="156">
        <v>51</v>
      </c>
      <c r="E12" s="155">
        <v>50.4</v>
      </c>
      <c r="F12" s="157">
        <v>181</v>
      </c>
    </row>
    <row r="13" spans="1:6" x14ac:dyDescent="0.25">
      <c r="B13" s="53" t="s">
        <v>181</v>
      </c>
      <c r="C13" s="46">
        <v>36.4</v>
      </c>
      <c r="D13" s="47">
        <v>14.6</v>
      </c>
      <c r="E13" s="46">
        <v>13.5</v>
      </c>
      <c r="F13" s="48">
        <v>49.9</v>
      </c>
    </row>
    <row r="14" spans="1:6" x14ac:dyDescent="0.25">
      <c r="B14" s="53" t="s">
        <v>411</v>
      </c>
      <c r="C14" s="46">
        <v>45.8</v>
      </c>
      <c r="D14" s="47">
        <v>17.8</v>
      </c>
      <c r="E14" s="46">
        <v>17</v>
      </c>
      <c r="F14" s="48">
        <v>62.8</v>
      </c>
    </row>
    <row r="15" spans="1:6" x14ac:dyDescent="0.25">
      <c r="B15" s="53" t="s">
        <v>183</v>
      </c>
      <c r="C15" s="46">
        <v>48.4</v>
      </c>
      <c r="D15" s="47">
        <v>18.7</v>
      </c>
      <c r="E15" s="46">
        <v>19.899999999999999</v>
      </c>
      <c r="F15" s="48">
        <v>68.400000000000006</v>
      </c>
    </row>
    <row r="16" spans="1:6" ht="2" customHeight="1" x14ac:dyDescent="0.25">
      <c r="A16" s="148"/>
      <c r="B16" s="149"/>
      <c r="C16" s="59"/>
      <c r="D16" s="158"/>
      <c r="E16" s="59"/>
      <c r="F16" s="159"/>
    </row>
    <row r="17" spans="1:6" ht="3.65" customHeight="1" x14ac:dyDescent="0.25">
      <c r="B17" s="160"/>
      <c r="C17" s="46"/>
      <c r="D17" s="47"/>
      <c r="E17" s="46"/>
      <c r="F17" s="46"/>
    </row>
    <row r="18" spans="1:6" ht="14.5" x14ac:dyDescent="0.25">
      <c r="A18" s="152">
        <v>1</v>
      </c>
      <c r="B18" s="234" t="s">
        <v>406</v>
      </c>
      <c r="C18" s="234"/>
      <c r="D18" s="234"/>
      <c r="E18" s="234"/>
      <c r="F18" s="234"/>
    </row>
    <row r="19" spans="1:6" ht="27" customHeight="1" x14ac:dyDescent="0.25">
      <c r="A19" s="153">
        <v>2</v>
      </c>
      <c r="B19" s="234" t="s">
        <v>308</v>
      </c>
      <c r="C19" s="234"/>
      <c r="D19" s="234"/>
      <c r="E19" s="234"/>
      <c r="F19" s="234"/>
    </row>
    <row r="20" spans="1:6" ht="27" customHeight="1" x14ac:dyDescent="0.25">
      <c r="A20" s="153">
        <v>3</v>
      </c>
      <c r="B20" s="234" t="s">
        <v>306</v>
      </c>
      <c r="C20" s="234"/>
      <c r="D20" s="234"/>
      <c r="E20" s="234"/>
      <c r="F20" s="234"/>
    </row>
    <row r="21" spans="1:6" ht="14.5" x14ac:dyDescent="0.25">
      <c r="A21" s="153">
        <v>4</v>
      </c>
      <c r="B21" s="234" t="s">
        <v>307</v>
      </c>
      <c r="C21" s="234"/>
      <c r="D21" s="234"/>
      <c r="E21" s="234"/>
      <c r="F21" s="234"/>
    </row>
    <row r="22" spans="1:6" x14ac:dyDescent="0.25">
      <c r="A22" s="15" t="s">
        <v>131</v>
      </c>
      <c r="B22" s="15" t="s">
        <v>412</v>
      </c>
    </row>
    <row r="23" spans="1:6" ht="13.25" customHeight="1" x14ac:dyDescent="0.25">
      <c r="A23" s="15" t="s">
        <v>253</v>
      </c>
      <c r="B23" s="15" t="s">
        <v>413</v>
      </c>
    </row>
    <row r="29" spans="1:6" ht="40.25" customHeight="1" x14ac:dyDescent="0.25"/>
    <row r="37" spans="1:3" ht="16.75" customHeight="1" x14ac:dyDescent="0.25"/>
    <row r="45" spans="1:3" x14ac:dyDescent="0.25">
      <c r="A45" s="79"/>
      <c r="B45" s="79"/>
      <c r="C45" s="79"/>
    </row>
    <row r="62" ht="16.75" customHeight="1" x14ac:dyDescent="0.25"/>
    <row r="72" ht="52.25" customHeight="1" x14ac:dyDescent="0.25"/>
    <row r="103" ht="42.65" customHeight="1" x14ac:dyDescent="0.25"/>
  </sheetData>
  <mergeCells count="11">
    <mergeCell ref="B18:F18"/>
    <mergeCell ref="B19:F19"/>
    <mergeCell ref="B20:F20"/>
    <mergeCell ref="B21:F21"/>
    <mergeCell ref="A1:B1"/>
    <mergeCell ref="A2:F2"/>
    <mergeCell ref="A4:B6"/>
    <mergeCell ref="C4:F4"/>
    <mergeCell ref="C5:C6"/>
    <mergeCell ref="E5:E6"/>
    <mergeCell ref="F5:F6"/>
  </mergeCells>
  <hyperlinks>
    <hyperlink ref="A1:B1" location="ContentsHead" display="ContentsHead" xr:uid="{C2124155-CC3F-4AFF-8951-D32D924AFE77}"/>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178F-184A-4C88-9261-52287AFB3E97}">
  <sheetPr codeName="Sheet22">
    <tabColor theme="8" tint="0.79998168889431442"/>
  </sheetPr>
  <dimension ref="A1:S98"/>
  <sheetViews>
    <sheetView showGridLines="0" workbookViewId="0">
      <selection sqref="A1:B1"/>
    </sheetView>
  </sheetViews>
  <sheetFormatPr defaultColWidth="0" defaultRowHeight="12.5" x14ac:dyDescent="0.25"/>
  <cols>
    <col min="1" max="1" width="2.6328125" style="15" customWidth="1"/>
    <col min="2" max="2" width="18.81640625" style="15" customWidth="1"/>
    <col min="3" max="3" width="10.6328125" style="15" bestFit="1" customWidth="1"/>
    <col min="4" max="4" width="7.90625" style="15" customWidth="1"/>
    <col min="5" max="5" width="14.1796875" style="15" customWidth="1"/>
    <col min="6" max="6" width="13" style="15" customWidth="1"/>
    <col min="7" max="7" width="12.81640625" style="15" customWidth="1"/>
    <col min="8" max="8" width="22.1796875" style="15" customWidth="1"/>
    <col min="9" max="19" width="0" style="15" hidden="1" customWidth="1"/>
    <col min="20" max="16384" width="8.90625" style="15" hidden="1"/>
  </cols>
  <sheetData>
    <row r="1" spans="1:7" ht="14.5" x14ac:dyDescent="0.25">
      <c r="A1" s="213" t="s">
        <v>134</v>
      </c>
      <c r="B1" s="213"/>
    </row>
    <row r="2" spans="1:7" ht="13" x14ac:dyDescent="0.3">
      <c r="A2" s="233" t="s">
        <v>417</v>
      </c>
      <c r="B2" s="233"/>
      <c r="C2" s="233"/>
      <c r="D2" s="233"/>
      <c r="E2" s="233"/>
      <c r="F2" s="233"/>
      <c r="G2" s="233"/>
    </row>
    <row r="4" spans="1:7" ht="21.65" customHeight="1" x14ac:dyDescent="0.6">
      <c r="A4" s="215" t="s">
        <v>256</v>
      </c>
      <c r="B4" s="215"/>
      <c r="C4" s="215" t="s">
        <v>418</v>
      </c>
      <c r="D4" s="215"/>
      <c r="E4" s="215"/>
      <c r="F4" s="215"/>
      <c r="G4" s="215"/>
    </row>
    <row r="5" spans="1:7" ht="16.75" customHeight="1" x14ac:dyDescent="0.55000000000000004">
      <c r="A5" s="216"/>
      <c r="B5" s="216"/>
      <c r="C5" s="216" t="s">
        <v>260</v>
      </c>
      <c r="D5" s="41" t="s">
        <v>261</v>
      </c>
      <c r="E5" s="216" t="s">
        <v>419</v>
      </c>
      <c r="F5" s="219" t="s">
        <v>420</v>
      </c>
      <c r="G5" s="235" t="s">
        <v>421</v>
      </c>
    </row>
    <row r="6" spans="1:7" ht="56" customHeight="1" x14ac:dyDescent="0.55000000000000004">
      <c r="A6" s="216"/>
      <c r="B6" s="216"/>
      <c r="C6" s="216"/>
      <c r="D6" s="41" t="s">
        <v>422</v>
      </c>
      <c r="E6" s="216"/>
      <c r="F6" s="219"/>
      <c r="G6" s="235"/>
    </row>
    <row r="7" spans="1:7" ht="13.25" customHeight="1" x14ac:dyDescent="0.3">
      <c r="A7" s="144" t="s">
        <v>252</v>
      </c>
      <c r="B7" s="145"/>
      <c r="C7" s="74">
        <v>9853</v>
      </c>
      <c r="D7" s="146">
        <v>1911</v>
      </c>
      <c r="E7" s="74">
        <v>2633</v>
      </c>
      <c r="F7" s="75">
        <v>12486</v>
      </c>
      <c r="G7" s="74">
        <v>1288</v>
      </c>
    </row>
    <row r="8" spans="1:7" ht="13.25" customHeight="1" x14ac:dyDescent="0.25">
      <c r="B8" s="53" t="s">
        <v>177</v>
      </c>
      <c r="C8" s="79">
        <v>2256</v>
      </c>
      <c r="D8" s="147">
        <v>430</v>
      </c>
      <c r="E8" s="79">
        <v>522</v>
      </c>
      <c r="F8" s="80">
        <v>2778</v>
      </c>
      <c r="G8" s="79">
        <v>254</v>
      </c>
    </row>
    <row r="9" spans="1:7" x14ac:dyDescent="0.25">
      <c r="B9" s="53" t="s">
        <v>178</v>
      </c>
      <c r="C9" s="79">
        <v>2686</v>
      </c>
      <c r="D9" s="147">
        <v>500</v>
      </c>
      <c r="E9" s="79">
        <v>691</v>
      </c>
      <c r="F9" s="80">
        <v>3378</v>
      </c>
      <c r="G9" s="79">
        <v>388</v>
      </c>
    </row>
    <row r="10" spans="1:7" x14ac:dyDescent="0.25">
      <c r="B10" s="53" t="s">
        <v>179</v>
      </c>
      <c r="C10" s="79">
        <v>2847</v>
      </c>
      <c r="D10" s="147">
        <v>540</v>
      </c>
      <c r="E10" s="79">
        <v>659</v>
      </c>
      <c r="F10" s="80">
        <v>3505</v>
      </c>
      <c r="G10" s="79">
        <v>319</v>
      </c>
    </row>
    <row r="11" spans="1:7" x14ac:dyDescent="0.25">
      <c r="B11" s="53" t="s">
        <v>180</v>
      </c>
      <c r="C11" s="79">
        <v>2064</v>
      </c>
      <c r="D11" s="147">
        <v>442</v>
      </c>
      <c r="E11" s="79">
        <v>761</v>
      </c>
      <c r="F11" s="80">
        <v>2825</v>
      </c>
      <c r="G11" s="79">
        <v>328</v>
      </c>
    </row>
    <row r="12" spans="1:7" ht="25.5" customHeight="1" x14ac:dyDescent="0.3">
      <c r="A12" s="144" t="s">
        <v>272</v>
      </c>
      <c r="B12" s="53"/>
      <c r="C12" s="74">
        <v>7948</v>
      </c>
      <c r="D12" s="146">
        <v>1770</v>
      </c>
      <c r="E12" s="74">
        <v>1630</v>
      </c>
      <c r="F12" s="75">
        <v>9578</v>
      </c>
      <c r="G12" s="74">
        <v>1002</v>
      </c>
    </row>
    <row r="13" spans="1:7" x14ac:dyDescent="0.25">
      <c r="B13" s="53" t="s">
        <v>181</v>
      </c>
      <c r="C13" s="79">
        <v>2397</v>
      </c>
      <c r="D13" s="147">
        <v>510</v>
      </c>
      <c r="E13" s="79">
        <v>376</v>
      </c>
      <c r="F13" s="80">
        <v>2772</v>
      </c>
      <c r="G13" s="79">
        <v>351</v>
      </c>
    </row>
    <row r="14" spans="1:7" x14ac:dyDescent="0.25">
      <c r="B14" s="53" t="s">
        <v>411</v>
      </c>
      <c r="C14" s="79">
        <v>2738</v>
      </c>
      <c r="D14" s="147">
        <v>612</v>
      </c>
      <c r="E14" s="79">
        <v>634</v>
      </c>
      <c r="F14" s="80">
        <v>3372</v>
      </c>
      <c r="G14" s="79">
        <v>318</v>
      </c>
    </row>
    <row r="15" spans="1:7" x14ac:dyDescent="0.25">
      <c r="B15" s="53" t="s">
        <v>183</v>
      </c>
      <c r="C15" s="79">
        <v>2812</v>
      </c>
      <c r="D15" s="147">
        <v>648</v>
      </c>
      <c r="E15" s="79">
        <v>621</v>
      </c>
      <c r="F15" s="80">
        <v>3433</v>
      </c>
      <c r="G15" s="79">
        <v>333</v>
      </c>
    </row>
    <row r="16" spans="1:7" ht="2.5" customHeight="1" x14ac:dyDescent="0.25">
      <c r="A16" s="148"/>
      <c r="B16" s="149"/>
      <c r="C16" s="84"/>
      <c r="D16" s="161"/>
      <c r="E16" s="84"/>
      <c r="F16" s="85"/>
      <c r="G16" s="84"/>
    </row>
    <row r="17" spans="1:7" ht="6" customHeight="1" x14ac:dyDescent="0.25">
      <c r="B17" s="160"/>
      <c r="C17" s="79"/>
      <c r="D17" s="147"/>
      <c r="E17" s="79"/>
      <c r="F17" s="162"/>
      <c r="G17" s="79"/>
    </row>
    <row r="18" spans="1:7" ht="103" customHeight="1" x14ac:dyDescent="0.25">
      <c r="A18" s="153">
        <v>1</v>
      </c>
      <c r="B18" s="234" t="s">
        <v>423</v>
      </c>
      <c r="C18" s="234"/>
      <c r="D18" s="234"/>
      <c r="E18" s="234"/>
      <c r="F18" s="234"/>
      <c r="G18" s="234"/>
    </row>
    <row r="19" spans="1:7" ht="29.4" customHeight="1" x14ac:dyDescent="0.25">
      <c r="A19" s="153">
        <v>2</v>
      </c>
      <c r="B19" s="234" t="s">
        <v>306</v>
      </c>
      <c r="C19" s="234"/>
      <c r="D19" s="234"/>
      <c r="E19" s="234"/>
      <c r="F19" s="234"/>
      <c r="G19" s="234"/>
    </row>
    <row r="20" spans="1:7" ht="14.5" x14ac:dyDescent="0.25">
      <c r="A20" s="153">
        <v>3</v>
      </c>
      <c r="B20" s="234" t="s">
        <v>307</v>
      </c>
      <c r="C20" s="234"/>
      <c r="D20" s="234"/>
      <c r="E20" s="234"/>
      <c r="F20" s="234"/>
      <c r="G20" s="234"/>
    </row>
    <row r="21" spans="1:7" x14ac:dyDescent="0.25">
      <c r="A21" s="15" t="s">
        <v>131</v>
      </c>
      <c r="B21" s="15" t="s">
        <v>412</v>
      </c>
    </row>
    <row r="22" spans="1:7" x14ac:dyDescent="0.25">
      <c r="A22" s="15" t="s">
        <v>253</v>
      </c>
      <c r="B22" s="15" t="s">
        <v>413</v>
      </c>
    </row>
    <row r="24" spans="1:7" ht="40.25" customHeight="1" x14ac:dyDescent="0.25"/>
    <row r="32" spans="1:7" ht="16.75" customHeight="1" x14ac:dyDescent="0.25"/>
    <row r="40" spans="1:3" x14ac:dyDescent="0.25">
      <c r="A40" s="79"/>
      <c r="B40" s="79"/>
      <c r="C40" s="79"/>
    </row>
    <row r="57" ht="16.75" customHeight="1" x14ac:dyDescent="0.25"/>
    <row r="67" ht="52.25" customHeight="1" x14ac:dyDescent="0.25"/>
    <row r="98" ht="42.65" customHeight="1" x14ac:dyDescent="0.25"/>
  </sheetData>
  <mergeCells count="11">
    <mergeCell ref="B18:G18"/>
    <mergeCell ref="B19:G19"/>
    <mergeCell ref="B20:G20"/>
    <mergeCell ref="A1:B1"/>
    <mergeCell ref="A2:G2"/>
    <mergeCell ref="A4:B6"/>
    <mergeCell ref="C4:G4"/>
    <mergeCell ref="C5:C6"/>
    <mergeCell ref="E5:E6"/>
    <mergeCell ref="F5:F6"/>
    <mergeCell ref="G5:G6"/>
  </mergeCells>
  <hyperlinks>
    <hyperlink ref="A1:B1" location="ContentsHead" display="Back to contents" xr:uid="{7D01E7C7-44FE-48B5-9A88-BBF44B1BD0E9}"/>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B307D-FE91-406F-AC7D-BDDA7D92F7F0}">
  <sheetPr codeName="Sheet40">
    <tabColor theme="8" tint="0.79998168889431442"/>
  </sheetPr>
  <dimension ref="A1:AD61"/>
  <sheetViews>
    <sheetView showGridLines="0" zoomScaleNormal="100" workbookViewId="0">
      <pane ySplit="1" topLeftCell="A2" activePane="bottomLeft" state="frozen"/>
      <selection activeCell="A20" sqref="A20"/>
      <selection pane="bottomLeft" sqref="A1:C1"/>
    </sheetView>
  </sheetViews>
  <sheetFormatPr defaultColWidth="0" defaultRowHeight="12.5" x14ac:dyDescent="0.25"/>
  <cols>
    <col min="1" max="1" width="2.6328125" style="15" customWidth="1"/>
    <col min="2" max="2" width="13.90625" style="15" customWidth="1"/>
    <col min="3" max="3" width="9" style="15" customWidth="1"/>
    <col min="4" max="4" width="9.81640625" style="15" customWidth="1"/>
    <col min="5" max="5" width="9.1796875" style="15" customWidth="1"/>
    <col min="6" max="6" width="5.1796875" style="15" bestFit="1" customWidth="1"/>
    <col min="7" max="7" width="1.08984375" style="15" customWidth="1"/>
    <col min="8" max="8" width="8.36328125" style="15" customWidth="1"/>
    <col min="9" max="9" width="8.36328125" style="15" bestFit="1" customWidth="1"/>
    <col min="10" max="10" width="9.54296875" style="15" customWidth="1"/>
    <col min="11" max="11" width="8.36328125" style="15" customWidth="1"/>
    <col min="12" max="12" width="8.90625" style="2" customWidth="1"/>
    <col min="13" max="14" width="8.90625" style="15" hidden="1" customWidth="1"/>
    <col min="15" max="15" width="16" style="15" hidden="1" customWidth="1"/>
    <col min="16" max="17" width="17.1796875" style="15" hidden="1" customWidth="1"/>
    <col min="18" max="18" width="15.08984375" style="15" hidden="1" customWidth="1"/>
    <col min="19" max="22" width="0" style="15" hidden="1" customWidth="1"/>
    <col min="23" max="24" width="8.90625" style="15" hidden="1" customWidth="1"/>
    <col min="25" max="25" width="16" style="15" hidden="1" customWidth="1"/>
    <col min="26" max="27" width="17.1796875" style="15" hidden="1" customWidth="1"/>
    <col min="28" max="28" width="15.08984375" style="15" hidden="1" customWidth="1"/>
    <col min="29" max="29" width="17.1796875" style="15" hidden="1" customWidth="1"/>
    <col min="30" max="30" width="15.08984375" style="15" hidden="1" customWidth="1"/>
    <col min="31" max="16384" width="8.90625" style="15" hidden="1"/>
  </cols>
  <sheetData>
    <row r="1" spans="1:18" s="2" customFormat="1" ht="14.5" x14ac:dyDescent="0.25">
      <c r="A1" s="213" t="s">
        <v>134</v>
      </c>
      <c r="B1" s="213"/>
      <c r="C1" s="213"/>
      <c r="D1" s="36"/>
      <c r="E1" s="36"/>
      <c r="F1" s="36"/>
      <c r="G1" s="36"/>
      <c r="H1" s="36"/>
      <c r="I1" s="36"/>
      <c r="J1" s="15"/>
      <c r="K1" s="15"/>
      <c r="M1" s="15"/>
      <c r="N1" s="15"/>
      <c r="O1" s="15"/>
      <c r="P1" s="15"/>
      <c r="Q1" s="15"/>
      <c r="R1" s="15"/>
    </row>
    <row r="2" spans="1:18" s="2" customFormat="1" ht="13" x14ac:dyDescent="0.3">
      <c r="A2" s="214" t="s">
        <v>431</v>
      </c>
      <c r="B2" s="214"/>
      <c r="C2" s="214"/>
      <c r="D2" s="214"/>
      <c r="E2" s="214"/>
      <c r="F2" s="214"/>
      <c r="G2" s="214"/>
      <c r="H2" s="214"/>
      <c r="I2" s="214"/>
      <c r="J2" s="214"/>
      <c r="K2" s="15"/>
      <c r="M2" s="15"/>
      <c r="N2" s="15"/>
      <c r="O2" s="15"/>
      <c r="P2" s="15"/>
      <c r="Q2" s="15"/>
      <c r="R2" s="15"/>
    </row>
    <row r="3" spans="1:18" s="2" customFormat="1" x14ac:dyDescent="0.25">
      <c r="A3" s="15"/>
      <c r="B3" s="15"/>
      <c r="C3" s="15"/>
      <c r="D3" s="15"/>
      <c r="E3" s="15"/>
      <c r="F3" s="15"/>
      <c r="G3" s="15"/>
      <c r="H3" s="15"/>
      <c r="I3" s="15"/>
      <c r="J3" s="15"/>
      <c r="K3" s="15"/>
      <c r="M3" s="15"/>
      <c r="N3" s="15"/>
      <c r="O3" s="15"/>
      <c r="P3" s="15"/>
      <c r="Q3" s="15"/>
      <c r="R3" s="15"/>
    </row>
    <row r="4" spans="1:18" s="2" customFormat="1" ht="16" customHeight="1" x14ac:dyDescent="0.6">
      <c r="A4" s="236" t="s">
        <v>256</v>
      </c>
      <c r="B4" s="236"/>
      <c r="C4" s="236" t="s">
        <v>340</v>
      </c>
      <c r="D4" s="236"/>
      <c r="E4" s="236"/>
      <c r="F4" s="236"/>
      <c r="G4" s="236"/>
      <c r="H4" s="236"/>
      <c r="I4" s="236"/>
      <c r="J4" s="236"/>
      <c r="K4" s="40"/>
      <c r="M4" s="15"/>
      <c r="N4" s="15"/>
      <c r="O4" s="15"/>
      <c r="P4" s="15"/>
      <c r="Q4" s="15"/>
      <c r="R4" s="15"/>
    </row>
    <row r="5" spans="1:18" s="2" customFormat="1" ht="15.5" x14ac:dyDescent="0.55000000000000004">
      <c r="A5" s="235"/>
      <c r="B5" s="235"/>
      <c r="C5" s="235" t="s">
        <v>198</v>
      </c>
      <c r="D5" s="235"/>
      <c r="E5" s="235"/>
      <c r="F5" s="235"/>
      <c r="G5" s="163"/>
      <c r="H5" s="235" t="s">
        <v>204</v>
      </c>
      <c r="I5" s="235"/>
      <c r="J5" s="164"/>
      <c r="K5" s="15"/>
      <c r="M5" s="15"/>
      <c r="N5" s="15"/>
      <c r="O5" s="15"/>
      <c r="P5" s="15"/>
      <c r="Q5" s="15"/>
      <c r="R5" s="15"/>
    </row>
    <row r="6" spans="1:18" s="2" customFormat="1" ht="43.5" x14ac:dyDescent="0.55000000000000004">
      <c r="A6" s="235"/>
      <c r="B6" s="235"/>
      <c r="C6" s="163" t="s">
        <v>348</v>
      </c>
      <c r="D6" s="163" t="s">
        <v>200</v>
      </c>
      <c r="E6" s="165" t="s">
        <v>201</v>
      </c>
      <c r="F6" s="163" t="s">
        <v>202</v>
      </c>
      <c r="G6" s="163"/>
      <c r="H6" s="163" t="s">
        <v>345</v>
      </c>
      <c r="I6" s="163" t="s">
        <v>346</v>
      </c>
      <c r="J6" s="166" t="s">
        <v>347</v>
      </c>
      <c r="K6" s="15"/>
      <c r="M6" s="15"/>
      <c r="N6" s="15"/>
      <c r="O6" s="15"/>
      <c r="P6" s="15"/>
      <c r="Q6" s="15"/>
      <c r="R6" s="15"/>
    </row>
    <row r="7" spans="1:18" s="2" customFormat="1" ht="13" x14ac:dyDescent="0.3">
      <c r="A7" s="144" t="s">
        <v>252</v>
      </c>
      <c r="B7" s="145"/>
      <c r="C7" s="74">
        <v>2440</v>
      </c>
      <c r="D7" s="74">
        <v>710</v>
      </c>
      <c r="E7" s="74">
        <v>1140</v>
      </c>
      <c r="F7" s="74">
        <v>360</v>
      </c>
      <c r="G7" s="74"/>
      <c r="H7" s="74">
        <v>1500</v>
      </c>
      <c r="I7" s="74">
        <v>180</v>
      </c>
      <c r="J7" s="75">
        <v>6160</v>
      </c>
      <c r="K7" s="15"/>
      <c r="M7" s="15"/>
      <c r="N7" s="15"/>
      <c r="O7" s="15"/>
      <c r="P7" s="15"/>
      <c r="Q7" s="15"/>
      <c r="R7" s="15"/>
    </row>
    <row r="8" spans="1:18" s="2" customFormat="1" x14ac:dyDescent="0.25">
      <c r="A8" s="15"/>
      <c r="B8" s="53" t="s">
        <v>432</v>
      </c>
      <c r="C8" s="79">
        <v>590</v>
      </c>
      <c r="D8" s="79">
        <v>170</v>
      </c>
      <c r="E8" s="79">
        <v>240</v>
      </c>
      <c r="F8" s="79">
        <v>80</v>
      </c>
      <c r="G8" s="79"/>
      <c r="H8" s="79">
        <v>340</v>
      </c>
      <c r="I8" s="79">
        <v>50</v>
      </c>
      <c r="J8" s="80">
        <v>1430</v>
      </c>
      <c r="K8" s="15"/>
      <c r="M8" s="15"/>
      <c r="N8" s="15"/>
      <c r="O8" s="15"/>
      <c r="P8" s="15"/>
      <c r="Q8" s="15"/>
      <c r="R8" s="15"/>
    </row>
    <row r="9" spans="1:18" s="2" customFormat="1" x14ac:dyDescent="0.25">
      <c r="A9" s="15"/>
      <c r="B9" s="53" t="s">
        <v>433</v>
      </c>
      <c r="C9" s="79">
        <v>600</v>
      </c>
      <c r="D9" s="79">
        <v>160</v>
      </c>
      <c r="E9" s="79">
        <v>280</v>
      </c>
      <c r="F9" s="79">
        <v>80</v>
      </c>
      <c r="G9" s="79"/>
      <c r="H9" s="79">
        <v>370</v>
      </c>
      <c r="I9" s="79">
        <v>40</v>
      </c>
      <c r="J9" s="80">
        <v>1480</v>
      </c>
      <c r="K9" s="15"/>
      <c r="M9" s="15"/>
      <c r="N9" s="15"/>
      <c r="O9" s="15"/>
      <c r="P9" s="15"/>
      <c r="Q9" s="15"/>
      <c r="R9" s="15"/>
    </row>
    <row r="10" spans="1:18" s="2" customFormat="1" x14ac:dyDescent="0.25">
      <c r="A10" s="15"/>
      <c r="B10" s="53" t="s">
        <v>434</v>
      </c>
      <c r="C10" s="79">
        <v>670</v>
      </c>
      <c r="D10" s="79">
        <v>200</v>
      </c>
      <c r="E10" s="79">
        <v>340</v>
      </c>
      <c r="F10" s="79">
        <v>100</v>
      </c>
      <c r="G10" s="79"/>
      <c r="H10" s="79">
        <v>390</v>
      </c>
      <c r="I10" s="79">
        <v>60</v>
      </c>
      <c r="J10" s="80">
        <v>1690</v>
      </c>
      <c r="K10" s="15"/>
      <c r="M10" s="15"/>
      <c r="N10" s="15"/>
      <c r="O10" s="15"/>
      <c r="P10" s="15"/>
      <c r="Q10" s="15"/>
      <c r="R10" s="15"/>
    </row>
    <row r="11" spans="1:18" x14ac:dyDescent="0.25">
      <c r="B11" s="53" t="s">
        <v>180</v>
      </c>
      <c r="C11" s="79">
        <v>580</v>
      </c>
      <c r="D11" s="79">
        <v>180</v>
      </c>
      <c r="E11" s="79">
        <v>290</v>
      </c>
      <c r="F11" s="79">
        <v>110</v>
      </c>
      <c r="G11" s="79"/>
      <c r="H11" s="79">
        <v>400</v>
      </c>
      <c r="I11" s="79">
        <v>30</v>
      </c>
      <c r="J11" s="80">
        <v>1560</v>
      </c>
    </row>
    <row r="12" spans="1:18" ht="38.5" customHeight="1" x14ac:dyDescent="0.3">
      <c r="A12" s="237" t="s">
        <v>272</v>
      </c>
      <c r="B12" s="237"/>
      <c r="C12" s="74">
        <v>1800</v>
      </c>
      <c r="D12" s="74">
        <v>510</v>
      </c>
      <c r="E12" s="74">
        <v>840</v>
      </c>
      <c r="F12" s="74">
        <v>250</v>
      </c>
      <c r="G12" s="74"/>
      <c r="H12" s="74">
        <v>1130</v>
      </c>
      <c r="I12" s="74">
        <v>100</v>
      </c>
      <c r="J12" s="75">
        <v>4530</v>
      </c>
    </row>
    <row r="13" spans="1:18" x14ac:dyDescent="0.25">
      <c r="B13" s="53" t="s">
        <v>181</v>
      </c>
      <c r="C13" s="79">
        <v>650</v>
      </c>
      <c r="D13" s="79">
        <v>190</v>
      </c>
      <c r="E13" s="79">
        <v>250</v>
      </c>
      <c r="F13" s="79">
        <v>60</v>
      </c>
      <c r="G13" s="79"/>
      <c r="H13" s="79">
        <v>350</v>
      </c>
      <c r="I13" s="79">
        <v>40</v>
      </c>
      <c r="J13" s="80">
        <v>1500</v>
      </c>
    </row>
    <row r="14" spans="1:18" x14ac:dyDescent="0.25">
      <c r="B14" s="53" t="s">
        <v>411</v>
      </c>
      <c r="C14" s="79">
        <v>540</v>
      </c>
      <c r="D14" s="79">
        <v>170</v>
      </c>
      <c r="E14" s="79">
        <v>300</v>
      </c>
      <c r="F14" s="79">
        <v>100</v>
      </c>
      <c r="G14" s="79"/>
      <c r="H14" s="79">
        <v>450</v>
      </c>
      <c r="I14" s="79">
        <v>30</v>
      </c>
      <c r="J14" s="80">
        <v>1550</v>
      </c>
    </row>
    <row r="15" spans="1:18" x14ac:dyDescent="0.25">
      <c r="B15" s="53" t="s">
        <v>183</v>
      </c>
      <c r="C15" s="79">
        <v>610</v>
      </c>
      <c r="D15" s="79">
        <v>150</v>
      </c>
      <c r="E15" s="79">
        <v>290</v>
      </c>
      <c r="F15" s="79">
        <v>90</v>
      </c>
      <c r="G15" s="79"/>
      <c r="H15" s="79">
        <v>340</v>
      </c>
      <c r="I15" s="79">
        <v>30</v>
      </c>
      <c r="J15" s="80">
        <v>1480</v>
      </c>
    </row>
    <row r="16" spans="1:18" ht="2.5" customHeight="1" x14ac:dyDescent="0.25">
      <c r="A16" s="148"/>
      <c r="B16" s="148"/>
      <c r="C16" s="148"/>
      <c r="D16" s="148"/>
      <c r="E16" s="148"/>
      <c r="F16" s="148"/>
      <c r="G16" s="148"/>
      <c r="H16" s="148"/>
      <c r="I16" s="148"/>
      <c r="J16" s="167"/>
    </row>
    <row r="17" spans="1:13" ht="27" customHeight="1" x14ac:dyDescent="0.25">
      <c r="A17" s="168" t="s">
        <v>424</v>
      </c>
      <c r="B17" s="218" t="s">
        <v>435</v>
      </c>
      <c r="C17" s="218"/>
      <c r="D17" s="218"/>
      <c r="E17" s="218"/>
      <c r="F17" s="218"/>
      <c r="G17" s="218"/>
      <c r="H17" s="218"/>
      <c r="I17" s="218"/>
      <c r="J17" s="218"/>
    </row>
    <row r="18" spans="1:13" ht="27" customHeight="1" x14ac:dyDescent="0.25">
      <c r="A18" s="168" t="s">
        <v>425</v>
      </c>
      <c r="B18" s="209" t="s">
        <v>351</v>
      </c>
      <c r="C18" s="209"/>
      <c r="D18" s="209"/>
      <c r="E18" s="209"/>
      <c r="F18" s="209"/>
      <c r="G18" s="209"/>
      <c r="H18" s="209"/>
      <c r="I18" s="209"/>
      <c r="J18" s="209"/>
    </row>
    <row r="19" spans="1:13" ht="38.5" customHeight="1" x14ac:dyDescent="0.25">
      <c r="A19" s="168" t="s">
        <v>426</v>
      </c>
      <c r="B19" s="209" t="s">
        <v>352</v>
      </c>
      <c r="C19" s="209"/>
      <c r="D19" s="209"/>
      <c r="E19" s="209"/>
      <c r="F19" s="209"/>
      <c r="G19" s="209"/>
      <c r="H19" s="209"/>
      <c r="I19" s="209"/>
      <c r="J19" s="209"/>
    </row>
    <row r="20" spans="1:13" ht="14.5" x14ac:dyDescent="0.25">
      <c r="A20" s="168" t="s">
        <v>427</v>
      </c>
      <c r="B20" s="209" t="s">
        <v>353</v>
      </c>
      <c r="C20" s="209"/>
      <c r="D20" s="209"/>
      <c r="E20" s="209"/>
      <c r="F20" s="209"/>
      <c r="G20" s="209"/>
      <c r="H20" s="209"/>
      <c r="I20" s="209"/>
      <c r="J20" s="209"/>
      <c r="M20" s="2"/>
    </row>
    <row r="21" spans="1:13" x14ac:dyDescent="0.25">
      <c r="A21" s="15" t="s">
        <v>131</v>
      </c>
      <c r="B21" s="15" t="s">
        <v>412</v>
      </c>
      <c r="M21" s="2"/>
    </row>
    <row r="22" spans="1:13" x14ac:dyDescent="0.25">
      <c r="A22" s="15" t="s">
        <v>253</v>
      </c>
      <c r="B22" s="15" t="s">
        <v>413</v>
      </c>
      <c r="M22" s="2"/>
    </row>
    <row r="23" spans="1:13" ht="14.5" x14ac:dyDescent="0.25">
      <c r="A23" s="168"/>
      <c r="B23" s="28"/>
      <c r="C23" s="28"/>
      <c r="D23" s="28"/>
      <c r="E23" s="28"/>
      <c r="F23" s="28"/>
      <c r="G23" s="28"/>
      <c r="H23" s="28"/>
      <c r="I23" s="28"/>
      <c r="J23" s="28"/>
      <c r="M23" s="2"/>
    </row>
    <row r="24" spans="1:13" ht="14.5" x14ac:dyDescent="0.25">
      <c r="A24" s="168"/>
      <c r="B24" s="28"/>
      <c r="C24" s="28"/>
      <c r="D24" s="28"/>
      <c r="E24" s="28"/>
      <c r="F24" s="28"/>
      <c r="G24" s="28"/>
      <c r="H24" s="28"/>
      <c r="I24" s="28"/>
      <c r="J24" s="28"/>
      <c r="M24" s="2"/>
    </row>
    <row r="25" spans="1:13" ht="13" x14ac:dyDescent="0.3">
      <c r="A25" s="214" t="s">
        <v>436</v>
      </c>
      <c r="B25" s="214"/>
      <c r="C25" s="214"/>
      <c r="D25" s="214"/>
      <c r="E25" s="214"/>
      <c r="F25" s="214"/>
      <c r="G25" s="214"/>
      <c r="H25" s="214"/>
      <c r="I25" s="214"/>
      <c r="J25" s="214"/>
      <c r="M25" s="2"/>
    </row>
    <row r="26" spans="1:13" x14ac:dyDescent="0.25">
      <c r="M26" s="2"/>
    </row>
    <row r="27" spans="1:13" ht="16" customHeight="1" x14ac:dyDescent="0.55000000000000004">
      <c r="A27" s="236" t="s">
        <v>256</v>
      </c>
      <c r="B27" s="236"/>
      <c r="C27" s="236" t="s">
        <v>341</v>
      </c>
      <c r="D27" s="236"/>
      <c r="E27" s="236"/>
      <c r="F27" s="236"/>
      <c r="G27" s="236"/>
      <c r="H27" s="236"/>
      <c r="I27" s="236"/>
      <c r="J27" s="236"/>
      <c r="M27" s="2"/>
    </row>
    <row r="28" spans="1:13" ht="15.5" x14ac:dyDescent="0.55000000000000004">
      <c r="A28" s="235"/>
      <c r="B28" s="235"/>
      <c r="C28" s="235" t="s">
        <v>198</v>
      </c>
      <c r="D28" s="235"/>
      <c r="E28" s="235"/>
      <c r="F28" s="235"/>
      <c r="G28" s="169"/>
      <c r="H28" s="235" t="s">
        <v>204</v>
      </c>
      <c r="I28" s="235"/>
      <c r="J28" s="164"/>
      <c r="M28" s="2"/>
    </row>
    <row r="29" spans="1:13" ht="43.5" x14ac:dyDescent="0.55000000000000004">
      <c r="A29" s="235"/>
      <c r="B29" s="235"/>
      <c r="C29" s="163" t="s">
        <v>348</v>
      </c>
      <c r="D29" s="163" t="s">
        <v>200</v>
      </c>
      <c r="E29" s="165" t="s">
        <v>201</v>
      </c>
      <c r="F29" s="163" t="s">
        <v>202</v>
      </c>
      <c r="G29" s="163"/>
      <c r="H29" s="163" t="s">
        <v>345</v>
      </c>
      <c r="I29" s="163" t="s">
        <v>437</v>
      </c>
      <c r="J29" s="166" t="s">
        <v>438</v>
      </c>
      <c r="M29" s="2"/>
    </row>
    <row r="30" spans="1:13" ht="13" x14ac:dyDescent="0.3">
      <c r="A30" s="144" t="s">
        <v>252</v>
      </c>
      <c r="B30" s="145"/>
      <c r="C30" s="76">
        <v>0.1</v>
      </c>
      <c r="D30" s="76">
        <v>0.4</v>
      </c>
      <c r="E30" s="76">
        <v>12.5</v>
      </c>
      <c r="F30" s="76">
        <v>49.5</v>
      </c>
      <c r="G30" s="155"/>
      <c r="H30" s="76">
        <v>9.9</v>
      </c>
      <c r="I30" s="76">
        <v>0.5</v>
      </c>
      <c r="J30" s="77">
        <v>73</v>
      </c>
      <c r="M30" s="2"/>
    </row>
    <row r="31" spans="1:13" x14ac:dyDescent="0.25">
      <c r="B31" s="53" t="s">
        <v>177</v>
      </c>
      <c r="C31" s="81" t="s">
        <v>311</v>
      </c>
      <c r="D31" s="81">
        <v>0.1</v>
      </c>
      <c r="E31" s="81">
        <v>2.7</v>
      </c>
      <c r="F31" s="81">
        <v>10</v>
      </c>
      <c r="G31" s="46"/>
      <c r="H31" s="81">
        <v>2.5</v>
      </c>
      <c r="I31" s="81">
        <v>0.1</v>
      </c>
      <c r="J31" s="82">
        <v>15.4</v>
      </c>
      <c r="M31" s="2"/>
    </row>
    <row r="32" spans="1:13" x14ac:dyDescent="0.25">
      <c r="B32" s="53" t="s">
        <v>178</v>
      </c>
      <c r="C32" s="81" t="s">
        <v>311</v>
      </c>
      <c r="D32" s="81">
        <v>0.1</v>
      </c>
      <c r="E32" s="81">
        <v>3.1</v>
      </c>
      <c r="F32" s="81">
        <v>11.5</v>
      </c>
      <c r="G32" s="46"/>
      <c r="H32" s="81">
        <v>3</v>
      </c>
      <c r="I32" s="81">
        <v>0.1</v>
      </c>
      <c r="J32" s="82">
        <v>17.7</v>
      </c>
      <c r="M32" s="2"/>
    </row>
    <row r="33" spans="1:10" x14ac:dyDescent="0.25">
      <c r="B33" s="53" t="s">
        <v>179</v>
      </c>
      <c r="C33" s="81" t="s">
        <v>311</v>
      </c>
      <c r="D33" s="81">
        <v>0.1</v>
      </c>
      <c r="E33" s="81">
        <v>3.7</v>
      </c>
      <c r="F33" s="81">
        <v>13.7</v>
      </c>
      <c r="G33" s="46"/>
      <c r="H33" s="81">
        <v>2</v>
      </c>
      <c r="I33" s="81">
        <v>0.1</v>
      </c>
      <c r="J33" s="82">
        <v>19.600000000000001</v>
      </c>
    </row>
    <row r="34" spans="1:10" x14ac:dyDescent="0.25">
      <c r="B34" s="53" t="s">
        <v>180</v>
      </c>
      <c r="C34" s="81" t="s">
        <v>311</v>
      </c>
      <c r="D34" s="81">
        <v>0.1</v>
      </c>
      <c r="E34" s="81">
        <v>3</v>
      </c>
      <c r="F34" s="81">
        <v>14.4</v>
      </c>
      <c r="G34" s="46"/>
      <c r="H34" s="81">
        <v>2.5</v>
      </c>
      <c r="I34" s="81" t="s">
        <v>314</v>
      </c>
      <c r="J34" s="82">
        <v>20.3</v>
      </c>
    </row>
    <row r="35" spans="1:10" ht="38.5" customHeight="1" x14ac:dyDescent="0.3">
      <c r="A35" s="237" t="s">
        <v>272</v>
      </c>
      <c r="B35" s="237"/>
      <c r="C35" s="76">
        <v>0.1</v>
      </c>
      <c r="D35" s="76">
        <v>0.3</v>
      </c>
      <c r="E35" s="76">
        <v>9.5</v>
      </c>
      <c r="F35" s="76">
        <v>31.6</v>
      </c>
      <c r="G35" s="155"/>
      <c r="H35" s="76">
        <v>8.6999999999999993</v>
      </c>
      <c r="I35" s="76">
        <v>0.3</v>
      </c>
      <c r="J35" s="77">
        <v>50.4</v>
      </c>
    </row>
    <row r="36" spans="1:10" x14ac:dyDescent="0.25">
      <c r="B36" s="53" t="s">
        <v>181</v>
      </c>
      <c r="C36" s="81" t="s">
        <v>311</v>
      </c>
      <c r="D36" s="81">
        <v>0.1</v>
      </c>
      <c r="E36" s="81">
        <v>2.8</v>
      </c>
      <c r="F36" s="81">
        <v>6.4</v>
      </c>
      <c r="G36" s="46"/>
      <c r="H36" s="81">
        <v>4.0999999999999996</v>
      </c>
      <c r="I36" s="81">
        <v>0.1</v>
      </c>
      <c r="J36" s="82">
        <v>13.5</v>
      </c>
    </row>
    <row r="37" spans="1:10" x14ac:dyDescent="0.25">
      <c r="B37" s="53" t="s">
        <v>411</v>
      </c>
      <c r="C37" s="81" t="s">
        <v>311</v>
      </c>
      <c r="D37" s="81">
        <v>0.1</v>
      </c>
      <c r="E37" s="81">
        <v>3.3</v>
      </c>
      <c r="F37" s="81">
        <v>11.6</v>
      </c>
      <c r="G37" s="46"/>
      <c r="H37" s="81">
        <v>2</v>
      </c>
      <c r="I37" s="81">
        <v>0.1</v>
      </c>
      <c r="J37" s="82">
        <v>17</v>
      </c>
    </row>
    <row r="38" spans="1:10" x14ac:dyDescent="0.25">
      <c r="B38" s="53" t="s">
        <v>183</v>
      </c>
      <c r="C38" s="81" t="s">
        <v>311</v>
      </c>
      <c r="D38" s="81">
        <v>0.1</v>
      </c>
      <c r="E38" s="81">
        <v>3.4</v>
      </c>
      <c r="F38" s="81">
        <v>13.6</v>
      </c>
      <c r="G38" s="46"/>
      <c r="H38" s="81">
        <v>2.6</v>
      </c>
      <c r="I38" s="81">
        <v>0.2</v>
      </c>
      <c r="J38" s="82">
        <v>19.899999999999999</v>
      </c>
    </row>
    <row r="39" spans="1:10" ht="2.5" customHeight="1" x14ac:dyDescent="0.25">
      <c r="A39" s="148"/>
      <c r="B39" s="148"/>
      <c r="C39" s="148"/>
      <c r="D39" s="148"/>
      <c r="E39" s="148"/>
      <c r="F39" s="148"/>
      <c r="G39" s="148"/>
      <c r="H39" s="148"/>
      <c r="J39" s="167"/>
    </row>
    <row r="40" spans="1:10" ht="27" customHeight="1" x14ac:dyDescent="0.25">
      <c r="A40" s="168" t="s">
        <v>428</v>
      </c>
      <c r="B40" s="238" t="s">
        <v>435</v>
      </c>
      <c r="C40" s="238"/>
      <c r="D40" s="238"/>
      <c r="E40" s="238"/>
      <c r="F40" s="238"/>
      <c r="G40" s="238"/>
      <c r="H40" s="238"/>
      <c r="I40" s="238"/>
    </row>
    <row r="41" spans="1:10" ht="27" customHeight="1" x14ac:dyDescent="0.25">
      <c r="A41" s="168" t="s">
        <v>429</v>
      </c>
      <c r="B41" s="209" t="s">
        <v>351</v>
      </c>
      <c r="C41" s="209"/>
      <c r="D41" s="209"/>
      <c r="E41" s="209"/>
      <c r="F41" s="209"/>
      <c r="G41" s="209"/>
      <c r="H41" s="209"/>
      <c r="I41" s="209"/>
      <c r="J41" s="209"/>
    </row>
    <row r="42" spans="1:10" ht="14.5" x14ac:dyDescent="0.25">
      <c r="A42" s="168" t="s">
        <v>426</v>
      </c>
      <c r="B42" s="209" t="s">
        <v>353</v>
      </c>
      <c r="C42" s="209"/>
      <c r="D42" s="209"/>
      <c r="E42" s="209"/>
      <c r="F42" s="209"/>
      <c r="G42" s="209"/>
      <c r="H42" s="209"/>
      <c r="I42" s="209"/>
      <c r="J42" s="209"/>
    </row>
    <row r="43" spans="1:10" x14ac:dyDescent="0.25">
      <c r="A43" s="15" t="s">
        <v>131</v>
      </c>
      <c r="B43" s="15" t="s">
        <v>412</v>
      </c>
    </row>
    <row r="44" spans="1:10" x14ac:dyDescent="0.25">
      <c r="A44" s="15" t="s">
        <v>253</v>
      </c>
      <c r="B44" s="15" t="s">
        <v>413</v>
      </c>
    </row>
    <row r="45" spans="1:10" x14ac:dyDescent="0.25">
      <c r="A45" s="15" t="s">
        <v>430</v>
      </c>
      <c r="B45" s="209" t="s">
        <v>356</v>
      </c>
      <c r="C45" s="209"/>
      <c r="D45" s="209"/>
      <c r="E45" s="209"/>
      <c r="F45" s="209"/>
      <c r="G45" s="209"/>
      <c r="H45" s="209"/>
      <c r="I45" s="209"/>
      <c r="J45" s="209"/>
    </row>
    <row r="46" spans="1:10" ht="25" customHeight="1" x14ac:dyDescent="0.25">
      <c r="A46" s="170" t="s">
        <v>314</v>
      </c>
      <c r="B46" s="209" t="s">
        <v>357</v>
      </c>
      <c r="C46" s="209"/>
      <c r="D46" s="209"/>
      <c r="E46" s="209"/>
      <c r="F46" s="209"/>
      <c r="G46" s="209"/>
      <c r="H46" s="209"/>
      <c r="I46" s="209"/>
      <c r="J46" s="209"/>
    </row>
    <row r="51" spans="15:18" ht="13" x14ac:dyDescent="0.3">
      <c r="O51" s="171"/>
      <c r="P51" s="171"/>
      <c r="Q51" s="171"/>
      <c r="R51" s="171"/>
    </row>
    <row r="52" spans="15:18" ht="13" x14ac:dyDescent="0.3">
      <c r="O52" s="171"/>
      <c r="P52" s="171"/>
      <c r="Q52" s="171"/>
      <c r="R52" s="171"/>
    </row>
    <row r="53" spans="15:18" ht="42.65" customHeight="1" x14ac:dyDescent="0.3">
      <c r="O53" s="171"/>
      <c r="P53" s="171"/>
      <c r="Q53" s="171"/>
      <c r="R53" s="171"/>
    </row>
    <row r="54" spans="15:18" ht="13" x14ac:dyDescent="0.3">
      <c r="O54" s="171"/>
      <c r="P54" s="171"/>
      <c r="Q54" s="171"/>
      <c r="R54" s="171"/>
    </row>
    <row r="55" spans="15:18" ht="13" x14ac:dyDescent="0.3">
      <c r="O55" s="171"/>
      <c r="P55" s="171"/>
      <c r="Q55" s="171"/>
      <c r="R55" s="171"/>
    </row>
    <row r="56" spans="15:18" ht="13" x14ac:dyDescent="0.3">
      <c r="O56" s="171"/>
      <c r="P56" s="171"/>
      <c r="Q56" s="171"/>
      <c r="R56" s="171"/>
    </row>
    <row r="57" spans="15:18" ht="13" x14ac:dyDescent="0.3">
      <c r="O57" s="171"/>
      <c r="P57" s="171"/>
      <c r="Q57" s="171"/>
      <c r="R57" s="171"/>
    </row>
    <row r="58" spans="15:18" ht="13" x14ac:dyDescent="0.3">
      <c r="O58" s="171"/>
      <c r="P58" s="171"/>
      <c r="Q58" s="171"/>
      <c r="R58" s="171"/>
    </row>
    <row r="59" spans="15:18" ht="13" x14ac:dyDescent="0.3">
      <c r="O59" s="171"/>
      <c r="P59" s="171"/>
      <c r="Q59" s="171"/>
      <c r="R59" s="171"/>
    </row>
    <row r="60" spans="15:18" ht="13" x14ac:dyDescent="0.3">
      <c r="O60" s="171"/>
      <c r="P60" s="171"/>
      <c r="Q60" s="171"/>
      <c r="R60" s="171"/>
    </row>
    <row r="61" spans="15:18" ht="13" x14ac:dyDescent="0.3">
      <c r="O61" s="171"/>
      <c r="P61" s="171"/>
      <c r="Q61" s="171"/>
      <c r="R61" s="171"/>
    </row>
  </sheetData>
  <mergeCells count="22">
    <mergeCell ref="B41:J41"/>
    <mergeCell ref="B42:J42"/>
    <mergeCell ref="B45:J45"/>
    <mergeCell ref="B46:J46"/>
    <mergeCell ref="A27:B29"/>
    <mergeCell ref="C27:J27"/>
    <mergeCell ref="C28:F28"/>
    <mergeCell ref="H28:I28"/>
    <mergeCell ref="A35:B35"/>
    <mergeCell ref="B40:I40"/>
    <mergeCell ref="A25:J25"/>
    <mergeCell ref="A1:C1"/>
    <mergeCell ref="A2:J2"/>
    <mergeCell ref="A4:B6"/>
    <mergeCell ref="C4:J4"/>
    <mergeCell ref="C5:F5"/>
    <mergeCell ref="H5:I5"/>
    <mergeCell ref="A12:B12"/>
    <mergeCell ref="B17:J17"/>
    <mergeCell ref="B18:J18"/>
    <mergeCell ref="B19:J19"/>
    <mergeCell ref="B20:J20"/>
  </mergeCells>
  <hyperlinks>
    <hyperlink ref="A1:C1" location="ContentsHead" display="ContentsHead" xr:uid="{AF93D078-55BD-4E0E-ABA6-9D6D0E4A386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C65F4-B15B-41C8-BCB9-DEE2F105DF01}">
  <sheetPr codeName="Sheet21">
    <tabColor theme="8" tint="0.79998168889431442"/>
  </sheetPr>
  <dimension ref="A1:R90"/>
  <sheetViews>
    <sheetView showGridLines="0" workbookViewId="0">
      <selection sqref="A1:B1"/>
    </sheetView>
  </sheetViews>
  <sheetFormatPr defaultColWidth="0" defaultRowHeight="12.5" x14ac:dyDescent="0.25"/>
  <cols>
    <col min="1" max="1" width="3.1796875" style="15" customWidth="1"/>
    <col min="2" max="2" width="18.81640625" style="15" customWidth="1"/>
    <col min="3" max="3" width="13.54296875" style="30" bestFit="1" customWidth="1"/>
    <col min="4" max="4" width="19.08984375" style="15" customWidth="1"/>
    <col min="5" max="5" width="16.36328125" style="15" bestFit="1" customWidth="1"/>
    <col min="6" max="18" width="0" style="15" hidden="1" customWidth="1"/>
    <col min="19" max="16384" width="8.90625" style="15" hidden="1"/>
  </cols>
  <sheetData>
    <row r="1" spans="1:5" ht="14.5" x14ac:dyDescent="0.25">
      <c r="A1" s="213" t="s">
        <v>134</v>
      </c>
      <c r="B1" s="213"/>
    </row>
    <row r="2" spans="1:5" ht="30" customHeight="1" x14ac:dyDescent="0.3">
      <c r="A2" s="224" t="s">
        <v>440</v>
      </c>
      <c r="B2" s="224"/>
      <c r="C2" s="224"/>
      <c r="D2" s="224"/>
      <c r="E2" s="18"/>
    </row>
    <row r="3" spans="1:5" ht="16" x14ac:dyDescent="0.6">
      <c r="A3" s="172"/>
      <c r="B3" s="172"/>
      <c r="C3" s="173"/>
      <c r="D3" s="41"/>
      <c r="E3" s="172"/>
    </row>
    <row r="4" spans="1:5" ht="34.25" customHeight="1" x14ac:dyDescent="0.6">
      <c r="A4" s="239" t="s">
        <v>256</v>
      </c>
      <c r="B4" s="239"/>
      <c r="C4" s="121" t="s">
        <v>340</v>
      </c>
      <c r="D4" s="174" t="s">
        <v>388</v>
      </c>
      <c r="E4" s="172"/>
    </row>
    <row r="5" spans="1:5" ht="13.25" customHeight="1" x14ac:dyDescent="0.3">
      <c r="A5" s="144" t="s">
        <v>439</v>
      </c>
      <c r="C5" s="175" t="s">
        <v>441</v>
      </c>
      <c r="D5" s="176" t="s">
        <v>442</v>
      </c>
      <c r="E5" s="155"/>
    </row>
    <row r="6" spans="1:5" ht="13.25" customHeight="1" x14ac:dyDescent="0.25">
      <c r="B6" s="53" t="s">
        <v>443</v>
      </c>
      <c r="C6" s="123" t="s">
        <v>444</v>
      </c>
      <c r="D6" s="177" t="s">
        <v>445</v>
      </c>
      <c r="E6" s="46"/>
    </row>
    <row r="7" spans="1:5" x14ac:dyDescent="0.25">
      <c r="B7" s="53" t="s">
        <v>446</v>
      </c>
      <c r="C7" s="123" t="s">
        <v>447</v>
      </c>
      <c r="D7" s="177" t="s">
        <v>448</v>
      </c>
      <c r="E7" s="46"/>
    </row>
    <row r="8" spans="1:5" x14ac:dyDescent="0.25">
      <c r="B8" s="53" t="s">
        <v>449</v>
      </c>
      <c r="C8" s="123" t="s">
        <v>450</v>
      </c>
      <c r="D8" s="177" t="s">
        <v>445</v>
      </c>
      <c r="E8" s="46"/>
    </row>
    <row r="9" spans="1:5" x14ac:dyDescent="0.25">
      <c r="B9" s="53" t="s">
        <v>451</v>
      </c>
      <c r="C9" s="123" t="s">
        <v>452</v>
      </c>
      <c r="D9" s="177" t="s">
        <v>453</v>
      </c>
      <c r="E9" s="46"/>
    </row>
    <row r="10" spans="1:5" ht="25.5" customHeight="1" x14ac:dyDescent="0.3">
      <c r="A10" s="113" t="s">
        <v>272</v>
      </c>
      <c r="B10" s="53"/>
      <c r="C10" s="175" t="s">
        <v>447</v>
      </c>
      <c r="D10" s="176" t="s">
        <v>454</v>
      </c>
      <c r="E10" s="46"/>
    </row>
    <row r="11" spans="1:5" x14ac:dyDescent="0.25">
      <c r="B11" s="53" t="s">
        <v>455</v>
      </c>
      <c r="C11" s="123" t="s">
        <v>452</v>
      </c>
      <c r="D11" s="177" t="s">
        <v>456</v>
      </c>
      <c r="E11" s="46"/>
    </row>
    <row r="12" spans="1:5" x14ac:dyDescent="0.25">
      <c r="B12" s="53" t="s">
        <v>411</v>
      </c>
      <c r="C12" s="123" t="s">
        <v>457</v>
      </c>
      <c r="D12" s="177" t="s">
        <v>458</v>
      </c>
      <c r="E12" s="46"/>
    </row>
    <row r="13" spans="1:5" x14ac:dyDescent="0.25">
      <c r="B13" s="53" t="s">
        <v>183</v>
      </c>
      <c r="C13" s="123" t="s">
        <v>459</v>
      </c>
      <c r="D13" s="177" t="s">
        <v>460</v>
      </c>
      <c r="E13" s="46"/>
    </row>
    <row r="14" spans="1:5" ht="2.5" customHeight="1" x14ac:dyDescent="0.25">
      <c r="A14" s="148"/>
      <c r="B14" s="160"/>
      <c r="C14" s="123"/>
      <c r="D14" s="177"/>
      <c r="E14" s="46"/>
    </row>
    <row r="15" spans="1:5" ht="26" customHeight="1" x14ac:dyDescent="0.25">
      <c r="A15" s="153">
        <v>1</v>
      </c>
      <c r="B15" s="240" t="s">
        <v>391</v>
      </c>
      <c r="C15" s="240"/>
      <c r="D15" s="240"/>
    </row>
    <row r="16" spans="1:5" ht="25.5" customHeight="1" x14ac:dyDescent="0.25">
      <c r="A16" s="178" t="s">
        <v>131</v>
      </c>
      <c r="B16" s="209" t="s">
        <v>412</v>
      </c>
      <c r="C16" s="209"/>
      <c r="D16" s="209"/>
    </row>
    <row r="17" spans="1:3" x14ac:dyDescent="0.25">
      <c r="A17" s="15" t="s">
        <v>253</v>
      </c>
      <c r="B17" s="15" t="s">
        <v>413</v>
      </c>
      <c r="C17" s="15"/>
    </row>
    <row r="24" spans="1:3" ht="16.75" customHeight="1" x14ac:dyDescent="0.25"/>
    <row r="32" spans="1:3" x14ac:dyDescent="0.25">
      <c r="A32" s="79"/>
      <c r="B32" s="79"/>
      <c r="C32" s="79"/>
    </row>
    <row r="49" ht="16.75" customHeight="1" x14ac:dyDescent="0.25"/>
    <row r="59" ht="52.25" customHeight="1" x14ac:dyDescent="0.25"/>
    <row r="90" ht="42.65" customHeight="1" x14ac:dyDescent="0.25"/>
  </sheetData>
  <mergeCells count="5">
    <mergeCell ref="A1:B1"/>
    <mergeCell ref="A2:D2"/>
    <mergeCell ref="A4:B4"/>
    <mergeCell ref="B15:D15"/>
    <mergeCell ref="B16:D16"/>
  </mergeCells>
  <hyperlinks>
    <hyperlink ref="A1:B1" location="ContentsHead" display="ContentsHead" xr:uid="{005C9118-211C-4DBD-965B-74CC344605DB}"/>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A7FA-11E0-4ECF-9844-B56DED24F44A}">
  <sheetPr codeName="Sheet28"/>
  <dimension ref="A1:Y115"/>
  <sheetViews>
    <sheetView workbookViewId="0">
      <selection sqref="A1:D1"/>
    </sheetView>
  </sheetViews>
  <sheetFormatPr defaultColWidth="0" defaultRowHeight="14.5" x14ac:dyDescent="0.35"/>
  <cols>
    <col min="1" max="1" width="3.1796875" style="103" customWidth="1"/>
    <col min="2" max="2" width="10.453125" style="103" customWidth="1"/>
    <col min="3" max="3" width="2" style="103" customWidth="1"/>
    <col min="4" max="5" width="10.81640625" style="103" bestFit="1" customWidth="1"/>
    <col min="6" max="6" width="11.1796875" style="103" bestFit="1" customWidth="1"/>
    <col min="7" max="7" width="13.54296875" style="103" bestFit="1" customWidth="1"/>
    <col min="8" max="8" width="16.453125" style="103" customWidth="1"/>
    <col min="9" max="13" width="8.90625" style="179" customWidth="1"/>
    <col min="14" max="14" width="10.54296875" style="179" bestFit="1" customWidth="1"/>
    <col min="15" max="24" width="8.90625" style="179" customWidth="1"/>
    <col min="25" max="25" width="0" style="179" hidden="1" customWidth="1"/>
    <col min="26" max="16384" width="8.90625" style="103" hidden="1"/>
  </cols>
  <sheetData>
    <row r="1" spans="1:25" x14ac:dyDescent="0.35">
      <c r="A1" s="241" t="s">
        <v>134</v>
      </c>
      <c r="B1" s="241"/>
      <c r="C1" s="241"/>
      <c r="D1" s="241"/>
      <c r="E1" s="10"/>
      <c r="F1" s="10"/>
      <c r="G1" s="10"/>
      <c r="H1" s="10"/>
      <c r="K1" s="179">
        <v>56</v>
      </c>
    </row>
    <row r="2" spans="1:25" s="2" customFormat="1" ht="14.4" customHeight="1" x14ac:dyDescent="0.25">
      <c r="A2" s="242" t="s">
        <v>461</v>
      </c>
      <c r="B2" s="242"/>
      <c r="C2" s="242"/>
      <c r="D2" s="242"/>
      <c r="E2" s="242"/>
      <c r="F2" s="242"/>
      <c r="G2" s="242"/>
      <c r="H2" s="242"/>
      <c r="I2" s="13"/>
      <c r="J2" s="13"/>
      <c r="K2" s="13">
        <v>46</v>
      </c>
      <c r="L2" s="13">
        <v>23</v>
      </c>
      <c r="M2" s="13">
        <v>25</v>
      </c>
      <c r="N2" s="13"/>
      <c r="O2" s="13"/>
      <c r="P2" s="13"/>
      <c r="Q2" s="13"/>
      <c r="R2" s="13"/>
      <c r="S2" s="13"/>
      <c r="T2" s="13"/>
      <c r="U2" s="13"/>
      <c r="V2" s="13"/>
      <c r="W2" s="13"/>
      <c r="X2" s="13"/>
      <c r="Y2" s="13"/>
    </row>
    <row r="3" spans="1:25" s="2" customFormat="1" ht="13" x14ac:dyDescent="0.25">
      <c r="B3" s="180"/>
      <c r="C3" s="180"/>
      <c r="D3" s="180"/>
      <c r="E3" s="180"/>
      <c r="F3" s="180"/>
      <c r="G3" s="180"/>
      <c r="H3" s="180"/>
      <c r="I3" s="13"/>
      <c r="J3" s="13"/>
      <c r="K3" s="13"/>
      <c r="L3" s="13"/>
      <c r="M3" s="13"/>
      <c r="N3" s="13"/>
      <c r="O3" s="13"/>
      <c r="P3" s="13"/>
      <c r="Q3" s="13"/>
      <c r="R3" s="13"/>
      <c r="S3" s="13"/>
      <c r="T3" s="13"/>
      <c r="U3" s="13"/>
      <c r="V3" s="13"/>
      <c r="W3" s="13"/>
      <c r="X3" s="13"/>
      <c r="Y3" s="13"/>
    </row>
    <row r="4" spans="1:25" ht="17.399999999999999" customHeight="1" x14ac:dyDescent="0.6">
      <c r="A4" s="215" t="s">
        <v>462</v>
      </c>
      <c r="B4" s="215"/>
      <c r="C4" s="215"/>
      <c r="D4" s="215" t="s">
        <v>463</v>
      </c>
      <c r="E4" s="215"/>
      <c r="F4" s="215"/>
      <c r="G4" s="215" t="s">
        <v>464</v>
      </c>
      <c r="H4" s="215"/>
      <c r="K4" s="179">
        <v>47</v>
      </c>
      <c r="L4" s="179">
        <v>38</v>
      </c>
      <c r="M4" s="179">
        <v>39</v>
      </c>
      <c r="V4" s="179" t="s">
        <v>254</v>
      </c>
      <c r="W4" s="179">
        <v>25</v>
      </c>
    </row>
    <row r="5" spans="1:25" ht="16.75" customHeight="1" x14ac:dyDescent="0.35">
      <c r="A5" s="216"/>
      <c r="B5" s="216"/>
      <c r="C5" s="216"/>
      <c r="D5" s="181" t="s">
        <v>465</v>
      </c>
      <c r="E5" s="181" t="s">
        <v>466</v>
      </c>
      <c r="F5" s="181" t="s">
        <v>467</v>
      </c>
      <c r="G5" s="181" t="s">
        <v>468</v>
      </c>
      <c r="H5" s="181" t="s">
        <v>469</v>
      </c>
      <c r="K5" s="179">
        <v>40</v>
      </c>
      <c r="L5" s="179">
        <v>41</v>
      </c>
      <c r="M5" s="179">
        <v>42</v>
      </c>
      <c r="N5" s="179">
        <v>43</v>
      </c>
      <c r="O5" s="179">
        <v>44</v>
      </c>
      <c r="P5" s="179">
        <v>45</v>
      </c>
      <c r="Q5" s="179">
        <v>48</v>
      </c>
      <c r="V5" s="179" t="s">
        <v>470</v>
      </c>
      <c r="W5" s="179">
        <v>26</v>
      </c>
    </row>
    <row r="6" spans="1:25" x14ac:dyDescent="0.35">
      <c r="B6" s="182" t="s">
        <v>146</v>
      </c>
      <c r="C6" s="183"/>
      <c r="D6" s="184">
        <v>3940</v>
      </c>
      <c r="E6" s="185">
        <v>4350</v>
      </c>
      <c r="F6" s="185">
        <v>4370</v>
      </c>
      <c r="G6" s="186">
        <v>0.10434120335110442</v>
      </c>
      <c r="H6" s="186">
        <v>3.9080459770115539E-3</v>
      </c>
      <c r="V6" s="179" t="s">
        <v>471</v>
      </c>
      <c r="W6" s="179">
        <v>27</v>
      </c>
    </row>
    <row r="7" spans="1:25" x14ac:dyDescent="0.35">
      <c r="B7" s="182" t="s">
        <v>239</v>
      </c>
      <c r="C7" s="183"/>
      <c r="D7" s="185">
        <v>4450</v>
      </c>
      <c r="E7" s="185">
        <v>4760</v>
      </c>
      <c r="F7" s="185">
        <v>4790</v>
      </c>
      <c r="G7" s="186">
        <v>7.1524966261808265E-2</v>
      </c>
      <c r="H7" s="186">
        <v>4.6179680940385825E-3</v>
      </c>
      <c r="K7" s="187"/>
      <c r="V7" s="179" t="s">
        <v>145</v>
      </c>
      <c r="W7" s="179">
        <v>28</v>
      </c>
    </row>
    <row r="8" spans="1:25" x14ac:dyDescent="0.35">
      <c r="B8" s="182" t="s">
        <v>147</v>
      </c>
      <c r="C8" s="183"/>
      <c r="D8" s="185">
        <v>5090</v>
      </c>
      <c r="E8" s="185">
        <v>5390</v>
      </c>
      <c r="F8" s="185">
        <v>5420</v>
      </c>
      <c r="G8" s="186">
        <v>5.8892815076560634E-2</v>
      </c>
      <c r="H8" s="186">
        <v>5.5617352614014681E-3</v>
      </c>
    </row>
    <row r="9" spans="1:25" x14ac:dyDescent="0.35">
      <c r="B9" s="182" t="s">
        <v>240</v>
      </c>
      <c r="C9" s="183"/>
      <c r="D9" s="185">
        <v>4930</v>
      </c>
      <c r="E9" s="185">
        <v>5300</v>
      </c>
      <c r="F9" s="185">
        <v>5310</v>
      </c>
      <c r="G9" s="186">
        <v>7.548701298701288E-2</v>
      </c>
      <c r="H9" s="186">
        <v>2.2641509433962703E-3</v>
      </c>
    </row>
    <row r="10" spans="1:25" x14ac:dyDescent="0.35">
      <c r="B10" s="182" t="s">
        <v>148</v>
      </c>
      <c r="C10" s="183"/>
      <c r="D10" s="185">
        <v>5660</v>
      </c>
      <c r="E10" s="185">
        <v>5950</v>
      </c>
      <c r="F10" s="185">
        <v>5970</v>
      </c>
      <c r="G10" s="186">
        <v>5.1069093479413352E-2</v>
      </c>
      <c r="H10" s="186">
        <v>3.3624747814391398E-3</v>
      </c>
    </row>
    <row r="11" spans="1:25" x14ac:dyDescent="0.35">
      <c r="B11" s="182" t="s">
        <v>241</v>
      </c>
      <c r="C11" s="183"/>
      <c r="D11" s="185">
        <v>4790</v>
      </c>
      <c r="E11" s="185">
        <v>4980</v>
      </c>
      <c r="F11" s="185">
        <v>4990</v>
      </c>
      <c r="G11" s="186">
        <v>3.9883065358112368E-2</v>
      </c>
      <c r="H11" s="186">
        <v>2.8112449799195804E-3</v>
      </c>
    </row>
    <row r="12" spans="1:25" x14ac:dyDescent="0.35">
      <c r="B12" s="182" t="s">
        <v>149</v>
      </c>
      <c r="C12" s="183"/>
      <c r="D12" s="185">
        <v>5460</v>
      </c>
      <c r="E12" s="185">
        <v>5620</v>
      </c>
      <c r="F12" s="185">
        <v>5630</v>
      </c>
      <c r="G12" s="186">
        <v>2.8943029858948588E-2</v>
      </c>
      <c r="H12" s="186">
        <v>1.7803097739006457E-3</v>
      </c>
    </row>
    <row r="13" spans="1:25" x14ac:dyDescent="0.35">
      <c r="B13" s="182" t="s">
        <v>242</v>
      </c>
      <c r="C13" s="183"/>
      <c r="D13" s="185">
        <v>6090</v>
      </c>
      <c r="E13" s="185">
        <v>6300</v>
      </c>
      <c r="F13" s="185">
        <v>6320</v>
      </c>
      <c r="G13" s="186">
        <v>3.4675431388660582E-2</v>
      </c>
      <c r="H13" s="186">
        <v>3.6531130876746865E-3</v>
      </c>
      <c r="N13" s="188"/>
    </row>
    <row r="14" spans="1:25" x14ac:dyDescent="0.35">
      <c r="B14" s="182" t="s">
        <v>150</v>
      </c>
      <c r="C14" s="183"/>
      <c r="D14" s="185">
        <v>5360</v>
      </c>
      <c r="E14" s="185">
        <v>5430</v>
      </c>
      <c r="F14" s="185">
        <v>5440</v>
      </c>
      <c r="G14" s="186">
        <v>1.3067015120403314E-2</v>
      </c>
      <c r="H14" s="186">
        <v>1.4741109268472385E-3</v>
      </c>
    </row>
    <row r="15" spans="1:25" x14ac:dyDescent="0.35">
      <c r="B15" s="182" t="s">
        <v>243</v>
      </c>
      <c r="C15" s="183"/>
      <c r="D15" s="185">
        <v>3900</v>
      </c>
      <c r="E15" s="185">
        <v>4000</v>
      </c>
      <c r="F15" s="185">
        <v>4010</v>
      </c>
      <c r="G15" s="186">
        <v>2.5660764690787818E-2</v>
      </c>
      <c r="H15" s="186">
        <v>2.2516887665748886E-3</v>
      </c>
    </row>
    <row r="16" spans="1:25" x14ac:dyDescent="0.35">
      <c r="B16" s="182" t="s">
        <v>151</v>
      </c>
      <c r="C16" s="183"/>
      <c r="D16" s="185">
        <v>4240</v>
      </c>
      <c r="E16" s="185">
        <v>4290</v>
      </c>
      <c r="F16" s="185">
        <v>4300</v>
      </c>
      <c r="G16" s="186">
        <v>1.2983947119924455E-2</v>
      </c>
      <c r="H16" s="186">
        <v>2.5635050104870771E-3</v>
      </c>
    </row>
    <row r="17" spans="1:25" x14ac:dyDescent="0.35">
      <c r="B17" s="182" t="s">
        <v>244</v>
      </c>
      <c r="C17" s="189"/>
      <c r="D17" s="185">
        <v>4900</v>
      </c>
      <c r="E17" s="185">
        <v>5050</v>
      </c>
      <c r="F17" s="185">
        <v>5050</v>
      </c>
      <c r="G17" s="186">
        <v>3.0222585256279411E-2</v>
      </c>
      <c r="H17" s="186">
        <v>0</v>
      </c>
    </row>
    <row r="18" spans="1:25" x14ac:dyDescent="0.35">
      <c r="B18" s="182" t="s">
        <v>152</v>
      </c>
      <c r="C18" s="189"/>
      <c r="D18" s="185">
        <v>4450</v>
      </c>
      <c r="E18" s="185">
        <v>4510</v>
      </c>
      <c r="F18" s="185">
        <v>4520</v>
      </c>
      <c r="G18" s="186">
        <v>1.4848143982002293E-2</v>
      </c>
      <c r="H18" s="186">
        <v>2.8818443804035088E-3</v>
      </c>
    </row>
    <row r="19" spans="1:25" x14ac:dyDescent="0.35">
      <c r="B19" s="182" t="s">
        <v>246</v>
      </c>
      <c r="C19" s="189"/>
      <c r="D19" s="185">
        <v>4950</v>
      </c>
      <c r="E19" s="185">
        <v>5040</v>
      </c>
      <c r="F19" s="185">
        <v>5050</v>
      </c>
      <c r="G19" s="186">
        <v>1.8387553041018467E-2</v>
      </c>
      <c r="H19" s="186">
        <v>1.5873015873015817E-3</v>
      </c>
    </row>
    <row r="20" spans="1:25" x14ac:dyDescent="0.35">
      <c r="B20" s="182" t="s">
        <v>153</v>
      </c>
      <c r="C20" s="189"/>
      <c r="D20" s="185">
        <v>4940</v>
      </c>
      <c r="E20" s="185">
        <v>5100</v>
      </c>
      <c r="F20" s="185">
        <v>5110</v>
      </c>
      <c r="G20" s="186">
        <v>3.2617504051863921E-2</v>
      </c>
      <c r="H20" s="186">
        <v>1.5695507161075373E-3</v>
      </c>
    </row>
    <row r="21" spans="1:25" x14ac:dyDescent="0.35">
      <c r="B21" s="182" t="s">
        <v>247</v>
      </c>
      <c r="C21" s="189"/>
      <c r="D21" s="185">
        <v>5510</v>
      </c>
      <c r="E21" s="185">
        <v>5570</v>
      </c>
      <c r="F21" s="185">
        <v>5590</v>
      </c>
      <c r="G21" s="186">
        <v>1.2168543407192089E-2</v>
      </c>
      <c r="H21" s="186">
        <v>2.5121119684192728E-3</v>
      </c>
    </row>
    <row r="22" spans="1:25" x14ac:dyDescent="0.35">
      <c r="B22" s="182" t="s">
        <v>154</v>
      </c>
      <c r="C22" s="189"/>
      <c r="D22" s="185">
        <v>5560</v>
      </c>
      <c r="E22" s="185">
        <v>5710</v>
      </c>
      <c r="F22" s="185">
        <v>5720</v>
      </c>
      <c r="G22" s="186">
        <v>2.6784109293546576E-2</v>
      </c>
      <c r="H22" s="186">
        <v>1.5756302521008347E-3</v>
      </c>
    </row>
    <row r="23" spans="1:25" x14ac:dyDescent="0.35">
      <c r="B23" s="182" t="s">
        <v>248</v>
      </c>
      <c r="C23" s="189"/>
      <c r="D23" s="185">
        <v>5060</v>
      </c>
      <c r="E23" s="185">
        <v>5120</v>
      </c>
      <c r="F23" s="185">
        <v>5140</v>
      </c>
      <c r="G23" s="186">
        <v>1.1850681414181219E-2</v>
      </c>
      <c r="H23" s="186">
        <v>2.7327737653719542E-3</v>
      </c>
    </row>
    <row r="24" spans="1:25" x14ac:dyDescent="0.35">
      <c r="B24" s="182" t="s">
        <v>249</v>
      </c>
      <c r="C24" s="189"/>
      <c r="D24" s="185">
        <v>5500</v>
      </c>
      <c r="E24" s="185">
        <v>5580</v>
      </c>
      <c r="F24" s="185">
        <v>5580</v>
      </c>
      <c r="G24" s="186">
        <v>1.4548099654482671E-2</v>
      </c>
      <c r="H24" s="186">
        <v>3.5848718408315605E-4</v>
      </c>
    </row>
    <row r="25" spans="1:25" x14ac:dyDescent="0.35">
      <c r="B25" s="182" t="s">
        <v>250</v>
      </c>
      <c r="C25" s="189"/>
      <c r="D25" s="185">
        <v>5530</v>
      </c>
      <c r="E25" s="185">
        <v>5670</v>
      </c>
      <c r="F25" s="185" t="s">
        <v>203</v>
      </c>
      <c r="G25" s="186">
        <v>2.5492677635147398E-2</v>
      </c>
      <c r="H25" s="186" t="s">
        <v>203</v>
      </c>
    </row>
    <row r="26" spans="1:25" x14ac:dyDescent="0.35">
      <c r="B26" s="182" t="s">
        <v>472</v>
      </c>
      <c r="C26" s="189"/>
      <c r="D26" s="185">
        <v>5360</v>
      </c>
      <c r="E26" s="185" t="s">
        <v>203</v>
      </c>
      <c r="F26" s="185" t="s">
        <v>203</v>
      </c>
      <c r="G26" s="186" t="s">
        <v>203</v>
      </c>
      <c r="H26" s="186" t="s">
        <v>203</v>
      </c>
    </row>
    <row r="27" spans="1:25" x14ac:dyDescent="0.35">
      <c r="A27" s="190"/>
      <c r="B27" s="191"/>
      <c r="C27" s="192"/>
      <c r="D27" s="193"/>
      <c r="E27" s="193"/>
      <c r="F27" s="191"/>
      <c r="G27" s="193"/>
      <c r="H27" s="193"/>
    </row>
    <row r="28" spans="1:25" x14ac:dyDescent="0.35">
      <c r="A28" s="194">
        <v>1</v>
      </c>
      <c r="B28" s="2" t="s">
        <v>473</v>
      </c>
      <c r="D28" s="195"/>
      <c r="E28" s="195"/>
      <c r="F28" s="195"/>
      <c r="G28" s="195"/>
      <c r="K28" s="179">
        <v>49</v>
      </c>
    </row>
    <row r="30" spans="1:25" x14ac:dyDescent="0.35">
      <c r="B30" s="10" t="s">
        <v>203</v>
      </c>
      <c r="C30" s="10"/>
      <c r="D30" s="10"/>
      <c r="E30" s="10"/>
      <c r="F30" s="10"/>
      <c r="G30" s="10"/>
      <c r="H30" s="10"/>
    </row>
    <row r="31" spans="1:25" s="2" customFormat="1" x14ac:dyDescent="0.35">
      <c r="A31" s="214" t="s">
        <v>470</v>
      </c>
      <c r="B31" s="214"/>
      <c r="C31" s="214"/>
      <c r="D31" s="214"/>
      <c r="E31" s="214"/>
      <c r="F31" s="214"/>
      <c r="G31" s="214"/>
      <c r="H31" s="214"/>
      <c r="I31" s="13"/>
      <c r="J31" s="13"/>
      <c r="K31" s="179">
        <v>46</v>
      </c>
      <c r="L31" s="13">
        <v>23</v>
      </c>
      <c r="M31" s="13">
        <v>26</v>
      </c>
      <c r="N31" s="13"/>
      <c r="O31" s="13"/>
      <c r="P31" s="13"/>
      <c r="Q31" s="13"/>
      <c r="R31" s="13"/>
      <c r="S31" s="13"/>
      <c r="T31" s="13"/>
      <c r="U31" s="13"/>
      <c r="V31" s="13"/>
      <c r="W31" s="13"/>
      <c r="X31" s="13"/>
      <c r="Y31" s="13"/>
    </row>
    <row r="32" spans="1:25" s="2" customFormat="1" x14ac:dyDescent="0.35">
      <c r="B32" s="10"/>
      <c r="C32" s="10"/>
      <c r="D32" s="196"/>
      <c r="E32" s="196"/>
      <c r="F32" s="196"/>
      <c r="G32" s="196"/>
      <c r="H32" s="196"/>
      <c r="I32" s="13"/>
      <c r="J32" s="13"/>
      <c r="K32" s="179"/>
      <c r="L32" s="13"/>
      <c r="M32" s="13"/>
      <c r="N32" s="13"/>
      <c r="O32" s="13"/>
      <c r="P32" s="13"/>
      <c r="Q32" s="13"/>
      <c r="R32" s="13"/>
      <c r="S32" s="13"/>
      <c r="T32" s="13"/>
      <c r="U32" s="13"/>
      <c r="V32" s="13"/>
      <c r="W32" s="13"/>
      <c r="X32" s="13"/>
      <c r="Y32" s="13"/>
    </row>
    <row r="33" spans="1:17" ht="17.399999999999999" customHeight="1" x14ac:dyDescent="0.6">
      <c r="A33" s="215" t="s">
        <v>462</v>
      </c>
      <c r="B33" s="215"/>
      <c r="C33" s="215"/>
      <c r="D33" s="215" t="s">
        <v>463</v>
      </c>
      <c r="E33" s="215"/>
      <c r="F33" s="215"/>
      <c r="G33" s="215" t="s">
        <v>464</v>
      </c>
      <c r="H33" s="215"/>
      <c r="K33" s="179">
        <v>47</v>
      </c>
      <c r="L33" s="179">
        <v>38</v>
      </c>
      <c r="M33" s="179">
        <v>39</v>
      </c>
    </row>
    <row r="34" spans="1:17" ht="16.75" customHeight="1" x14ac:dyDescent="0.35">
      <c r="A34" s="216"/>
      <c r="B34" s="216"/>
      <c r="C34" s="216"/>
      <c r="D34" s="181" t="s">
        <v>465</v>
      </c>
      <c r="E34" s="181" t="s">
        <v>466</v>
      </c>
      <c r="F34" s="181" t="s">
        <v>467</v>
      </c>
      <c r="G34" s="181" t="s">
        <v>468</v>
      </c>
      <c r="H34" s="181" t="s">
        <v>469</v>
      </c>
      <c r="K34" s="179">
        <v>40</v>
      </c>
      <c r="L34" s="179">
        <v>41</v>
      </c>
      <c r="M34" s="179">
        <v>42</v>
      </c>
      <c r="N34" s="179">
        <v>43</v>
      </c>
      <c r="O34" s="179">
        <v>44</v>
      </c>
      <c r="P34" s="179">
        <v>45</v>
      </c>
      <c r="Q34" s="179">
        <v>48</v>
      </c>
    </row>
    <row r="35" spans="1:17" x14ac:dyDescent="0.35">
      <c r="B35" s="182" t="s">
        <v>146</v>
      </c>
      <c r="C35" s="183"/>
      <c r="D35" s="185">
        <v>3560</v>
      </c>
      <c r="E35" s="185">
        <v>3870</v>
      </c>
      <c r="F35" s="185">
        <v>3880</v>
      </c>
      <c r="G35" s="186">
        <v>8.7970770095559203E-2</v>
      </c>
      <c r="H35" s="186">
        <v>3.0999741668820135E-3</v>
      </c>
    </row>
    <row r="36" spans="1:17" x14ac:dyDescent="0.35">
      <c r="B36" s="182" t="s">
        <v>239</v>
      </c>
      <c r="C36" s="183"/>
      <c r="D36" s="185">
        <v>4090</v>
      </c>
      <c r="E36" s="185">
        <v>4320</v>
      </c>
      <c r="F36" s="185">
        <v>4340</v>
      </c>
      <c r="G36" s="186">
        <v>5.7988744800587133E-2</v>
      </c>
      <c r="H36" s="186">
        <v>3.4690101757632874E-3</v>
      </c>
    </row>
    <row r="37" spans="1:17" x14ac:dyDescent="0.35">
      <c r="B37" s="182" t="s">
        <v>147</v>
      </c>
      <c r="C37" s="183"/>
      <c r="D37" s="185">
        <v>4700</v>
      </c>
      <c r="E37" s="185">
        <v>4940</v>
      </c>
      <c r="F37" s="185">
        <v>4960</v>
      </c>
      <c r="G37" s="186">
        <v>5.1042109740536024E-2</v>
      </c>
      <c r="H37" s="186">
        <v>3.6422501011736941E-3</v>
      </c>
    </row>
    <row r="38" spans="1:17" x14ac:dyDescent="0.35">
      <c r="B38" s="182" t="s">
        <v>240</v>
      </c>
      <c r="C38" s="183"/>
      <c r="D38" s="185">
        <v>4540</v>
      </c>
      <c r="E38" s="185">
        <v>4830</v>
      </c>
      <c r="F38" s="185">
        <v>4840</v>
      </c>
      <c r="G38" s="186">
        <v>6.3408190224570671E-2</v>
      </c>
      <c r="H38" s="186">
        <v>1.4492753623187582E-3</v>
      </c>
    </row>
    <row r="39" spans="1:17" x14ac:dyDescent="0.35">
      <c r="B39" s="182" t="s">
        <v>148</v>
      </c>
      <c r="C39" s="183"/>
      <c r="D39" s="185">
        <v>5230</v>
      </c>
      <c r="E39" s="185">
        <v>5450</v>
      </c>
      <c r="F39" s="185">
        <v>5460</v>
      </c>
      <c r="G39" s="186">
        <v>4.1108986615678855E-2</v>
      </c>
      <c r="H39" s="186">
        <v>1.8365472910928382E-3</v>
      </c>
    </row>
    <row r="40" spans="1:17" x14ac:dyDescent="0.35">
      <c r="B40" s="182" t="s">
        <v>241</v>
      </c>
      <c r="C40" s="183"/>
      <c r="D40" s="185">
        <v>4400</v>
      </c>
      <c r="E40" s="185">
        <v>4530</v>
      </c>
      <c r="F40" s="185">
        <v>4540</v>
      </c>
      <c r="G40" s="186">
        <v>2.8623353021353992E-2</v>
      </c>
      <c r="H40" s="186">
        <v>1.7667844522968323E-3</v>
      </c>
    </row>
    <row r="41" spans="1:17" x14ac:dyDescent="0.35">
      <c r="B41" s="182" t="s">
        <v>149</v>
      </c>
      <c r="C41" s="183"/>
      <c r="D41" s="185">
        <v>4920</v>
      </c>
      <c r="E41" s="185">
        <v>5040</v>
      </c>
      <c r="F41" s="185">
        <v>5040</v>
      </c>
      <c r="G41" s="186">
        <v>2.3964256701868303E-2</v>
      </c>
      <c r="H41" s="186">
        <v>3.9666798889337329E-4</v>
      </c>
    </row>
    <row r="42" spans="1:17" x14ac:dyDescent="0.35">
      <c r="B42" s="182" t="s">
        <v>242</v>
      </c>
      <c r="C42" s="183"/>
      <c r="D42" s="185">
        <v>5590</v>
      </c>
      <c r="E42" s="185">
        <v>5770</v>
      </c>
      <c r="F42" s="185">
        <v>5780</v>
      </c>
      <c r="G42" s="186">
        <v>3.1104755094744307E-2</v>
      </c>
      <c r="H42" s="186">
        <v>2.6005547850207478E-3</v>
      </c>
    </row>
    <row r="43" spans="1:17" x14ac:dyDescent="0.35">
      <c r="B43" s="182" t="s">
        <v>150</v>
      </c>
      <c r="C43" s="183"/>
      <c r="D43" s="185">
        <v>4850</v>
      </c>
      <c r="E43" s="185">
        <v>4900</v>
      </c>
      <c r="F43" s="185">
        <v>4910</v>
      </c>
      <c r="G43" s="186">
        <v>9.4806265457543226E-3</v>
      </c>
      <c r="H43" s="186">
        <v>2.8583095140872761E-3</v>
      </c>
    </row>
    <row r="44" spans="1:17" x14ac:dyDescent="0.35">
      <c r="B44" s="182" t="s">
        <v>243</v>
      </c>
      <c r="C44" s="183"/>
      <c r="D44" s="185">
        <v>3510</v>
      </c>
      <c r="E44" s="185">
        <v>3570</v>
      </c>
      <c r="F44" s="185">
        <v>3580</v>
      </c>
      <c r="G44" s="186">
        <v>1.8523795953263145E-2</v>
      </c>
      <c r="H44" s="186">
        <v>1.1191941801902416E-3</v>
      </c>
    </row>
    <row r="45" spans="1:17" x14ac:dyDescent="0.35">
      <c r="B45" s="182" t="s">
        <v>151</v>
      </c>
      <c r="C45" s="189"/>
      <c r="D45" s="185">
        <v>3810</v>
      </c>
      <c r="E45" s="185">
        <v>3850</v>
      </c>
      <c r="F45" s="185">
        <v>3850</v>
      </c>
      <c r="G45" s="186">
        <v>1.0236220472440882E-2</v>
      </c>
      <c r="H45" s="186">
        <v>1.2990387113536173E-3</v>
      </c>
    </row>
    <row r="46" spans="1:17" x14ac:dyDescent="0.35">
      <c r="B46" s="182" t="s">
        <v>244</v>
      </c>
      <c r="C46" s="189"/>
      <c r="D46" s="185">
        <v>4310</v>
      </c>
      <c r="E46" s="185">
        <v>4400</v>
      </c>
      <c r="F46" s="185">
        <v>4400</v>
      </c>
      <c r="G46" s="186">
        <v>1.9012288430326985E-2</v>
      </c>
      <c r="H46" s="186">
        <v>9.101251422070078E-4</v>
      </c>
    </row>
    <row r="47" spans="1:17" x14ac:dyDescent="0.35">
      <c r="B47" s="182" t="s">
        <v>152</v>
      </c>
      <c r="C47" s="189"/>
      <c r="D47" s="185">
        <v>3960</v>
      </c>
      <c r="E47" s="185">
        <v>4000</v>
      </c>
      <c r="F47" s="185">
        <v>4010</v>
      </c>
      <c r="G47" s="186">
        <v>9.5886954327528695E-3</v>
      </c>
      <c r="H47" s="186">
        <v>1.4996250937264755E-3</v>
      </c>
    </row>
    <row r="48" spans="1:17" x14ac:dyDescent="0.35">
      <c r="B48" s="182" t="s">
        <v>246</v>
      </c>
      <c r="C48" s="189"/>
      <c r="D48" s="185">
        <v>4500</v>
      </c>
      <c r="E48" s="185">
        <v>4550</v>
      </c>
      <c r="F48" s="185">
        <v>4560</v>
      </c>
      <c r="G48" s="186">
        <v>1.2458286985539413E-2</v>
      </c>
      <c r="H48" s="186">
        <v>1.0986596352449141E-3</v>
      </c>
    </row>
    <row r="49" spans="1:25" x14ac:dyDescent="0.35">
      <c r="B49" s="182" t="s">
        <v>153</v>
      </c>
      <c r="C49" s="189"/>
      <c r="D49" s="185">
        <v>4540</v>
      </c>
      <c r="E49" s="185">
        <v>4660</v>
      </c>
      <c r="F49" s="185">
        <v>4660</v>
      </c>
      <c r="G49" s="186">
        <v>2.5319242624394445E-2</v>
      </c>
      <c r="H49" s="186">
        <v>1.0736525660295371E-3</v>
      </c>
    </row>
    <row r="50" spans="1:25" x14ac:dyDescent="0.35">
      <c r="B50" s="182" t="s">
        <v>247</v>
      </c>
      <c r="C50" s="189"/>
      <c r="D50" s="185">
        <v>4950</v>
      </c>
      <c r="E50" s="185">
        <v>5000</v>
      </c>
      <c r="F50" s="185">
        <v>5000</v>
      </c>
      <c r="G50" s="186">
        <v>9.0909090909090384E-3</v>
      </c>
      <c r="H50" s="186">
        <v>1.6016016016016099E-3</v>
      </c>
    </row>
    <row r="51" spans="1:25" x14ac:dyDescent="0.35">
      <c r="B51" s="182" t="s">
        <v>154</v>
      </c>
      <c r="C51" s="189"/>
      <c r="D51" s="185">
        <v>5140</v>
      </c>
      <c r="E51" s="185">
        <v>5250</v>
      </c>
      <c r="F51" s="185">
        <v>5260</v>
      </c>
      <c r="G51" s="186">
        <v>2.1202100758607179E-2</v>
      </c>
      <c r="H51" s="186">
        <v>1.1428571428571122E-3</v>
      </c>
    </row>
    <row r="52" spans="1:25" x14ac:dyDescent="0.35">
      <c r="B52" s="182" t="s">
        <v>248</v>
      </c>
      <c r="C52" s="189"/>
      <c r="D52" s="185">
        <v>4600</v>
      </c>
      <c r="E52" s="185">
        <v>4640</v>
      </c>
      <c r="F52" s="185">
        <v>4640</v>
      </c>
      <c r="G52" s="186">
        <v>7.3896978917626921E-3</v>
      </c>
      <c r="H52" s="186">
        <v>1.2944983818770073E-3</v>
      </c>
    </row>
    <row r="53" spans="1:25" x14ac:dyDescent="0.35">
      <c r="B53" s="182" t="s">
        <v>249</v>
      </c>
      <c r="C53" s="189"/>
      <c r="D53" s="185">
        <v>5000</v>
      </c>
      <c r="E53" s="185">
        <v>5060</v>
      </c>
      <c r="F53" s="185">
        <v>5060</v>
      </c>
      <c r="G53" s="186">
        <v>1.1193284029582307E-2</v>
      </c>
      <c r="H53" s="186">
        <v>0</v>
      </c>
    </row>
    <row r="54" spans="1:25" x14ac:dyDescent="0.35">
      <c r="B54" s="182" t="s">
        <v>250</v>
      </c>
      <c r="C54" s="189"/>
      <c r="D54" s="185">
        <v>5110</v>
      </c>
      <c r="E54" s="185">
        <v>5220</v>
      </c>
      <c r="F54" s="185" t="s">
        <v>203</v>
      </c>
      <c r="G54" s="186">
        <v>2.0547945205479534E-2</v>
      </c>
      <c r="H54" s="186" t="s">
        <v>203</v>
      </c>
    </row>
    <row r="55" spans="1:25" x14ac:dyDescent="0.35">
      <c r="B55" s="182" t="s">
        <v>472</v>
      </c>
      <c r="C55" s="189"/>
      <c r="D55" s="185">
        <v>4860</v>
      </c>
      <c r="E55" s="185" t="s">
        <v>203</v>
      </c>
      <c r="F55" s="185" t="s">
        <v>203</v>
      </c>
      <c r="G55" s="186" t="s">
        <v>203</v>
      </c>
      <c r="H55" s="186" t="s">
        <v>203</v>
      </c>
    </row>
    <row r="56" spans="1:25" x14ac:dyDescent="0.35">
      <c r="A56" s="190"/>
      <c r="B56" s="191"/>
      <c r="C56" s="192"/>
      <c r="D56" s="193"/>
      <c r="E56" s="193"/>
      <c r="F56" s="191"/>
      <c r="G56" s="193"/>
      <c r="H56" s="193"/>
    </row>
    <row r="57" spans="1:25" x14ac:dyDescent="0.35">
      <c r="A57" s="194">
        <v>1</v>
      </c>
      <c r="B57" s="2" t="s">
        <v>473</v>
      </c>
      <c r="C57" s="195"/>
      <c r="E57" s="195"/>
      <c r="F57" s="195"/>
      <c r="G57" s="195"/>
      <c r="K57" s="179">
        <v>49</v>
      </c>
    </row>
    <row r="60" spans="1:25" s="2" customFormat="1" ht="14.4" customHeight="1" x14ac:dyDescent="0.3">
      <c r="A60" s="214" t="s">
        <v>471</v>
      </c>
      <c r="B60" s="214"/>
      <c r="C60" s="214"/>
      <c r="D60" s="214"/>
      <c r="E60" s="214"/>
      <c r="F60" s="214"/>
      <c r="G60" s="214"/>
      <c r="H60" s="214"/>
      <c r="I60" s="13"/>
      <c r="J60" s="13"/>
      <c r="K60" s="13">
        <v>46</v>
      </c>
      <c r="L60" s="13">
        <v>23</v>
      </c>
      <c r="M60" s="13">
        <v>27</v>
      </c>
      <c r="N60" s="13"/>
      <c r="O60" s="13"/>
      <c r="P60" s="13"/>
      <c r="Q60" s="13"/>
      <c r="R60" s="13"/>
      <c r="S60" s="13"/>
      <c r="T60" s="13"/>
      <c r="U60" s="13"/>
      <c r="V60" s="13"/>
      <c r="W60" s="13"/>
      <c r="X60" s="13"/>
      <c r="Y60" s="13"/>
    </row>
    <row r="61" spans="1:25" s="2" customFormat="1" ht="13" x14ac:dyDescent="0.3">
      <c r="B61" s="10"/>
      <c r="C61" s="10"/>
      <c r="D61" s="196"/>
      <c r="E61" s="196"/>
      <c r="F61" s="196"/>
      <c r="G61" s="196"/>
      <c r="H61" s="196"/>
      <c r="I61" s="13"/>
      <c r="J61" s="13"/>
      <c r="K61" s="13"/>
      <c r="L61" s="13"/>
      <c r="M61" s="13"/>
      <c r="N61" s="13"/>
      <c r="O61" s="13"/>
      <c r="P61" s="13"/>
      <c r="Q61" s="13"/>
      <c r="R61" s="13"/>
      <c r="S61" s="13"/>
      <c r="T61" s="13"/>
      <c r="U61" s="13"/>
      <c r="V61" s="13"/>
      <c r="W61" s="13"/>
      <c r="X61" s="13"/>
      <c r="Y61" s="13"/>
    </row>
    <row r="62" spans="1:25" ht="17.399999999999999" customHeight="1" x14ac:dyDescent="0.6">
      <c r="A62" s="215" t="s">
        <v>462</v>
      </c>
      <c r="B62" s="215"/>
      <c r="C62" s="215"/>
      <c r="D62" s="215" t="s">
        <v>463</v>
      </c>
      <c r="E62" s="215"/>
      <c r="F62" s="215"/>
      <c r="G62" s="215" t="s">
        <v>464</v>
      </c>
      <c r="H62" s="215"/>
      <c r="K62" s="179">
        <v>47</v>
      </c>
      <c r="L62" s="179">
        <v>38</v>
      </c>
      <c r="M62" s="179">
        <v>39</v>
      </c>
    </row>
    <row r="63" spans="1:25" ht="16.75" customHeight="1" x14ac:dyDescent="0.35">
      <c r="A63" s="216"/>
      <c r="B63" s="216"/>
      <c r="C63" s="216"/>
      <c r="D63" s="181" t="s">
        <v>465</v>
      </c>
      <c r="E63" s="181" t="s">
        <v>466</v>
      </c>
      <c r="F63" s="181" t="s">
        <v>467</v>
      </c>
      <c r="G63" s="181" t="s">
        <v>468</v>
      </c>
      <c r="H63" s="181" t="s">
        <v>469</v>
      </c>
      <c r="K63" s="179">
        <v>40</v>
      </c>
      <c r="L63" s="179">
        <v>41</v>
      </c>
      <c r="M63" s="179">
        <v>42</v>
      </c>
      <c r="N63" s="179">
        <v>43</v>
      </c>
      <c r="O63" s="179">
        <v>44</v>
      </c>
      <c r="P63" s="179">
        <v>45</v>
      </c>
      <c r="Q63" s="179">
        <v>48</v>
      </c>
    </row>
    <row r="64" spans="1:25" x14ac:dyDescent="0.35">
      <c r="B64" s="182" t="s">
        <v>146</v>
      </c>
      <c r="C64" s="183"/>
      <c r="D64" s="185">
        <v>920</v>
      </c>
      <c r="E64" s="185">
        <v>1000</v>
      </c>
      <c r="F64" s="185">
        <v>1000</v>
      </c>
      <c r="G64" s="186">
        <v>8.7852494577006501E-2</v>
      </c>
      <c r="H64" s="186">
        <v>-9.9700897308074854E-4</v>
      </c>
    </row>
    <row r="65" spans="2:8" x14ac:dyDescent="0.35">
      <c r="B65" s="182" t="s">
        <v>239</v>
      </c>
      <c r="C65" s="183"/>
      <c r="D65" s="185">
        <v>1000</v>
      </c>
      <c r="E65" s="185">
        <v>1080</v>
      </c>
      <c r="F65" s="185">
        <v>1080</v>
      </c>
      <c r="G65" s="186">
        <v>7.8685258964143356E-2</v>
      </c>
      <c r="H65" s="186">
        <v>-3.6934441366573978E-3</v>
      </c>
    </row>
    <row r="66" spans="2:8" x14ac:dyDescent="0.35">
      <c r="B66" s="182" t="s">
        <v>147</v>
      </c>
      <c r="C66" s="183"/>
      <c r="D66" s="185">
        <v>1130</v>
      </c>
      <c r="E66" s="185">
        <v>1180</v>
      </c>
      <c r="F66" s="185">
        <v>1180</v>
      </c>
      <c r="G66" s="186">
        <v>4.3209876543209846E-2</v>
      </c>
      <c r="H66" s="186">
        <v>-2.5359256128486551E-3</v>
      </c>
    </row>
    <row r="67" spans="2:8" x14ac:dyDescent="0.35">
      <c r="B67" s="182" t="s">
        <v>240</v>
      </c>
      <c r="C67" s="183"/>
      <c r="D67" s="185">
        <v>1120</v>
      </c>
      <c r="E67" s="185">
        <v>1190</v>
      </c>
      <c r="F67" s="185">
        <v>1180</v>
      </c>
      <c r="G67" s="186">
        <v>5.966162065894931E-2</v>
      </c>
      <c r="H67" s="186">
        <v>-7.5630252100840067E-3</v>
      </c>
    </row>
    <row r="68" spans="2:8" x14ac:dyDescent="0.35">
      <c r="B68" s="182" t="s">
        <v>148</v>
      </c>
      <c r="C68" s="183"/>
      <c r="D68" s="185">
        <v>1210</v>
      </c>
      <c r="E68" s="185">
        <v>1260</v>
      </c>
      <c r="F68" s="185">
        <v>1240</v>
      </c>
      <c r="G68" s="186">
        <v>3.8842975206611507E-2</v>
      </c>
      <c r="H68" s="186">
        <v>-1.6706443914081159E-2</v>
      </c>
    </row>
    <row r="69" spans="2:8" x14ac:dyDescent="0.35">
      <c r="B69" s="182" t="s">
        <v>241</v>
      </c>
      <c r="C69" s="183"/>
      <c r="D69" s="185">
        <v>1000</v>
      </c>
      <c r="E69" s="185">
        <v>1020</v>
      </c>
      <c r="F69" s="185">
        <v>1020</v>
      </c>
      <c r="G69" s="186">
        <v>1.7964071856287456E-2</v>
      </c>
      <c r="H69" s="186">
        <v>2.9411764705882248E-3</v>
      </c>
    </row>
    <row r="70" spans="2:8" x14ac:dyDescent="0.35">
      <c r="B70" s="182" t="s">
        <v>149</v>
      </c>
      <c r="C70" s="183"/>
      <c r="D70" s="185">
        <v>1160</v>
      </c>
      <c r="E70" s="185">
        <v>1200</v>
      </c>
      <c r="F70" s="185">
        <v>1190</v>
      </c>
      <c r="G70" s="186">
        <v>4.0692640692640669E-2</v>
      </c>
      <c r="H70" s="186">
        <v>-8.3194675540765317E-3</v>
      </c>
    </row>
    <row r="71" spans="2:8" x14ac:dyDescent="0.35">
      <c r="B71" s="182" t="s">
        <v>242</v>
      </c>
      <c r="C71" s="183"/>
      <c r="D71" s="185">
        <v>1280</v>
      </c>
      <c r="E71" s="185">
        <v>1320</v>
      </c>
      <c r="F71" s="185">
        <v>1310</v>
      </c>
      <c r="G71" s="186">
        <v>3.4455755677368805E-2</v>
      </c>
      <c r="H71" s="186">
        <v>-6.0560181680544556E-3</v>
      </c>
    </row>
    <row r="72" spans="2:8" x14ac:dyDescent="0.35">
      <c r="B72" s="182" t="s">
        <v>150</v>
      </c>
      <c r="C72" s="183"/>
      <c r="D72" s="185">
        <v>1090</v>
      </c>
      <c r="E72" s="185">
        <v>1100</v>
      </c>
      <c r="F72" s="185">
        <v>1090</v>
      </c>
      <c r="G72" s="186">
        <v>7.3394495412844041E-3</v>
      </c>
      <c r="H72" s="186">
        <v>-7.2859744990892983E-3</v>
      </c>
    </row>
    <row r="73" spans="2:8" x14ac:dyDescent="0.35">
      <c r="B73" s="182" t="s">
        <v>243</v>
      </c>
      <c r="C73" s="183"/>
      <c r="D73" s="185">
        <v>920</v>
      </c>
      <c r="E73" s="185">
        <v>940</v>
      </c>
      <c r="F73" s="185">
        <v>940</v>
      </c>
      <c r="G73" s="186">
        <v>2.7203482045701888E-2</v>
      </c>
      <c r="H73" s="186">
        <v>-9.5338983050847759E-3</v>
      </c>
    </row>
    <row r="74" spans="2:8" x14ac:dyDescent="0.35">
      <c r="B74" s="182" t="s">
        <v>151</v>
      </c>
      <c r="C74" s="189"/>
      <c r="D74" s="185">
        <v>970</v>
      </c>
      <c r="E74" s="185">
        <v>970</v>
      </c>
      <c r="F74" s="185">
        <v>970</v>
      </c>
      <c r="G74" s="186">
        <v>6.2111801242235032E-3</v>
      </c>
      <c r="H74" s="186">
        <v>-5.1440329218106484E-3</v>
      </c>
    </row>
    <row r="75" spans="2:8" x14ac:dyDescent="0.35">
      <c r="B75" s="182" t="s">
        <v>244</v>
      </c>
      <c r="C75" s="189"/>
      <c r="D75" s="185">
        <v>1150</v>
      </c>
      <c r="E75" s="185">
        <v>1160</v>
      </c>
      <c r="F75" s="185">
        <v>1150</v>
      </c>
      <c r="G75" s="186">
        <v>9.5403295750216E-3</v>
      </c>
      <c r="H75" s="186">
        <v>-9.4501718213058084E-3</v>
      </c>
    </row>
    <row r="76" spans="2:8" x14ac:dyDescent="0.35">
      <c r="B76" s="182" t="s">
        <v>152</v>
      </c>
      <c r="C76" s="189"/>
      <c r="D76" s="185">
        <v>1050</v>
      </c>
      <c r="E76" s="185">
        <v>1050</v>
      </c>
      <c r="F76" s="185">
        <v>1040</v>
      </c>
      <c r="G76" s="186">
        <v>-2.8571428571428914E-3</v>
      </c>
      <c r="H76" s="186">
        <v>-9.5510983763132939E-3</v>
      </c>
    </row>
    <row r="77" spans="2:8" x14ac:dyDescent="0.35">
      <c r="B77" s="182" t="s">
        <v>246</v>
      </c>
      <c r="C77" s="189"/>
      <c r="D77" s="185">
        <v>1150</v>
      </c>
      <c r="E77" s="185">
        <v>1170</v>
      </c>
      <c r="F77" s="185">
        <v>1160</v>
      </c>
      <c r="G77" s="186">
        <v>1.8292682926829285E-2</v>
      </c>
      <c r="H77" s="186">
        <v>-6.8434559452523747E-3</v>
      </c>
    </row>
    <row r="78" spans="2:8" x14ac:dyDescent="0.35">
      <c r="B78" s="182" t="s">
        <v>153</v>
      </c>
      <c r="C78" s="189"/>
      <c r="D78" s="185">
        <v>1110</v>
      </c>
      <c r="E78" s="185">
        <v>1140</v>
      </c>
      <c r="F78" s="185">
        <v>1130</v>
      </c>
      <c r="G78" s="186">
        <v>2.9783393501805033E-2</v>
      </c>
      <c r="H78" s="186">
        <v>-8.76424189307623E-3</v>
      </c>
    </row>
    <row r="79" spans="2:8" x14ac:dyDescent="0.35">
      <c r="B79" s="182" t="s">
        <v>247</v>
      </c>
      <c r="C79" s="189"/>
      <c r="D79" s="185">
        <v>1250</v>
      </c>
      <c r="E79" s="185">
        <v>1250</v>
      </c>
      <c r="F79" s="185">
        <v>1250</v>
      </c>
      <c r="G79" s="186">
        <v>2.3980815347721673E-3</v>
      </c>
      <c r="H79" s="186">
        <v>-2.3923444976076125E-3</v>
      </c>
    </row>
    <row r="80" spans="2:8" x14ac:dyDescent="0.35">
      <c r="B80" s="182" t="s">
        <v>154</v>
      </c>
      <c r="C80" s="189"/>
      <c r="D80" s="185">
        <v>1260</v>
      </c>
      <c r="E80" s="185">
        <v>1280</v>
      </c>
      <c r="F80" s="185">
        <v>1280</v>
      </c>
      <c r="G80" s="186">
        <v>1.8312101910828105E-2</v>
      </c>
      <c r="H80" s="186">
        <v>-2.3455824863174435E-3</v>
      </c>
    </row>
    <row r="81" spans="1:25" x14ac:dyDescent="0.35">
      <c r="B81" s="182" t="s">
        <v>248</v>
      </c>
      <c r="C81" s="189"/>
      <c r="D81" s="185">
        <v>1160</v>
      </c>
      <c r="E81" s="185">
        <v>1160</v>
      </c>
      <c r="F81" s="185">
        <v>1160</v>
      </c>
      <c r="G81" s="186">
        <v>8.6206896551721535E-4</v>
      </c>
      <c r="H81" s="186">
        <v>-5.1679586563307955E-3</v>
      </c>
    </row>
    <row r="82" spans="1:25" x14ac:dyDescent="0.35">
      <c r="B82" s="182" t="s">
        <v>249</v>
      </c>
      <c r="C82" s="189"/>
      <c r="D82" s="185">
        <v>1280</v>
      </c>
      <c r="E82" s="185">
        <v>1300</v>
      </c>
      <c r="F82" s="185">
        <v>1290</v>
      </c>
      <c r="G82" s="186">
        <v>1.6431924882629012E-2</v>
      </c>
      <c r="H82" s="186">
        <v>-1.000769822940728E-2</v>
      </c>
    </row>
    <row r="83" spans="1:25" x14ac:dyDescent="0.35">
      <c r="B83" s="182" t="s">
        <v>250</v>
      </c>
      <c r="C83" s="189"/>
      <c r="D83" s="185">
        <v>1200</v>
      </c>
      <c r="E83" s="185">
        <v>1210</v>
      </c>
      <c r="F83" s="185" t="s">
        <v>203</v>
      </c>
      <c r="G83" s="186">
        <v>1.3355592654423987E-2</v>
      </c>
      <c r="H83" s="186" t="s">
        <v>203</v>
      </c>
    </row>
    <row r="84" spans="1:25" x14ac:dyDescent="0.35">
      <c r="B84" s="182" t="s">
        <v>472</v>
      </c>
      <c r="C84" s="189"/>
      <c r="D84" s="185">
        <v>1240</v>
      </c>
      <c r="E84" s="185" t="s">
        <v>203</v>
      </c>
      <c r="F84" s="185" t="s">
        <v>203</v>
      </c>
      <c r="G84" s="186" t="s">
        <v>203</v>
      </c>
      <c r="H84" s="186" t="s">
        <v>203</v>
      </c>
    </row>
    <row r="85" spans="1:25" x14ac:dyDescent="0.35">
      <c r="A85" s="190"/>
      <c r="B85" s="191"/>
      <c r="C85" s="192"/>
      <c r="D85" s="193"/>
      <c r="E85" s="193"/>
      <c r="F85" s="191"/>
      <c r="G85" s="193"/>
      <c r="H85" s="193"/>
    </row>
    <row r="86" spans="1:25" x14ac:dyDescent="0.35">
      <c r="A86" s="194">
        <v>1</v>
      </c>
      <c r="B86" s="2" t="s">
        <v>473</v>
      </c>
      <c r="C86" s="195"/>
      <c r="E86" s="195"/>
      <c r="F86" s="195"/>
      <c r="G86" s="195"/>
      <c r="K86" s="179">
        <v>49</v>
      </c>
    </row>
    <row r="89" spans="1:25" s="2" customFormat="1" ht="14.4" customHeight="1" x14ac:dyDescent="0.3">
      <c r="A89" s="214" t="s">
        <v>145</v>
      </c>
      <c r="B89" s="214"/>
      <c r="C89" s="214"/>
      <c r="D89" s="214"/>
      <c r="E89" s="214"/>
      <c r="F89" s="214"/>
      <c r="G89" s="214"/>
      <c r="H89" s="214"/>
      <c r="I89" s="13"/>
      <c r="J89" s="13"/>
      <c r="K89" s="13">
        <v>46</v>
      </c>
      <c r="L89" s="13">
        <v>23</v>
      </c>
      <c r="M89" s="13">
        <v>28</v>
      </c>
      <c r="N89" s="13"/>
      <c r="O89" s="13"/>
      <c r="P89" s="13"/>
      <c r="Q89" s="13"/>
      <c r="R89" s="13"/>
      <c r="S89" s="13"/>
      <c r="T89" s="13"/>
      <c r="U89" s="13"/>
      <c r="V89" s="13"/>
      <c r="W89" s="13"/>
      <c r="X89" s="13"/>
      <c r="Y89" s="13"/>
    </row>
    <row r="90" spans="1:25" s="2" customFormat="1" ht="13" x14ac:dyDescent="0.3">
      <c r="B90" s="10"/>
      <c r="C90" s="10"/>
      <c r="D90" s="10"/>
      <c r="E90" s="10"/>
      <c r="F90" s="10"/>
      <c r="G90" s="10"/>
      <c r="H90" s="10"/>
      <c r="I90" s="13"/>
      <c r="J90" s="13"/>
      <c r="K90" s="13"/>
      <c r="L90" s="13"/>
      <c r="M90" s="13"/>
      <c r="N90" s="13"/>
      <c r="O90" s="13"/>
      <c r="P90" s="13"/>
      <c r="Q90" s="13"/>
      <c r="R90" s="13"/>
      <c r="S90" s="13"/>
      <c r="T90" s="13"/>
      <c r="U90" s="13"/>
      <c r="V90" s="13"/>
      <c r="W90" s="13"/>
      <c r="X90" s="13"/>
      <c r="Y90" s="13"/>
    </row>
    <row r="91" spans="1:25" ht="17.399999999999999" customHeight="1" x14ac:dyDescent="0.6">
      <c r="A91" s="215" t="s">
        <v>462</v>
      </c>
      <c r="B91" s="215"/>
      <c r="C91" s="215"/>
      <c r="D91" s="215" t="s">
        <v>463</v>
      </c>
      <c r="E91" s="215"/>
      <c r="F91" s="215"/>
      <c r="G91" s="215" t="s">
        <v>464</v>
      </c>
      <c r="H91" s="215"/>
      <c r="K91" s="179">
        <v>47</v>
      </c>
      <c r="L91" s="179">
        <v>38</v>
      </c>
      <c r="M91" s="179">
        <v>39</v>
      </c>
    </row>
    <row r="92" spans="1:25" ht="16.75" customHeight="1" x14ac:dyDescent="0.35">
      <c r="A92" s="216"/>
      <c r="B92" s="216"/>
      <c r="C92" s="216"/>
      <c r="D92" s="181" t="s">
        <v>465</v>
      </c>
      <c r="E92" s="181" t="s">
        <v>466</v>
      </c>
      <c r="F92" s="181" t="s">
        <v>467</v>
      </c>
      <c r="G92" s="181" t="s">
        <v>468</v>
      </c>
      <c r="H92" s="181" t="s">
        <v>469</v>
      </c>
      <c r="K92" s="179">
        <v>40</v>
      </c>
      <c r="L92" s="179">
        <v>41</v>
      </c>
      <c r="M92" s="179">
        <v>42</v>
      </c>
      <c r="N92" s="179">
        <v>43</v>
      </c>
      <c r="O92" s="179">
        <v>44</v>
      </c>
      <c r="P92" s="179">
        <v>45</v>
      </c>
      <c r="Q92" s="179">
        <v>48</v>
      </c>
    </row>
    <row r="93" spans="1:25" x14ac:dyDescent="0.35">
      <c r="B93" s="182" t="s">
        <v>146</v>
      </c>
      <c r="C93" s="183"/>
      <c r="D93" s="185">
        <v>380</v>
      </c>
      <c r="E93" s="185">
        <v>480</v>
      </c>
      <c r="F93" s="185">
        <v>480</v>
      </c>
      <c r="G93" s="186">
        <v>0.25721784776902878</v>
      </c>
      <c r="H93" s="186">
        <v>1.0438413361169019E-2</v>
      </c>
    </row>
    <row r="94" spans="1:25" x14ac:dyDescent="0.35">
      <c r="B94" s="182" t="s">
        <v>239</v>
      </c>
      <c r="C94" s="183"/>
      <c r="D94" s="185">
        <v>360</v>
      </c>
      <c r="E94" s="185">
        <v>440</v>
      </c>
      <c r="F94" s="185">
        <v>450</v>
      </c>
      <c r="G94" s="186">
        <v>0.22562674094707513</v>
      </c>
      <c r="H94" s="186">
        <v>1.5909090909090873E-2</v>
      </c>
    </row>
    <row r="95" spans="1:25" x14ac:dyDescent="0.35">
      <c r="B95" s="182" t="s">
        <v>147</v>
      </c>
      <c r="C95" s="183"/>
      <c r="D95" s="185">
        <v>390</v>
      </c>
      <c r="E95" s="185">
        <v>450</v>
      </c>
      <c r="F95" s="185">
        <v>470</v>
      </c>
      <c r="G95" s="186">
        <v>0.15306122448979598</v>
      </c>
      <c r="H95" s="186">
        <v>2.8761061946902755E-2</v>
      </c>
    </row>
    <row r="96" spans="1:25" x14ac:dyDescent="0.35">
      <c r="B96" s="182" t="s">
        <v>240</v>
      </c>
      <c r="C96" s="183"/>
      <c r="D96" s="185">
        <v>390</v>
      </c>
      <c r="E96" s="185">
        <v>470</v>
      </c>
      <c r="F96" s="185">
        <v>480</v>
      </c>
      <c r="G96" s="186">
        <v>0.21761658031088094</v>
      </c>
      <c r="H96" s="186">
        <v>1.0638297872340496E-2</v>
      </c>
    </row>
    <row r="97" spans="2:8" x14ac:dyDescent="0.35">
      <c r="B97" s="182" t="s">
        <v>148</v>
      </c>
      <c r="C97" s="183"/>
      <c r="D97" s="185">
        <v>430</v>
      </c>
      <c r="E97" s="185">
        <v>500</v>
      </c>
      <c r="F97" s="185">
        <v>510</v>
      </c>
      <c r="G97" s="186">
        <v>0.16166281755196299</v>
      </c>
      <c r="H97" s="186">
        <v>1.9880715705765439E-2</v>
      </c>
    </row>
    <row r="98" spans="2:8" x14ac:dyDescent="0.35">
      <c r="B98" s="182" t="s">
        <v>241</v>
      </c>
      <c r="C98" s="183"/>
      <c r="D98" s="185">
        <v>390</v>
      </c>
      <c r="E98" s="185">
        <v>450</v>
      </c>
      <c r="F98" s="185">
        <v>460</v>
      </c>
      <c r="G98" s="186">
        <v>0.15897435897435908</v>
      </c>
      <c r="H98" s="186">
        <v>1.327433628318575E-2</v>
      </c>
    </row>
    <row r="99" spans="2:8" x14ac:dyDescent="0.35">
      <c r="B99" s="182" t="s">
        <v>149</v>
      </c>
      <c r="C99" s="183"/>
      <c r="D99" s="185">
        <v>540</v>
      </c>
      <c r="E99" s="185">
        <v>580</v>
      </c>
      <c r="F99" s="185">
        <v>580</v>
      </c>
      <c r="G99" s="186">
        <v>7.4766355140186924E-2</v>
      </c>
      <c r="H99" s="186">
        <v>1.3913043478260834E-2</v>
      </c>
    </row>
    <row r="100" spans="2:8" x14ac:dyDescent="0.35">
      <c r="B100" s="182" t="s">
        <v>242</v>
      </c>
      <c r="C100" s="183"/>
      <c r="D100" s="185">
        <v>490</v>
      </c>
      <c r="E100" s="185">
        <v>530</v>
      </c>
      <c r="F100" s="185">
        <v>540</v>
      </c>
      <c r="G100" s="186">
        <v>7.5356415478615046E-2</v>
      </c>
      <c r="H100" s="186">
        <v>2.0833333333333259E-2</v>
      </c>
    </row>
    <row r="101" spans="2:8" x14ac:dyDescent="0.35">
      <c r="B101" s="182" t="s">
        <v>150</v>
      </c>
      <c r="C101" s="183"/>
      <c r="D101" s="185">
        <v>510</v>
      </c>
      <c r="E101" s="185">
        <v>530</v>
      </c>
      <c r="F101" s="185">
        <v>520</v>
      </c>
      <c r="G101" s="186">
        <v>3.9603960396039639E-2</v>
      </c>
      <c r="H101" s="186">
        <v>-3.8095238095238182E-3</v>
      </c>
    </row>
    <row r="102" spans="2:8" x14ac:dyDescent="0.35">
      <c r="B102" s="182" t="s">
        <v>243</v>
      </c>
      <c r="C102" s="183"/>
      <c r="D102" s="185">
        <v>390</v>
      </c>
      <c r="E102" s="185">
        <v>420</v>
      </c>
      <c r="F102" s="185">
        <v>430</v>
      </c>
      <c r="G102" s="186">
        <v>8.1841432225064015E-2</v>
      </c>
      <c r="H102" s="186">
        <v>1.1820330969267046E-2</v>
      </c>
    </row>
    <row r="103" spans="2:8" x14ac:dyDescent="0.35">
      <c r="B103" s="182" t="s">
        <v>151</v>
      </c>
      <c r="C103" s="189"/>
      <c r="D103" s="185">
        <v>430</v>
      </c>
      <c r="E103" s="185">
        <v>440</v>
      </c>
      <c r="F103" s="185">
        <v>440</v>
      </c>
      <c r="G103" s="186">
        <v>4.0000000000000036E-2</v>
      </c>
      <c r="H103" s="186">
        <v>2.2624434389140191E-3</v>
      </c>
    </row>
    <row r="104" spans="2:8" x14ac:dyDescent="0.35">
      <c r="B104" s="182" t="s">
        <v>244</v>
      </c>
      <c r="C104" s="189"/>
      <c r="D104" s="185">
        <v>580</v>
      </c>
      <c r="E104" s="185">
        <v>640</v>
      </c>
      <c r="F104" s="185">
        <v>650</v>
      </c>
      <c r="G104" s="186">
        <v>9.5890410958904049E-2</v>
      </c>
      <c r="H104" s="186">
        <v>9.3749999999999112E-3</v>
      </c>
    </row>
    <row r="105" spans="2:8" x14ac:dyDescent="0.35">
      <c r="B105" s="182" t="s">
        <v>152</v>
      </c>
      <c r="C105" s="189"/>
      <c r="D105" s="185">
        <v>490</v>
      </c>
      <c r="E105" s="185">
        <v>510</v>
      </c>
      <c r="F105" s="185">
        <v>520</v>
      </c>
      <c r="G105" s="186">
        <v>4.081632653061229E-2</v>
      </c>
      <c r="H105" s="186">
        <v>1.3725490196078383E-2</v>
      </c>
    </row>
    <row r="106" spans="2:8" x14ac:dyDescent="0.35">
      <c r="B106" s="182" t="s">
        <v>246</v>
      </c>
      <c r="C106" s="189"/>
      <c r="D106" s="185">
        <v>450</v>
      </c>
      <c r="E106" s="185">
        <v>490</v>
      </c>
      <c r="F106" s="185">
        <v>490</v>
      </c>
      <c r="G106" s="186">
        <v>7.7092511013215903E-2</v>
      </c>
      <c r="H106" s="186">
        <v>6.1349693251533388E-3</v>
      </c>
    </row>
    <row r="107" spans="2:8" x14ac:dyDescent="0.35">
      <c r="B107" s="182" t="s">
        <v>153</v>
      </c>
      <c r="C107" s="189"/>
      <c r="D107" s="185">
        <v>390</v>
      </c>
      <c r="E107" s="185">
        <v>440</v>
      </c>
      <c r="F107" s="185">
        <v>440</v>
      </c>
      <c r="G107" s="186">
        <v>0.11675126903553301</v>
      </c>
      <c r="H107" s="186">
        <v>6.8181818181818343E-3</v>
      </c>
    </row>
    <row r="108" spans="2:8" x14ac:dyDescent="0.35">
      <c r="B108" s="182" t="s">
        <v>247</v>
      </c>
      <c r="C108" s="189"/>
      <c r="D108" s="185">
        <v>560</v>
      </c>
      <c r="E108" s="185">
        <v>580</v>
      </c>
      <c r="F108" s="185">
        <v>580</v>
      </c>
      <c r="G108" s="186">
        <v>3.9568345323740983E-2</v>
      </c>
      <c r="H108" s="186">
        <v>1.0380622837370179E-2</v>
      </c>
    </row>
    <row r="109" spans="2:8" x14ac:dyDescent="0.35">
      <c r="B109" s="182" t="s">
        <v>154</v>
      </c>
      <c r="C109" s="189"/>
      <c r="D109" s="185">
        <v>420</v>
      </c>
      <c r="E109" s="185">
        <v>460</v>
      </c>
      <c r="F109" s="185">
        <v>470</v>
      </c>
      <c r="G109" s="186">
        <v>9.4786729857819996E-2</v>
      </c>
      <c r="H109" s="186">
        <v>6.4935064935065512E-3</v>
      </c>
    </row>
    <row r="110" spans="2:8" x14ac:dyDescent="0.35">
      <c r="B110" s="182" t="s">
        <v>248</v>
      </c>
      <c r="C110" s="189"/>
      <c r="D110" s="185">
        <v>460</v>
      </c>
      <c r="E110" s="185">
        <v>490</v>
      </c>
      <c r="F110" s="185">
        <v>500</v>
      </c>
      <c r="G110" s="186">
        <v>5.6277056277056259E-2</v>
      </c>
      <c r="H110" s="186">
        <v>1.6393442622950838E-2</v>
      </c>
    </row>
    <row r="111" spans="2:8" x14ac:dyDescent="0.35">
      <c r="B111" s="182" t="s">
        <v>249</v>
      </c>
      <c r="C111" s="189"/>
      <c r="D111" s="185">
        <v>500</v>
      </c>
      <c r="E111" s="185">
        <v>520</v>
      </c>
      <c r="F111" s="185">
        <v>520</v>
      </c>
      <c r="G111" s="186">
        <v>4.8387096774193505E-2</v>
      </c>
      <c r="H111" s="186">
        <v>3.8461538461538325E-3</v>
      </c>
    </row>
    <row r="112" spans="2:8" x14ac:dyDescent="0.35">
      <c r="B112" s="182" t="s">
        <v>250</v>
      </c>
      <c r="C112" s="189"/>
      <c r="D112" s="185">
        <v>420</v>
      </c>
      <c r="E112" s="185">
        <v>460</v>
      </c>
      <c r="F112" s="185" t="s">
        <v>203</v>
      </c>
      <c r="G112" s="186">
        <v>8.5510688836104576E-2</v>
      </c>
      <c r="H112" s="186" t="s">
        <v>203</v>
      </c>
    </row>
    <row r="113" spans="1:11" x14ac:dyDescent="0.35">
      <c r="B113" s="182" t="s">
        <v>472</v>
      </c>
      <c r="C113" s="189"/>
      <c r="D113" s="185">
        <v>500</v>
      </c>
      <c r="E113" s="185" t="s">
        <v>203</v>
      </c>
      <c r="F113" s="185" t="s">
        <v>203</v>
      </c>
      <c r="G113" s="186" t="s">
        <v>203</v>
      </c>
      <c r="H113" s="186" t="s">
        <v>203</v>
      </c>
    </row>
    <row r="114" spans="1:11" x14ac:dyDescent="0.35">
      <c r="A114" s="190"/>
      <c r="B114" s="191"/>
      <c r="C114" s="192"/>
      <c r="D114" s="193"/>
      <c r="E114" s="193"/>
      <c r="F114" s="191"/>
      <c r="G114" s="193"/>
      <c r="H114" s="193"/>
    </row>
    <row r="115" spans="1:11" x14ac:dyDescent="0.35">
      <c r="A115" s="194">
        <v>1</v>
      </c>
      <c r="B115" s="2" t="s">
        <v>473</v>
      </c>
      <c r="C115" s="195"/>
      <c r="E115" s="195"/>
      <c r="F115" s="195"/>
      <c r="G115" s="195"/>
      <c r="K115" s="179">
        <v>49</v>
      </c>
    </row>
  </sheetData>
  <mergeCells count="17">
    <mergeCell ref="A89:H89"/>
    <mergeCell ref="A91:C92"/>
    <mergeCell ref="D91:F91"/>
    <mergeCell ref="G91:H91"/>
    <mergeCell ref="A33:C34"/>
    <mergeCell ref="D33:F33"/>
    <mergeCell ref="G33:H33"/>
    <mergeCell ref="A60:H60"/>
    <mergeCell ref="A62:C63"/>
    <mergeCell ref="D62:F62"/>
    <mergeCell ref="G62:H62"/>
    <mergeCell ref="A31:H31"/>
    <mergeCell ref="A1:D1"/>
    <mergeCell ref="A2:H2"/>
    <mergeCell ref="A4:C5"/>
    <mergeCell ref="D4:F4"/>
    <mergeCell ref="G4:H4"/>
  </mergeCells>
  <hyperlinks>
    <hyperlink ref="A1:D1" location="Contents!A1" display="Contents!A1" xr:uid="{1FED9CD7-30C1-41DB-ABCC-5B80AF631365}"/>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789E-9032-4A96-9B0C-33375773B3F6}">
  <sheetPr codeName="Sheet36"/>
  <dimension ref="A1:X120"/>
  <sheetViews>
    <sheetView zoomScaleNormal="100" workbookViewId="0">
      <selection sqref="A1:D1"/>
    </sheetView>
  </sheetViews>
  <sheetFormatPr defaultColWidth="0" defaultRowHeight="14.5" x14ac:dyDescent="0.35"/>
  <cols>
    <col min="1" max="1" width="3.1796875" style="103" customWidth="1"/>
    <col min="2" max="2" width="10.453125" style="103" customWidth="1"/>
    <col min="3" max="3" width="2.81640625" style="103" customWidth="1"/>
    <col min="4" max="5" width="10.81640625" style="103" bestFit="1" customWidth="1"/>
    <col min="6" max="6" width="11.1796875" style="103" bestFit="1" customWidth="1"/>
    <col min="7" max="7" width="13.54296875" style="103" bestFit="1" customWidth="1"/>
    <col min="8" max="8" width="16.453125" style="103" customWidth="1"/>
    <col min="9" max="22" width="8.90625" style="179" customWidth="1"/>
    <col min="23" max="24" width="8.90625" style="103" customWidth="1"/>
    <col min="25" max="16384" width="8.90625" style="103" hidden="1"/>
  </cols>
  <sheetData>
    <row r="1" spans="1:23" x14ac:dyDescent="0.35">
      <c r="A1" s="241" t="s">
        <v>134</v>
      </c>
      <c r="B1" s="241"/>
      <c r="C1" s="241"/>
      <c r="D1" s="241"/>
      <c r="E1" s="10"/>
      <c r="F1" s="10"/>
      <c r="G1" s="10"/>
      <c r="H1" s="10"/>
      <c r="K1" s="179">
        <v>56</v>
      </c>
    </row>
    <row r="2" spans="1:23" s="2" customFormat="1" ht="13.25" customHeight="1" x14ac:dyDescent="0.25">
      <c r="A2" s="228" t="s">
        <v>474</v>
      </c>
      <c r="B2" s="228"/>
      <c r="C2" s="228"/>
      <c r="D2" s="228"/>
      <c r="E2" s="228"/>
      <c r="F2" s="228"/>
      <c r="G2" s="228"/>
      <c r="H2" s="228"/>
      <c r="I2" s="13"/>
      <c r="J2" s="13"/>
      <c r="K2" s="13">
        <v>46</v>
      </c>
      <c r="L2" s="13">
        <v>24</v>
      </c>
      <c r="M2" s="13">
        <v>25</v>
      </c>
      <c r="N2" s="13"/>
      <c r="O2" s="13"/>
      <c r="P2" s="13"/>
      <c r="Q2" s="13"/>
      <c r="R2" s="13"/>
      <c r="S2" s="13"/>
      <c r="T2" s="13"/>
      <c r="U2" s="13"/>
      <c r="V2" s="13"/>
    </row>
    <row r="3" spans="1:23" s="2" customFormat="1" ht="13" x14ac:dyDescent="0.25">
      <c r="B3" s="197"/>
      <c r="C3" s="197"/>
      <c r="D3" s="197"/>
      <c r="E3" s="197"/>
      <c r="F3" s="197"/>
      <c r="G3" s="197"/>
      <c r="H3" s="197"/>
      <c r="I3" s="13"/>
      <c r="J3" s="13"/>
      <c r="K3" s="13"/>
      <c r="L3" s="13"/>
      <c r="M3" s="13"/>
      <c r="N3" s="13"/>
      <c r="O3" s="13"/>
      <c r="P3" s="13"/>
      <c r="Q3" s="13"/>
      <c r="R3" s="13"/>
      <c r="S3" s="13"/>
      <c r="T3" s="13"/>
      <c r="U3" s="13"/>
      <c r="V3" s="13"/>
    </row>
    <row r="4" spans="1:23" ht="17.399999999999999" customHeight="1" x14ac:dyDescent="0.6">
      <c r="A4" s="215" t="s">
        <v>462</v>
      </c>
      <c r="B4" s="215"/>
      <c r="C4" s="215"/>
      <c r="D4" s="215" t="s">
        <v>463</v>
      </c>
      <c r="E4" s="215"/>
      <c r="F4" s="215"/>
      <c r="G4" s="215" t="s">
        <v>464</v>
      </c>
      <c r="H4" s="215"/>
      <c r="K4" s="179">
        <v>47</v>
      </c>
      <c r="L4" s="179">
        <v>38</v>
      </c>
      <c r="M4" s="179">
        <v>39</v>
      </c>
    </row>
    <row r="5" spans="1:23" ht="16.75" customHeight="1" x14ac:dyDescent="0.35">
      <c r="A5" s="216"/>
      <c r="B5" s="216"/>
      <c r="C5" s="216"/>
      <c r="D5" s="181" t="s">
        <v>465</v>
      </c>
      <c r="E5" s="181" t="s">
        <v>466</v>
      </c>
      <c r="F5" s="181" t="s">
        <v>467</v>
      </c>
      <c r="G5" s="181" t="s">
        <v>468</v>
      </c>
      <c r="H5" s="181" t="s">
        <v>469</v>
      </c>
      <c r="K5" s="179">
        <v>40</v>
      </c>
      <c r="L5" s="179">
        <v>41</v>
      </c>
      <c r="M5" s="179">
        <v>42</v>
      </c>
      <c r="N5" s="179">
        <v>43</v>
      </c>
      <c r="O5" s="179">
        <v>44</v>
      </c>
      <c r="P5" s="179">
        <v>45</v>
      </c>
      <c r="Q5" s="179">
        <v>48</v>
      </c>
    </row>
    <row r="6" spans="1:23" x14ac:dyDescent="0.35">
      <c r="B6" s="182" t="s">
        <v>146</v>
      </c>
      <c r="C6" s="183"/>
      <c r="D6" s="198">
        <v>12</v>
      </c>
      <c r="E6" s="198">
        <v>15.6</v>
      </c>
      <c r="F6" s="198">
        <v>15.5</v>
      </c>
      <c r="G6" s="186">
        <v>0.29743166531229215</v>
      </c>
      <c r="H6" s="186">
        <v>-5.0480559149596038E-3</v>
      </c>
    </row>
    <row r="7" spans="1:23" x14ac:dyDescent="0.35">
      <c r="B7" s="182" t="s">
        <v>239</v>
      </c>
      <c r="C7" s="183"/>
      <c r="D7" s="198">
        <v>13.5</v>
      </c>
      <c r="E7" s="198">
        <v>14.4</v>
      </c>
      <c r="F7" s="198">
        <v>14.3</v>
      </c>
      <c r="G7" s="186">
        <v>6.182327536697918E-2</v>
      </c>
      <c r="H7" s="186">
        <v>-3.0596757329259816E-3</v>
      </c>
    </row>
    <row r="8" spans="1:23" x14ac:dyDescent="0.35">
      <c r="B8" s="182" t="s">
        <v>147</v>
      </c>
      <c r="C8" s="183"/>
      <c r="D8" s="198">
        <v>18</v>
      </c>
      <c r="E8" s="198">
        <v>19.600000000000001</v>
      </c>
      <c r="F8" s="198">
        <v>19.7</v>
      </c>
      <c r="G8" s="186">
        <v>9.1373040987763998E-2</v>
      </c>
      <c r="H8" s="186">
        <v>4.8183363564868742E-3</v>
      </c>
    </row>
    <row r="9" spans="1:23" x14ac:dyDescent="0.35">
      <c r="B9" s="182" t="s">
        <v>240</v>
      </c>
      <c r="C9" s="183"/>
      <c r="D9" s="198">
        <v>19.7</v>
      </c>
      <c r="E9" s="198">
        <v>22.1</v>
      </c>
      <c r="F9" s="198">
        <v>22</v>
      </c>
      <c r="G9" s="186">
        <v>0.12200618980660694</v>
      </c>
      <c r="H9" s="186">
        <v>-1.2911151067064308E-3</v>
      </c>
    </row>
    <row r="10" spans="1:23" x14ac:dyDescent="0.35">
      <c r="B10" s="182" t="s">
        <v>148</v>
      </c>
      <c r="C10" s="183"/>
      <c r="D10" s="198">
        <v>19.100000000000001</v>
      </c>
      <c r="E10" s="198">
        <v>20</v>
      </c>
      <c r="F10" s="198">
        <v>19.8</v>
      </c>
      <c r="G10" s="186">
        <v>5.1864099472532788E-2</v>
      </c>
      <c r="H10" s="186">
        <v>-1.0217138893968691E-2</v>
      </c>
      <c r="V10" s="179" t="s">
        <v>254</v>
      </c>
      <c r="W10" s="103">
        <v>25</v>
      </c>
    </row>
    <row r="11" spans="1:23" x14ac:dyDescent="0.35">
      <c r="B11" s="182" t="s">
        <v>241</v>
      </c>
      <c r="C11" s="183"/>
      <c r="D11" s="198">
        <v>19.399999999999999</v>
      </c>
      <c r="E11" s="198">
        <v>19.899999999999999</v>
      </c>
      <c r="F11" s="198">
        <v>20.2</v>
      </c>
      <c r="G11" s="186">
        <v>2.7122760507440002E-2</v>
      </c>
      <c r="H11" s="186">
        <v>1.2169485402479863E-2</v>
      </c>
      <c r="V11" s="179" t="s">
        <v>470</v>
      </c>
      <c r="W11" s="103">
        <v>26</v>
      </c>
    </row>
    <row r="12" spans="1:23" x14ac:dyDescent="0.35">
      <c r="B12" s="182" t="s">
        <v>149</v>
      </c>
      <c r="C12" s="183"/>
      <c r="D12" s="198">
        <v>21.3</v>
      </c>
      <c r="E12" s="198">
        <v>21.8</v>
      </c>
      <c r="F12" s="198">
        <v>21.7</v>
      </c>
      <c r="G12" s="186">
        <v>2.4266184728858997E-2</v>
      </c>
      <c r="H12" s="186">
        <v>-5.7083132668881431E-3</v>
      </c>
      <c r="V12" s="179" t="s">
        <v>471</v>
      </c>
      <c r="W12" s="103">
        <v>27</v>
      </c>
    </row>
    <row r="13" spans="1:23" x14ac:dyDescent="0.35">
      <c r="B13" s="182" t="s">
        <v>242</v>
      </c>
      <c r="C13" s="183"/>
      <c r="D13" s="198">
        <v>22.7</v>
      </c>
      <c r="E13" s="198">
        <v>23.3</v>
      </c>
      <c r="F13" s="198">
        <v>23.3</v>
      </c>
      <c r="G13" s="186">
        <v>2.749829492502287E-2</v>
      </c>
      <c r="H13" s="186">
        <v>-3.3437218633470822E-3</v>
      </c>
      <c r="V13" s="179" t="s">
        <v>145</v>
      </c>
      <c r="W13" s="103">
        <v>28</v>
      </c>
    </row>
    <row r="14" spans="1:23" x14ac:dyDescent="0.35">
      <c r="B14" s="182" t="s">
        <v>150</v>
      </c>
      <c r="C14" s="183"/>
      <c r="D14" s="198">
        <v>21.4</v>
      </c>
      <c r="E14" s="198">
        <v>21.5</v>
      </c>
      <c r="F14" s="198">
        <v>21.5</v>
      </c>
      <c r="G14" s="186">
        <v>4.5113452542320243E-3</v>
      </c>
      <c r="H14" s="186">
        <v>-2.0115025394483732E-3</v>
      </c>
    </row>
    <row r="15" spans="1:23" x14ac:dyDescent="0.35">
      <c r="B15" s="182" t="s">
        <v>243</v>
      </c>
      <c r="C15" s="183"/>
      <c r="D15" s="198">
        <v>16.899999999999999</v>
      </c>
      <c r="E15" s="198">
        <v>17.3</v>
      </c>
      <c r="F15" s="198">
        <v>17.3</v>
      </c>
      <c r="G15" s="186">
        <v>2.4766746845294563E-2</v>
      </c>
      <c r="H15" s="186">
        <v>1.0937120589336047E-3</v>
      </c>
    </row>
    <row r="16" spans="1:23" x14ac:dyDescent="0.35">
      <c r="B16" s="182" t="s">
        <v>151</v>
      </c>
      <c r="C16" s="189"/>
      <c r="D16" s="198">
        <v>15.1</v>
      </c>
      <c r="E16" s="198">
        <v>15.6</v>
      </c>
      <c r="F16" s="198">
        <v>15.7</v>
      </c>
      <c r="G16" s="186">
        <v>3.5711167517317621E-2</v>
      </c>
      <c r="H16" s="186">
        <v>2.3087229441696167E-3</v>
      </c>
    </row>
    <row r="17" spans="1:22" x14ac:dyDescent="0.35">
      <c r="B17" s="182" t="s">
        <v>244</v>
      </c>
      <c r="C17" s="199"/>
      <c r="D17" s="198">
        <v>19.7</v>
      </c>
      <c r="E17" s="198">
        <v>20</v>
      </c>
      <c r="F17" s="198">
        <v>19.899999999999999</v>
      </c>
      <c r="G17" s="186">
        <v>1.8017156287696512E-2</v>
      </c>
      <c r="H17" s="186">
        <v>-3.9383471936768055E-3</v>
      </c>
    </row>
    <row r="18" spans="1:22" x14ac:dyDescent="0.35">
      <c r="B18" s="182" t="s">
        <v>152</v>
      </c>
      <c r="C18" s="199">
        <v>2</v>
      </c>
      <c r="D18" s="198">
        <v>14.5</v>
      </c>
      <c r="E18" s="198">
        <v>14.1</v>
      </c>
      <c r="F18" s="198">
        <v>14</v>
      </c>
      <c r="G18" s="186">
        <v>-3.0852339609937274E-2</v>
      </c>
      <c r="H18" s="186">
        <v>-5.3584423580269602E-3</v>
      </c>
    </row>
    <row r="19" spans="1:22" x14ac:dyDescent="0.35">
      <c r="B19" s="182" t="s">
        <v>246</v>
      </c>
      <c r="C19" s="199"/>
      <c r="D19" s="198">
        <v>17.7</v>
      </c>
      <c r="E19" s="198">
        <v>18</v>
      </c>
      <c r="F19" s="198">
        <v>20.100000000000001</v>
      </c>
      <c r="G19" s="186">
        <v>1.5440735983392351E-2</v>
      </c>
      <c r="H19" s="186">
        <v>0.11469074416264435</v>
      </c>
    </row>
    <row r="20" spans="1:22" x14ac:dyDescent="0.35">
      <c r="B20" s="182" t="s">
        <v>153</v>
      </c>
      <c r="C20" s="189"/>
      <c r="D20" s="198">
        <v>15.8</v>
      </c>
      <c r="E20" s="198">
        <v>17.2</v>
      </c>
      <c r="F20" s="198">
        <v>17.100000000000001</v>
      </c>
      <c r="G20" s="186">
        <v>8.9102346982946612E-2</v>
      </c>
      <c r="H20" s="186">
        <v>-8.099027881968035E-3</v>
      </c>
    </row>
    <row r="21" spans="1:22" x14ac:dyDescent="0.35">
      <c r="B21" s="182" t="s">
        <v>247</v>
      </c>
      <c r="C21" s="189"/>
      <c r="D21" s="198">
        <v>19.600000000000001</v>
      </c>
      <c r="E21" s="198">
        <v>19.8</v>
      </c>
      <c r="F21" s="198">
        <v>19.8</v>
      </c>
      <c r="G21" s="186">
        <v>1.1441159094722098E-2</v>
      </c>
      <c r="H21" s="186">
        <v>-1.187193125467223E-3</v>
      </c>
    </row>
    <row r="22" spans="1:22" x14ac:dyDescent="0.35">
      <c r="B22" s="182" t="s">
        <v>154</v>
      </c>
      <c r="C22" s="189"/>
      <c r="D22" s="198">
        <v>20.8</v>
      </c>
      <c r="E22" s="198">
        <v>21.4</v>
      </c>
      <c r="F22" s="198">
        <v>21.4</v>
      </c>
      <c r="G22" s="186">
        <v>3.1490990616660053E-2</v>
      </c>
      <c r="H22" s="186">
        <v>-4.2109264817047354E-4</v>
      </c>
    </row>
    <row r="23" spans="1:22" x14ac:dyDescent="0.35">
      <c r="B23" s="182" t="s">
        <v>248</v>
      </c>
      <c r="C23" s="189"/>
      <c r="D23" s="198">
        <v>19.2</v>
      </c>
      <c r="E23" s="198">
        <v>22.3</v>
      </c>
      <c r="F23" s="198">
        <v>22.2</v>
      </c>
      <c r="G23" s="186">
        <v>0.15841685805045413</v>
      </c>
      <c r="H23" s="186">
        <v>-2.4222841060769218E-3</v>
      </c>
    </row>
    <row r="24" spans="1:22" x14ac:dyDescent="0.35">
      <c r="B24" s="182" t="s">
        <v>249</v>
      </c>
      <c r="C24" s="189"/>
      <c r="D24" s="198">
        <v>20.3</v>
      </c>
      <c r="E24" s="198">
        <v>20.7</v>
      </c>
      <c r="F24" s="198">
        <v>20.5</v>
      </c>
      <c r="G24" s="186">
        <v>1.9157895659545288E-2</v>
      </c>
      <c r="H24" s="186">
        <v>-5.3428682388443338E-3</v>
      </c>
    </row>
    <row r="25" spans="1:22" x14ac:dyDescent="0.35">
      <c r="B25" s="182" t="s">
        <v>250</v>
      </c>
      <c r="C25" s="189"/>
      <c r="D25" s="198">
        <v>23.2</v>
      </c>
      <c r="E25" s="198">
        <v>23.5</v>
      </c>
      <c r="F25" s="198" t="s">
        <v>203</v>
      </c>
      <c r="G25" s="186">
        <v>1.3392401829710243E-2</v>
      </c>
      <c r="H25" s="186" t="s">
        <v>203</v>
      </c>
    </row>
    <row r="26" spans="1:22" x14ac:dyDescent="0.35">
      <c r="B26" s="182" t="s">
        <v>472</v>
      </c>
      <c r="C26" s="189"/>
      <c r="D26" s="198">
        <v>24.4</v>
      </c>
      <c r="E26" s="198" t="s">
        <v>203</v>
      </c>
      <c r="F26" s="198" t="s">
        <v>203</v>
      </c>
      <c r="G26" s="186" t="s">
        <v>203</v>
      </c>
      <c r="H26" s="186" t="s">
        <v>203</v>
      </c>
    </row>
    <row r="27" spans="1:22" x14ac:dyDescent="0.35">
      <c r="A27" s="190"/>
      <c r="B27" s="191"/>
      <c r="C27" s="192"/>
      <c r="D27" s="193"/>
      <c r="E27" s="193"/>
      <c r="F27" s="191"/>
      <c r="G27" s="193"/>
      <c r="H27" s="193"/>
    </row>
    <row r="28" spans="1:22" s="2" customFormat="1" ht="13.25" customHeight="1" x14ac:dyDescent="0.25">
      <c r="A28" s="194">
        <v>1</v>
      </c>
      <c r="B28" s="243" t="s">
        <v>475</v>
      </c>
      <c r="C28" s="243"/>
      <c r="D28" s="243"/>
      <c r="E28" s="243"/>
      <c r="F28" s="243"/>
      <c r="G28" s="243"/>
      <c r="H28" s="243"/>
      <c r="I28" s="13"/>
      <c r="J28" s="13"/>
      <c r="K28" s="13">
        <v>50</v>
      </c>
      <c r="L28" s="13"/>
      <c r="M28" s="13"/>
      <c r="N28" s="13"/>
      <c r="O28" s="13"/>
      <c r="P28" s="13"/>
      <c r="Q28" s="13"/>
      <c r="R28" s="13"/>
      <c r="S28" s="13"/>
      <c r="T28" s="13"/>
      <c r="U28" s="13"/>
      <c r="V28" s="13"/>
    </row>
    <row r="29" spans="1:22" s="2" customFormat="1" ht="30" customHeight="1" x14ac:dyDescent="0.25">
      <c r="B29" s="227" t="s">
        <v>476</v>
      </c>
      <c r="C29" s="227"/>
      <c r="D29" s="227"/>
      <c r="E29" s="227"/>
      <c r="F29" s="227"/>
      <c r="G29" s="227"/>
      <c r="H29" s="227"/>
      <c r="I29" s="13"/>
      <c r="J29" s="13"/>
      <c r="K29" s="13">
        <v>51</v>
      </c>
      <c r="L29" s="13"/>
      <c r="M29" s="13"/>
      <c r="N29" s="13"/>
      <c r="O29" s="13"/>
      <c r="P29" s="13"/>
      <c r="Q29" s="13"/>
      <c r="R29" s="13"/>
      <c r="S29" s="13"/>
      <c r="T29" s="13"/>
      <c r="U29" s="13"/>
      <c r="V29" s="13"/>
    </row>
    <row r="30" spans="1:22" ht="38" customHeight="1" x14ac:dyDescent="0.35">
      <c r="A30" s="194">
        <v>2</v>
      </c>
      <c r="B30" s="227" t="s">
        <v>355</v>
      </c>
      <c r="C30" s="227"/>
      <c r="D30" s="227"/>
      <c r="E30" s="227"/>
      <c r="F30" s="227"/>
      <c r="G30" s="227"/>
      <c r="H30" s="227"/>
      <c r="K30" s="179">
        <v>52</v>
      </c>
    </row>
    <row r="31" spans="1:22" x14ac:dyDescent="0.35">
      <c r="B31" s="10" t="s">
        <v>203</v>
      </c>
      <c r="C31" s="10"/>
      <c r="D31" s="10"/>
      <c r="E31" s="10"/>
      <c r="F31" s="10"/>
      <c r="G31" s="10"/>
      <c r="H31" s="10"/>
    </row>
    <row r="33" spans="1:22" s="2" customFormat="1" ht="14.4" customHeight="1" x14ac:dyDescent="0.35">
      <c r="A33" s="224" t="s">
        <v>470</v>
      </c>
      <c r="B33" s="224"/>
      <c r="C33" s="224"/>
      <c r="D33" s="224"/>
      <c r="E33" s="224"/>
      <c r="F33" s="224"/>
      <c r="G33" s="224"/>
      <c r="H33" s="224"/>
      <c r="I33" s="13"/>
      <c r="J33" s="13"/>
      <c r="K33" s="179">
        <v>46</v>
      </c>
      <c r="L33" s="13">
        <v>24</v>
      </c>
      <c r="M33" s="13">
        <v>26</v>
      </c>
      <c r="N33" s="13"/>
      <c r="O33" s="13"/>
      <c r="P33" s="13"/>
      <c r="Q33" s="13"/>
      <c r="R33" s="13"/>
      <c r="S33" s="13"/>
      <c r="T33" s="13"/>
      <c r="U33" s="13"/>
      <c r="V33" s="13"/>
    </row>
    <row r="34" spans="1:22" s="2" customFormat="1" x14ac:dyDescent="0.35">
      <c r="B34" s="200"/>
      <c r="C34" s="200"/>
      <c r="D34" s="201"/>
      <c r="E34" s="201"/>
      <c r="F34" s="201"/>
      <c r="G34" s="201"/>
      <c r="H34" s="201"/>
      <c r="I34" s="13"/>
      <c r="J34" s="13"/>
      <c r="K34" s="179"/>
      <c r="L34" s="13"/>
      <c r="M34" s="13"/>
      <c r="N34" s="13"/>
      <c r="O34" s="13"/>
      <c r="P34" s="13"/>
      <c r="Q34" s="13"/>
      <c r="R34" s="13"/>
      <c r="S34" s="13"/>
      <c r="T34" s="13"/>
      <c r="U34" s="13"/>
      <c r="V34" s="13"/>
    </row>
    <row r="35" spans="1:22" ht="17.399999999999999" customHeight="1" x14ac:dyDescent="0.6">
      <c r="A35" s="215" t="s">
        <v>462</v>
      </c>
      <c r="B35" s="215"/>
      <c r="C35" s="215"/>
      <c r="D35" s="215" t="s">
        <v>463</v>
      </c>
      <c r="E35" s="215"/>
      <c r="F35" s="215"/>
      <c r="G35" s="215" t="s">
        <v>464</v>
      </c>
      <c r="H35" s="215"/>
      <c r="K35" s="179">
        <v>47</v>
      </c>
      <c r="L35" s="179">
        <v>38</v>
      </c>
      <c r="M35" s="179">
        <v>39</v>
      </c>
    </row>
    <row r="36" spans="1:22" ht="16.75" customHeight="1" x14ac:dyDescent="0.35">
      <c r="A36" s="216"/>
      <c r="B36" s="216"/>
      <c r="C36" s="216"/>
      <c r="D36" s="181" t="s">
        <v>465</v>
      </c>
      <c r="E36" s="181" t="s">
        <v>466</v>
      </c>
      <c r="F36" s="181" t="s">
        <v>467</v>
      </c>
      <c r="G36" s="181" t="s">
        <v>468</v>
      </c>
      <c r="H36" s="181" t="s">
        <v>469</v>
      </c>
      <c r="K36" s="179">
        <v>40</v>
      </c>
      <c r="L36" s="179">
        <v>41</v>
      </c>
      <c r="M36" s="179">
        <v>42</v>
      </c>
      <c r="N36" s="179">
        <v>43</v>
      </c>
      <c r="O36" s="179">
        <v>44</v>
      </c>
      <c r="P36" s="179">
        <v>45</v>
      </c>
      <c r="Q36" s="179">
        <v>48</v>
      </c>
    </row>
    <row r="37" spans="1:22" x14ac:dyDescent="0.35">
      <c r="B37" s="182" t="s">
        <v>146</v>
      </c>
      <c r="C37" s="183"/>
      <c r="D37" s="198">
        <v>8.6</v>
      </c>
      <c r="E37" s="198">
        <v>9.6</v>
      </c>
      <c r="F37" s="198">
        <v>9.5</v>
      </c>
      <c r="G37" s="186">
        <v>0.11229334841084815</v>
      </c>
      <c r="H37" s="186">
        <v>-8.2297026736602996E-3</v>
      </c>
    </row>
    <row r="38" spans="1:22" x14ac:dyDescent="0.35">
      <c r="B38" s="182" t="s">
        <v>239</v>
      </c>
      <c r="C38" s="183"/>
      <c r="D38" s="198">
        <v>10.199999999999999</v>
      </c>
      <c r="E38" s="198">
        <v>10.8</v>
      </c>
      <c r="F38" s="198">
        <v>10.8</v>
      </c>
      <c r="G38" s="186">
        <v>6.3379347990584201E-2</v>
      </c>
      <c r="H38" s="186">
        <v>-5.1817125941532316E-3</v>
      </c>
    </row>
    <row r="39" spans="1:22" x14ac:dyDescent="0.35">
      <c r="B39" s="182" t="s">
        <v>147</v>
      </c>
      <c r="C39" s="183"/>
      <c r="D39" s="198">
        <v>13.3</v>
      </c>
      <c r="E39" s="198">
        <v>13.8</v>
      </c>
      <c r="F39" s="198">
        <v>13.9</v>
      </c>
      <c r="G39" s="186">
        <v>3.2867546546158088E-2</v>
      </c>
      <c r="H39" s="186">
        <v>8.703135646875193E-3</v>
      </c>
    </row>
    <row r="40" spans="1:22" x14ac:dyDescent="0.35">
      <c r="B40" s="182" t="s">
        <v>240</v>
      </c>
      <c r="C40" s="183"/>
      <c r="D40" s="198">
        <v>13.4</v>
      </c>
      <c r="E40" s="198">
        <v>14.2</v>
      </c>
      <c r="F40" s="198">
        <v>14.2</v>
      </c>
      <c r="G40" s="186">
        <v>5.7056369109767635E-2</v>
      </c>
      <c r="H40" s="186">
        <v>-6.5325774647884138E-4</v>
      </c>
    </row>
    <row r="41" spans="1:22" x14ac:dyDescent="0.35">
      <c r="B41" s="182" t="s">
        <v>148</v>
      </c>
      <c r="C41" s="183"/>
      <c r="D41" s="198">
        <v>15.8</v>
      </c>
      <c r="E41" s="198">
        <v>16.399999999999999</v>
      </c>
      <c r="F41" s="198">
        <v>16.100000000000001</v>
      </c>
      <c r="G41" s="186">
        <v>3.5542718354430347E-2</v>
      </c>
      <c r="H41" s="186">
        <v>-1.3714755497911235E-2</v>
      </c>
    </row>
    <row r="42" spans="1:22" x14ac:dyDescent="0.35">
      <c r="B42" s="182" t="s">
        <v>241</v>
      </c>
      <c r="C42" s="183"/>
      <c r="D42" s="198">
        <v>14.1</v>
      </c>
      <c r="E42" s="198">
        <v>14.3</v>
      </c>
      <c r="F42" s="198">
        <v>14.3</v>
      </c>
      <c r="G42" s="186">
        <v>1.9963837466369982E-2</v>
      </c>
      <c r="H42" s="186">
        <v>-2.2473055471768921E-3</v>
      </c>
    </row>
    <row r="43" spans="1:22" x14ac:dyDescent="0.35">
      <c r="B43" s="182" t="s">
        <v>149</v>
      </c>
      <c r="C43" s="183"/>
      <c r="D43" s="198">
        <v>14.9</v>
      </c>
      <c r="E43" s="198">
        <v>15.2</v>
      </c>
      <c r="F43" s="198">
        <v>15.1</v>
      </c>
      <c r="G43" s="186">
        <v>2.2265358580836336E-2</v>
      </c>
      <c r="H43" s="186">
        <v>-8.8097432506520912E-3</v>
      </c>
    </row>
    <row r="44" spans="1:22" x14ac:dyDescent="0.35">
      <c r="B44" s="182" t="s">
        <v>242</v>
      </c>
      <c r="C44" s="183"/>
      <c r="D44" s="198">
        <v>17.399999999999999</v>
      </c>
      <c r="E44" s="198">
        <v>17.899999999999999</v>
      </c>
      <c r="F44" s="198">
        <v>17.8</v>
      </c>
      <c r="G44" s="186">
        <v>2.7001600669714687E-2</v>
      </c>
      <c r="H44" s="186">
        <v>-5.4790582919311825E-3</v>
      </c>
    </row>
    <row r="45" spans="1:22" x14ac:dyDescent="0.35">
      <c r="B45" s="182" t="s">
        <v>150</v>
      </c>
      <c r="C45" s="183"/>
      <c r="D45" s="198">
        <v>14.1</v>
      </c>
      <c r="E45" s="198">
        <v>14.2</v>
      </c>
      <c r="F45" s="198">
        <v>14.1</v>
      </c>
      <c r="G45" s="186">
        <v>1.9454343040432587E-3</v>
      </c>
      <c r="H45" s="186">
        <v>-4.0028362965133235E-3</v>
      </c>
    </row>
    <row r="46" spans="1:22" x14ac:dyDescent="0.35">
      <c r="B46" s="182" t="s">
        <v>243</v>
      </c>
      <c r="C46" s="183"/>
      <c r="D46" s="198">
        <v>10.5</v>
      </c>
      <c r="E46" s="198">
        <v>10.9</v>
      </c>
      <c r="F46" s="198">
        <v>10.8</v>
      </c>
      <c r="G46" s="186">
        <v>3.1670606456521089E-2</v>
      </c>
      <c r="H46" s="186">
        <v>-8.9584203060734113E-3</v>
      </c>
    </row>
    <row r="47" spans="1:22" x14ac:dyDescent="0.35">
      <c r="B47" s="182" t="s">
        <v>151</v>
      </c>
      <c r="C47" s="189"/>
      <c r="D47" s="198">
        <v>10.3</v>
      </c>
      <c r="E47" s="198">
        <v>10.3</v>
      </c>
      <c r="F47" s="198">
        <v>10.3</v>
      </c>
      <c r="G47" s="186">
        <v>-1.9390829915736374E-3</v>
      </c>
      <c r="H47" s="186">
        <v>-4.095336027120644E-3</v>
      </c>
    </row>
    <row r="48" spans="1:22" x14ac:dyDescent="0.35">
      <c r="B48" s="182" t="s">
        <v>244</v>
      </c>
      <c r="C48" s="189"/>
      <c r="D48" s="198">
        <v>12</v>
      </c>
      <c r="E48" s="198">
        <v>12.1</v>
      </c>
      <c r="F48" s="198">
        <v>12</v>
      </c>
      <c r="G48" s="186">
        <v>1.087817685297976E-2</v>
      </c>
      <c r="H48" s="186">
        <v>-6.6878204877897085E-3</v>
      </c>
    </row>
    <row r="49" spans="1:22" x14ac:dyDescent="0.35">
      <c r="B49" s="182" t="s">
        <v>152</v>
      </c>
      <c r="C49" s="189"/>
      <c r="D49" s="198">
        <v>11.1</v>
      </c>
      <c r="E49" s="198">
        <v>11.2</v>
      </c>
      <c r="F49" s="198">
        <v>11.1</v>
      </c>
      <c r="G49" s="186">
        <v>8.0404713828958752E-3</v>
      </c>
      <c r="H49" s="186">
        <v>-7.2162125797758936E-3</v>
      </c>
    </row>
    <row r="50" spans="1:22" x14ac:dyDescent="0.35">
      <c r="B50" s="182" t="s">
        <v>246</v>
      </c>
      <c r="C50" s="199"/>
      <c r="D50" s="198">
        <v>12.6</v>
      </c>
      <c r="E50" s="198">
        <v>12.8</v>
      </c>
      <c r="F50" s="198">
        <v>12.7</v>
      </c>
      <c r="G50" s="186">
        <v>1.3883540170618991E-2</v>
      </c>
      <c r="H50" s="186">
        <v>-7.3489063527394372E-3</v>
      </c>
    </row>
    <row r="51" spans="1:22" x14ac:dyDescent="0.35">
      <c r="B51" s="182" t="s">
        <v>153</v>
      </c>
      <c r="C51" s="189"/>
      <c r="D51" s="198">
        <v>13.5</v>
      </c>
      <c r="E51" s="198">
        <v>13.8</v>
      </c>
      <c r="F51" s="198">
        <v>13.6</v>
      </c>
      <c r="G51" s="186">
        <v>2.2052188753206137E-2</v>
      </c>
      <c r="H51" s="186">
        <v>-1.0755266748139536E-2</v>
      </c>
    </row>
    <row r="52" spans="1:22" x14ac:dyDescent="0.35">
      <c r="B52" s="182" t="s">
        <v>247</v>
      </c>
      <c r="C52" s="189"/>
      <c r="D52" s="198">
        <v>14.8</v>
      </c>
      <c r="E52" s="198">
        <v>14.9</v>
      </c>
      <c r="F52" s="198">
        <v>14.8</v>
      </c>
      <c r="G52" s="186">
        <v>6.8071597769518988E-3</v>
      </c>
      <c r="H52" s="186">
        <v>-5.7632071995544765E-3</v>
      </c>
    </row>
    <row r="53" spans="1:22" x14ac:dyDescent="0.35">
      <c r="B53" s="182" t="s">
        <v>154</v>
      </c>
      <c r="C53" s="189"/>
      <c r="D53" s="198">
        <v>17.5</v>
      </c>
      <c r="E53" s="198">
        <v>17.7</v>
      </c>
      <c r="F53" s="198">
        <v>17.7</v>
      </c>
      <c r="G53" s="186">
        <v>1.2564381831008831E-2</v>
      </c>
      <c r="H53" s="186">
        <v>-5.3815819115876629E-4</v>
      </c>
    </row>
    <row r="54" spans="1:22" x14ac:dyDescent="0.35">
      <c r="B54" s="182" t="s">
        <v>248</v>
      </c>
      <c r="C54" s="189"/>
      <c r="D54" s="198">
        <v>14</v>
      </c>
      <c r="E54" s="198">
        <v>14</v>
      </c>
      <c r="F54" s="198">
        <v>13.9</v>
      </c>
      <c r="G54" s="186">
        <v>-4.4023173434707408E-3</v>
      </c>
      <c r="H54" s="186">
        <v>-4.275686692955416E-3</v>
      </c>
    </row>
    <row r="55" spans="1:22" x14ac:dyDescent="0.35">
      <c r="B55" s="182" t="s">
        <v>249</v>
      </c>
      <c r="C55" s="189"/>
      <c r="D55" s="198">
        <v>16.100000000000001</v>
      </c>
      <c r="E55" s="198">
        <v>16.3</v>
      </c>
      <c r="F55" s="198">
        <v>16.2</v>
      </c>
      <c r="G55" s="186">
        <v>1.2187646912059424E-2</v>
      </c>
      <c r="H55" s="186">
        <v>-7.2020798063331393E-3</v>
      </c>
    </row>
    <row r="56" spans="1:22" x14ac:dyDescent="0.35">
      <c r="B56" s="182" t="s">
        <v>250</v>
      </c>
      <c r="C56" s="189"/>
      <c r="D56" s="198">
        <v>17</v>
      </c>
      <c r="E56" s="198">
        <v>17.100000000000001</v>
      </c>
      <c r="F56" s="198" t="s">
        <v>203</v>
      </c>
      <c r="G56" s="186">
        <v>7.5092857430951732E-3</v>
      </c>
      <c r="H56" s="186" t="s">
        <v>203</v>
      </c>
    </row>
    <row r="57" spans="1:22" x14ac:dyDescent="0.35">
      <c r="B57" s="182" t="s">
        <v>472</v>
      </c>
      <c r="C57" s="189"/>
      <c r="D57" s="198">
        <v>15.1</v>
      </c>
      <c r="E57" s="198" t="s">
        <v>203</v>
      </c>
      <c r="F57" s="198" t="s">
        <v>203</v>
      </c>
      <c r="G57" s="186" t="s">
        <v>203</v>
      </c>
      <c r="H57" s="186" t="s">
        <v>203</v>
      </c>
    </row>
    <row r="58" spans="1:22" x14ac:dyDescent="0.35">
      <c r="A58" s="190"/>
      <c r="B58" s="191"/>
      <c r="C58" s="192"/>
      <c r="D58" s="193"/>
      <c r="E58" s="193"/>
      <c r="F58" s="191"/>
      <c r="G58" s="193"/>
      <c r="H58" s="193"/>
    </row>
    <row r="59" spans="1:22" s="2" customFormat="1" ht="14" customHeight="1" x14ac:dyDescent="0.35">
      <c r="A59" s="194">
        <v>1</v>
      </c>
      <c r="B59" s="2" t="s">
        <v>475</v>
      </c>
      <c r="I59" s="13"/>
      <c r="J59" s="13"/>
      <c r="K59" s="179">
        <v>50</v>
      </c>
      <c r="L59" s="13"/>
      <c r="M59" s="13"/>
      <c r="N59" s="13"/>
      <c r="O59" s="13"/>
      <c r="P59" s="13"/>
      <c r="Q59" s="13"/>
      <c r="R59" s="13"/>
      <c r="S59" s="13"/>
      <c r="T59" s="13"/>
      <c r="U59" s="13"/>
      <c r="V59" s="13"/>
    </row>
    <row r="62" spans="1:22" s="2" customFormat="1" ht="13.25" customHeight="1" x14ac:dyDescent="0.3">
      <c r="A62" s="224" t="s">
        <v>477</v>
      </c>
      <c r="B62" s="224"/>
      <c r="C62" s="224"/>
      <c r="D62" s="224"/>
      <c r="E62" s="224"/>
      <c r="F62" s="224"/>
      <c r="G62" s="224"/>
      <c r="H62" s="224"/>
      <c r="I62" s="13"/>
      <c r="J62" s="13"/>
      <c r="K62" s="13">
        <v>46</v>
      </c>
      <c r="L62" s="13">
        <v>24</v>
      </c>
      <c r="M62" s="13">
        <v>29</v>
      </c>
      <c r="N62" s="13"/>
      <c r="O62" s="13"/>
      <c r="P62" s="13"/>
      <c r="Q62" s="13"/>
      <c r="R62" s="13"/>
      <c r="S62" s="13"/>
      <c r="T62" s="13"/>
      <c r="U62" s="13"/>
      <c r="V62" s="13"/>
    </row>
    <row r="63" spans="1:22" s="2" customFormat="1" ht="13" x14ac:dyDescent="0.3">
      <c r="B63" s="200"/>
      <c r="C63" s="200"/>
      <c r="D63" s="201"/>
      <c r="E63" s="201"/>
      <c r="F63" s="201"/>
      <c r="G63" s="201"/>
      <c r="H63" s="201"/>
      <c r="I63" s="13"/>
      <c r="J63" s="13"/>
      <c r="K63" s="13"/>
      <c r="L63" s="13"/>
      <c r="M63" s="13"/>
      <c r="N63" s="13"/>
      <c r="O63" s="13"/>
      <c r="P63" s="13"/>
      <c r="Q63" s="13"/>
      <c r="R63" s="13"/>
      <c r="S63" s="13"/>
      <c r="T63" s="13"/>
      <c r="U63" s="13"/>
      <c r="V63" s="13"/>
    </row>
    <row r="64" spans="1:22" ht="17.399999999999999" customHeight="1" x14ac:dyDescent="0.6">
      <c r="A64" s="215" t="s">
        <v>462</v>
      </c>
      <c r="B64" s="215"/>
      <c r="C64" s="215"/>
      <c r="D64" s="215" t="s">
        <v>463</v>
      </c>
      <c r="E64" s="215"/>
      <c r="F64" s="215"/>
      <c r="G64" s="215" t="s">
        <v>464</v>
      </c>
      <c r="H64" s="215"/>
      <c r="K64" s="179">
        <v>47</v>
      </c>
      <c r="L64" s="179">
        <v>38</v>
      </c>
      <c r="M64" s="179">
        <v>39</v>
      </c>
    </row>
    <row r="65" spans="1:17" ht="16.75" customHeight="1" x14ac:dyDescent="0.35">
      <c r="A65" s="216"/>
      <c r="B65" s="216"/>
      <c r="C65" s="216"/>
      <c r="D65" s="181" t="s">
        <v>465</v>
      </c>
      <c r="E65" s="181" t="s">
        <v>466</v>
      </c>
      <c r="F65" s="181" t="s">
        <v>467</v>
      </c>
      <c r="G65" s="181" t="s">
        <v>468</v>
      </c>
      <c r="H65" s="181" t="s">
        <v>469</v>
      </c>
      <c r="K65" s="179">
        <v>40</v>
      </c>
      <c r="L65" s="179">
        <v>41</v>
      </c>
      <c r="M65" s="179">
        <v>42</v>
      </c>
      <c r="N65" s="179">
        <v>43</v>
      </c>
      <c r="O65" s="179">
        <v>44</v>
      </c>
      <c r="P65" s="179">
        <v>45</v>
      </c>
      <c r="Q65" s="179">
        <v>48</v>
      </c>
    </row>
    <row r="66" spans="1:17" x14ac:dyDescent="0.35">
      <c r="B66" s="182" t="s">
        <v>146</v>
      </c>
      <c r="C66" s="183"/>
      <c r="D66" s="198">
        <v>4.2</v>
      </c>
      <c r="E66" s="198">
        <v>4.5999999999999996</v>
      </c>
      <c r="F66" s="198">
        <v>4.5999999999999996</v>
      </c>
      <c r="G66" s="186">
        <v>8.3397982755433864E-2</v>
      </c>
      <c r="H66" s="186">
        <v>2.6482608859241807E-3</v>
      </c>
    </row>
    <row r="67" spans="1:17" x14ac:dyDescent="0.35">
      <c r="B67" s="182" t="s">
        <v>239</v>
      </c>
      <c r="C67" s="183"/>
      <c r="D67" s="198">
        <v>4.5999999999999996</v>
      </c>
      <c r="E67" s="198">
        <v>5</v>
      </c>
      <c r="F67" s="198">
        <v>5</v>
      </c>
      <c r="G67" s="186">
        <v>8.1343215717784467E-2</v>
      </c>
      <c r="H67" s="186">
        <v>-1.0143999441006191E-2</v>
      </c>
    </row>
    <row r="68" spans="1:17" x14ac:dyDescent="0.35">
      <c r="B68" s="182" t="s">
        <v>147</v>
      </c>
      <c r="C68" s="183"/>
      <c r="D68" s="198">
        <v>5.3</v>
      </c>
      <c r="E68" s="198">
        <v>5.5</v>
      </c>
      <c r="F68" s="198">
        <v>5.5</v>
      </c>
      <c r="G68" s="186">
        <v>3.9009754027123478E-2</v>
      </c>
      <c r="H68" s="186">
        <v>4.7007904046880711E-3</v>
      </c>
    </row>
    <row r="69" spans="1:17" x14ac:dyDescent="0.35">
      <c r="B69" s="182" t="s">
        <v>240</v>
      </c>
      <c r="C69" s="183"/>
      <c r="D69" s="198">
        <v>5.6</v>
      </c>
      <c r="E69" s="198">
        <v>5.9</v>
      </c>
      <c r="F69" s="198">
        <v>5.9</v>
      </c>
      <c r="G69" s="186">
        <v>4.941528119081573E-2</v>
      </c>
      <c r="H69" s="186">
        <v>-7.4911000000000838E-3</v>
      </c>
    </row>
    <row r="70" spans="1:17" x14ac:dyDescent="0.35">
      <c r="B70" s="182" t="s">
        <v>148</v>
      </c>
      <c r="C70" s="183"/>
      <c r="D70" s="198">
        <v>5.9</v>
      </c>
      <c r="E70" s="198">
        <v>6.2</v>
      </c>
      <c r="F70" s="198">
        <v>6</v>
      </c>
      <c r="G70" s="186">
        <v>4.2610822033898321E-2</v>
      </c>
      <c r="H70" s="186">
        <v>-3.1707396353110484E-2</v>
      </c>
    </row>
    <row r="71" spans="1:17" x14ac:dyDescent="0.35">
      <c r="B71" s="182" t="s">
        <v>241</v>
      </c>
      <c r="C71" s="183"/>
      <c r="D71" s="198">
        <v>5.2</v>
      </c>
      <c r="E71" s="198">
        <v>5.3</v>
      </c>
      <c r="F71" s="198">
        <v>5.2</v>
      </c>
      <c r="G71" s="186">
        <v>8.3735869957146658E-3</v>
      </c>
      <c r="H71" s="186">
        <v>-2.4884883658161661E-3</v>
      </c>
    </row>
    <row r="72" spans="1:17" x14ac:dyDescent="0.35">
      <c r="B72" s="182" t="s">
        <v>149</v>
      </c>
      <c r="C72" s="183"/>
      <c r="D72" s="198">
        <v>5.7</v>
      </c>
      <c r="E72" s="198">
        <v>5.9</v>
      </c>
      <c r="F72" s="198">
        <v>5.9</v>
      </c>
      <c r="G72" s="186">
        <v>3.7184332267708564E-2</v>
      </c>
      <c r="H72" s="186">
        <v>-1.5485360366501277E-2</v>
      </c>
    </row>
    <row r="73" spans="1:17" x14ac:dyDescent="0.35">
      <c r="B73" s="182" t="s">
        <v>242</v>
      </c>
      <c r="C73" s="183"/>
      <c r="D73" s="198">
        <v>6.8</v>
      </c>
      <c r="E73" s="198">
        <v>6.9</v>
      </c>
      <c r="F73" s="198">
        <v>6.7</v>
      </c>
      <c r="G73" s="186">
        <v>2.1352783832051747E-2</v>
      </c>
      <c r="H73" s="186">
        <v>-2.7616129075827445E-2</v>
      </c>
    </row>
    <row r="74" spans="1:17" x14ac:dyDescent="0.35">
      <c r="B74" s="182" t="s">
        <v>150</v>
      </c>
      <c r="C74" s="183"/>
      <c r="D74" s="198">
        <v>5.6</v>
      </c>
      <c r="E74" s="198">
        <v>5.4</v>
      </c>
      <c r="F74" s="198">
        <v>5.4</v>
      </c>
      <c r="G74" s="186">
        <v>-2.0257029412403704E-2</v>
      </c>
      <c r="H74" s="186">
        <v>-1.278247040022662E-2</v>
      </c>
    </row>
    <row r="75" spans="1:17" x14ac:dyDescent="0.35">
      <c r="B75" s="182" t="s">
        <v>243</v>
      </c>
      <c r="C75" s="183"/>
      <c r="D75" s="198">
        <v>4.2</v>
      </c>
      <c r="E75" s="198">
        <v>4.4000000000000004</v>
      </c>
      <c r="F75" s="198">
        <v>4.3</v>
      </c>
      <c r="G75" s="186">
        <v>3.7687514304913572E-2</v>
      </c>
      <c r="H75" s="186">
        <v>-2.2772330519772566E-2</v>
      </c>
    </row>
    <row r="76" spans="1:17" x14ac:dyDescent="0.35">
      <c r="B76" s="182" t="s">
        <v>151</v>
      </c>
      <c r="C76" s="189"/>
      <c r="D76" s="198">
        <v>4.2</v>
      </c>
      <c r="E76" s="198">
        <v>4.2</v>
      </c>
      <c r="F76" s="198">
        <v>4.2</v>
      </c>
      <c r="G76" s="186">
        <v>-1.3550069924955777E-3</v>
      </c>
      <c r="H76" s="186">
        <v>-9.002645385069119E-3</v>
      </c>
    </row>
    <row r="77" spans="1:17" x14ac:dyDescent="0.35">
      <c r="B77" s="182" t="s">
        <v>244</v>
      </c>
      <c r="C77" s="189"/>
      <c r="D77" s="198">
        <v>5.3</v>
      </c>
      <c r="E77" s="198">
        <v>5.2</v>
      </c>
      <c r="F77" s="198">
        <v>5.2</v>
      </c>
      <c r="G77" s="186">
        <v>-1.2856163864511938E-3</v>
      </c>
      <c r="H77" s="186">
        <v>-1.5580486921475956E-2</v>
      </c>
    </row>
    <row r="78" spans="1:17" x14ac:dyDescent="0.35">
      <c r="B78" s="182" t="s">
        <v>152</v>
      </c>
      <c r="C78" s="189"/>
      <c r="D78" s="198">
        <v>4.8</v>
      </c>
      <c r="E78" s="198">
        <v>4.8</v>
      </c>
      <c r="F78" s="198">
        <v>4.7</v>
      </c>
      <c r="G78" s="186">
        <v>-3.6473366835599874E-3</v>
      </c>
      <c r="H78" s="186">
        <v>-1.7378292743855051E-2</v>
      </c>
    </row>
    <row r="79" spans="1:17" x14ac:dyDescent="0.35">
      <c r="B79" s="182" t="s">
        <v>246</v>
      </c>
      <c r="C79" s="199"/>
      <c r="D79" s="198">
        <v>5.4</v>
      </c>
      <c r="E79" s="198">
        <v>5.5</v>
      </c>
      <c r="F79" s="198">
        <v>5.4</v>
      </c>
      <c r="G79" s="186">
        <v>1.3980760140014814E-2</v>
      </c>
      <c r="H79" s="186">
        <v>-1.6271043986121225E-2</v>
      </c>
    </row>
    <row r="80" spans="1:17" x14ac:dyDescent="0.35">
      <c r="B80" s="182" t="s">
        <v>153</v>
      </c>
      <c r="C80" s="189"/>
      <c r="D80" s="198">
        <v>5.5</v>
      </c>
      <c r="E80" s="198">
        <v>5.6</v>
      </c>
      <c r="F80" s="198">
        <v>5.5</v>
      </c>
      <c r="G80" s="186">
        <v>1.9554364640199884E-2</v>
      </c>
      <c r="H80" s="186">
        <v>-2.0443275066237887E-2</v>
      </c>
    </row>
    <row r="81" spans="1:22" x14ac:dyDescent="0.35">
      <c r="B81" s="182" t="s">
        <v>247</v>
      </c>
      <c r="C81" s="189"/>
      <c r="D81" s="198">
        <v>6.1</v>
      </c>
      <c r="E81" s="198">
        <v>6</v>
      </c>
      <c r="F81" s="198">
        <v>6</v>
      </c>
      <c r="G81" s="186">
        <v>-8.8647846189771062E-4</v>
      </c>
      <c r="H81" s="186">
        <v>-1.0276942218671703E-2</v>
      </c>
    </row>
    <row r="82" spans="1:22" x14ac:dyDescent="0.35">
      <c r="B82" s="182" t="s">
        <v>154</v>
      </c>
      <c r="C82" s="189"/>
      <c r="D82" s="198">
        <v>6.7</v>
      </c>
      <c r="E82" s="198">
        <v>6.7</v>
      </c>
      <c r="F82" s="198">
        <v>6.7</v>
      </c>
      <c r="G82" s="186">
        <v>9.3963988186354097E-3</v>
      </c>
      <c r="H82" s="186">
        <v>-2.8818389500462338E-3</v>
      </c>
    </row>
    <row r="83" spans="1:22" x14ac:dyDescent="0.35">
      <c r="B83" s="182" t="s">
        <v>248</v>
      </c>
      <c r="C83" s="189"/>
      <c r="D83" s="198">
        <v>5.7</v>
      </c>
      <c r="E83" s="198">
        <v>5.6</v>
      </c>
      <c r="F83" s="198">
        <v>5.6</v>
      </c>
      <c r="G83" s="186">
        <v>-1.5855293256076597E-2</v>
      </c>
      <c r="H83" s="186">
        <v>-9.7865475781556688E-3</v>
      </c>
    </row>
    <row r="84" spans="1:22" x14ac:dyDescent="0.35">
      <c r="B84" s="182" t="s">
        <v>249</v>
      </c>
      <c r="C84" s="189"/>
      <c r="D84" s="198">
        <v>6.4</v>
      </c>
      <c r="E84" s="198">
        <v>6.5</v>
      </c>
      <c r="F84" s="198">
        <v>6.4</v>
      </c>
      <c r="G84" s="186">
        <v>1.0346857532545162E-2</v>
      </c>
      <c r="H84" s="186">
        <v>-1.4985590415337979E-2</v>
      </c>
    </row>
    <row r="85" spans="1:22" x14ac:dyDescent="0.35">
      <c r="B85" s="182" t="s">
        <v>250</v>
      </c>
      <c r="C85" s="189"/>
      <c r="D85" s="198">
        <v>6.2</v>
      </c>
      <c r="E85" s="198">
        <v>6.2</v>
      </c>
      <c r="F85" s="198" t="s">
        <v>203</v>
      </c>
      <c r="G85" s="186">
        <v>-4.9222290972016358E-3</v>
      </c>
      <c r="H85" s="186" t="s">
        <v>203</v>
      </c>
    </row>
    <row r="86" spans="1:22" x14ac:dyDescent="0.35">
      <c r="B86" s="182" t="s">
        <v>472</v>
      </c>
      <c r="C86" s="189"/>
      <c r="D86" s="198">
        <v>6.1</v>
      </c>
      <c r="E86" s="198" t="s">
        <v>203</v>
      </c>
      <c r="F86" s="198" t="s">
        <v>203</v>
      </c>
      <c r="G86" s="186" t="s">
        <v>203</v>
      </c>
      <c r="H86" s="186" t="s">
        <v>203</v>
      </c>
    </row>
    <row r="87" spans="1:22" x14ac:dyDescent="0.35">
      <c r="A87" s="190"/>
      <c r="B87" s="191"/>
      <c r="C87" s="192"/>
      <c r="D87" s="193"/>
      <c r="E87" s="193"/>
      <c r="F87" s="191"/>
      <c r="G87" s="193"/>
      <c r="H87" s="193"/>
    </row>
    <row r="88" spans="1:22" s="2" customFormat="1" ht="14.5" customHeight="1" x14ac:dyDescent="0.25">
      <c r="A88" s="194">
        <v>1</v>
      </c>
      <c r="B88" s="244" t="s">
        <v>475</v>
      </c>
      <c r="C88" s="244"/>
      <c r="D88" s="244"/>
      <c r="E88" s="244"/>
      <c r="F88" s="244"/>
      <c r="G88" s="244"/>
      <c r="H88" s="244"/>
      <c r="I88" s="13"/>
      <c r="J88" s="13"/>
      <c r="K88" s="13">
        <v>50</v>
      </c>
      <c r="L88" s="13"/>
      <c r="M88" s="13"/>
      <c r="N88" s="13"/>
      <c r="O88" s="13"/>
      <c r="P88" s="13"/>
      <c r="Q88" s="13"/>
      <c r="R88" s="13"/>
      <c r="S88" s="13"/>
      <c r="T88" s="13"/>
      <c r="U88" s="13"/>
      <c r="V88" s="13"/>
    </row>
    <row r="89" spans="1:22" ht="28.75" customHeight="1" x14ac:dyDescent="0.35">
      <c r="B89" s="218" t="s">
        <v>478</v>
      </c>
      <c r="C89" s="218"/>
      <c r="D89" s="218"/>
      <c r="E89" s="218"/>
      <c r="F89" s="218"/>
      <c r="G89" s="218"/>
      <c r="H89" s="218"/>
      <c r="K89" s="179">
        <v>62</v>
      </c>
    </row>
    <row r="90" spans="1:22" ht="27" customHeight="1" x14ac:dyDescent="0.35">
      <c r="B90" s="227" t="s">
        <v>479</v>
      </c>
      <c r="C90" s="227"/>
      <c r="D90" s="227"/>
      <c r="E90" s="227"/>
      <c r="F90" s="227"/>
      <c r="G90" s="227"/>
      <c r="H90" s="227"/>
      <c r="K90" s="179">
        <v>54</v>
      </c>
    </row>
    <row r="91" spans="1:22" x14ac:dyDescent="0.35">
      <c r="C91" s="2"/>
      <c r="D91" s="42"/>
      <c r="E91" s="42"/>
      <c r="F91" s="42"/>
      <c r="G91" s="42"/>
      <c r="H91" s="42"/>
    </row>
    <row r="92" spans="1:22" x14ac:dyDescent="0.35">
      <c r="C92" s="42"/>
      <c r="D92" s="42"/>
      <c r="E92" s="42"/>
      <c r="F92" s="42"/>
      <c r="G92" s="42"/>
      <c r="H92" s="42"/>
    </row>
    <row r="93" spans="1:22" s="2" customFormat="1" ht="13.25" customHeight="1" x14ac:dyDescent="0.3">
      <c r="A93" s="224" t="s">
        <v>145</v>
      </c>
      <c r="B93" s="224"/>
      <c r="C93" s="224"/>
      <c r="D93" s="224"/>
      <c r="E93" s="224"/>
      <c r="F93" s="224"/>
      <c r="G93" s="224"/>
      <c r="H93" s="224"/>
      <c r="I93" s="13"/>
      <c r="J93" s="13"/>
      <c r="K93" s="13">
        <v>46</v>
      </c>
      <c r="L93" s="13">
        <v>24</v>
      </c>
      <c r="M93" s="13">
        <v>28</v>
      </c>
      <c r="N93" s="13"/>
      <c r="O93" s="13"/>
      <c r="P93" s="13"/>
      <c r="Q93" s="13"/>
      <c r="R93" s="13"/>
      <c r="S93" s="13"/>
      <c r="T93" s="13"/>
      <c r="U93" s="13"/>
      <c r="V93" s="13"/>
    </row>
    <row r="94" spans="1:22" s="2" customFormat="1" ht="13" x14ac:dyDescent="0.3">
      <c r="B94" s="200"/>
      <c r="C94" s="200"/>
      <c r="D94" s="200"/>
      <c r="E94" s="200"/>
      <c r="F94" s="200"/>
      <c r="G94" s="200"/>
      <c r="H94" s="200"/>
      <c r="I94" s="13"/>
      <c r="J94" s="13"/>
      <c r="K94" s="13"/>
      <c r="L94" s="13"/>
      <c r="M94" s="13"/>
      <c r="N94" s="13"/>
      <c r="O94" s="13"/>
      <c r="P94" s="13"/>
      <c r="Q94" s="13"/>
      <c r="R94" s="13"/>
      <c r="S94" s="13"/>
      <c r="T94" s="13"/>
      <c r="U94" s="13"/>
      <c r="V94" s="13"/>
    </row>
    <row r="95" spans="1:22" ht="17.399999999999999" customHeight="1" x14ac:dyDescent="0.6">
      <c r="A95" s="215" t="s">
        <v>462</v>
      </c>
      <c r="B95" s="215"/>
      <c r="C95" s="215"/>
      <c r="D95" s="215" t="s">
        <v>463</v>
      </c>
      <c r="E95" s="215"/>
      <c r="F95" s="215"/>
      <c r="G95" s="215" t="s">
        <v>464</v>
      </c>
      <c r="H95" s="215"/>
      <c r="K95" s="179">
        <v>47</v>
      </c>
      <c r="L95" s="179">
        <v>38</v>
      </c>
      <c r="M95" s="179">
        <v>39</v>
      </c>
    </row>
    <row r="96" spans="1:22" ht="16.75" customHeight="1" x14ac:dyDescent="0.35">
      <c r="A96" s="216"/>
      <c r="B96" s="216"/>
      <c r="C96" s="216"/>
      <c r="D96" s="181" t="s">
        <v>465</v>
      </c>
      <c r="E96" s="181" t="s">
        <v>466</v>
      </c>
      <c r="F96" s="181" t="s">
        <v>467</v>
      </c>
      <c r="G96" s="181" t="s">
        <v>468</v>
      </c>
      <c r="H96" s="181" t="s">
        <v>469</v>
      </c>
      <c r="K96" s="179">
        <v>40</v>
      </c>
      <c r="L96" s="179">
        <v>41</v>
      </c>
      <c r="M96" s="179">
        <v>42</v>
      </c>
      <c r="N96" s="179">
        <v>43</v>
      </c>
      <c r="O96" s="179">
        <v>44</v>
      </c>
      <c r="P96" s="179">
        <v>45</v>
      </c>
      <c r="Q96" s="179">
        <v>48</v>
      </c>
    </row>
    <row r="97" spans="2:8" x14ac:dyDescent="0.35">
      <c r="B97" s="182" t="s">
        <v>146</v>
      </c>
      <c r="C97" s="183"/>
      <c r="D97" s="198">
        <v>3.4</v>
      </c>
      <c r="E97" s="198">
        <v>6</v>
      </c>
      <c r="F97" s="198">
        <v>6</v>
      </c>
      <c r="G97" s="186">
        <v>0.76302628712896237</v>
      </c>
      <c r="H97" s="186">
        <v>0</v>
      </c>
    </row>
    <row r="98" spans="2:8" x14ac:dyDescent="0.35">
      <c r="B98" s="182" t="s">
        <v>239</v>
      </c>
      <c r="C98" s="183"/>
      <c r="D98" s="198">
        <v>3.3</v>
      </c>
      <c r="E98" s="198">
        <v>3.5</v>
      </c>
      <c r="F98" s="198">
        <v>3.5</v>
      </c>
      <c r="G98" s="186">
        <v>5.7078997498581252E-2</v>
      </c>
      <c r="H98" s="186">
        <v>3.4487200690869191E-3</v>
      </c>
    </row>
    <row r="99" spans="2:8" x14ac:dyDescent="0.35">
      <c r="B99" s="182" t="s">
        <v>147</v>
      </c>
      <c r="C99" s="183"/>
      <c r="D99" s="198">
        <v>4.5999999999999996</v>
      </c>
      <c r="E99" s="198">
        <v>5.8</v>
      </c>
      <c r="F99" s="198">
        <v>5.9</v>
      </c>
      <c r="G99" s="186">
        <v>0.25971008133124363</v>
      </c>
      <c r="H99" s="186">
        <v>2.0785224713484318E-3</v>
      </c>
    </row>
    <row r="100" spans="2:8" x14ac:dyDescent="0.35">
      <c r="B100" s="182" t="s">
        <v>240</v>
      </c>
      <c r="C100" s="183"/>
      <c r="D100" s="198">
        <v>6.2</v>
      </c>
      <c r="E100" s="198">
        <v>7.8</v>
      </c>
      <c r="F100" s="198">
        <v>7.8</v>
      </c>
      <c r="G100" s="186">
        <v>0.25332006642937999</v>
      </c>
      <c r="H100" s="186">
        <v>4.6429246068691032E-3</v>
      </c>
    </row>
    <row r="101" spans="2:8" x14ac:dyDescent="0.35">
      <c r="B101" s="182" t="s">
        <v>148</v>
      </c>
      <c r="C101" s="183"/>
      <c r="D101" s="198">
        <v>3.3</v>
      </c>
      <c r="E101" s="198">
        <v>3.7</v>
      </c>
      <c r="F101" s="198">
        <v>3.7</v>
      </c>
      <c r="G101" s="186">
        <v>0.11245210773753689</v>
      </c>
      <c r="H101" s="186">
        <v>5.3059596803290976E-3</v>
      </c>
    </row>
    <row r="102" spans="2:8" x14ac:dyDescent="0.35">
      <c r="B102" s="182" t="s">
        <v>241</v>
      </c>
      <c r="C102" s="183"/>
      <c r="D102" s="198">
        <v>5.4</v>
      </c>
      <c r="E102" s="198">
        <v>5.6</v>
      </c>
      <c r="F102" s="198">
        <v>5.9</v>
      </c>
      <c r="G102" s="186">
        <v>4.5900248082820783E-2</v>
      </c>
      <c r="H102" s="186">
        <v>4.9046257455806153E-2</v>
      </c>
    </row>
    <row r="103" spans="2:8" x14ac:dyDescent="0.35">
      <c r="B103" s="182" t="s">
        <v>149</v>
      </c>
      <c r="C103" s="183"/>
      <c r="D103" s="198">
        <v>6.4</v>
      </c>
      <c r="E103" s="198">
        <v>6.5</v>
      </c>
      <c r="F103" s="198">
        <v>6.6</v>
      </c>
      <c r="G103" s="186">
        <v>2.8955992186001867E-2</v>
      </c>
      <c r="H103" s="186">
        <v>1.5139694210206667E-3</v>
      </c>
    </row>
    <row r="104" spans="2:8" x14ac:dyDescent="0.35">
      <c r="B104" s="182" t="s">
        <v>242</v>
      </c>
      <c r="C104" s="183"/>
      <c r="D104" s="198">
        <v>5.3</v>
      </c>
      <c r="E104" s="198">
        <v>5.4</v>
      </c>
      <c r="F104" s="198">
        <v>5.4</v>
      </c>
      <c r="G104" s="186">
        <v>2.9143351541170537E-2</v>
      </c>
      <c r="H104" s="186">
        <v>3.7138168484063261E-3</v>
      </c>
    </row>
    <row r="105" spans="2:8" x14ac:dyDescent="0.35">
      <c r="B105" s="182" t="s">
        <v>150</v>
      </c>
      <c r="C105" s="183"/>
      <c r="D105" s="198">
        <v>7.3</v>
      </c>
      <c r="E105" s="198">
        <v>7.4</v>
      </c>
      <c r="F105" s="198">
        <v>7.4</v>
      </c>
      <c r="G105" s="186">
        <v>9.4830261889347067E-3</v>
      </c>
      <c r="H105" s="186">
        <v>1.8180741842430681E-3</v>
      </c>
    </row>
    <row r="106" spans="2:8" x14ac:dyDescent="0.35">
      <c r="B106" s="182" t="s">
        <v>243</v>
      </c>
      <c r="C106" s="183"/>
      <c r="D106" s="198">
        <v>6.4</v>
      </c>
      <c r="E106" s="198">
        <v>6.5</v>
      </c>
      <c r="F106" s="198">
        <v>6.6</v>
      </c>
      <c r="G106" s="186">
        <v>1.3351763343466994E-2</v>
      </c>
      <c r="H106" s="186">
        <v>1.8014569437027061E-2</v>
      </c>
    </row>
    <row r="107" spans="2:8" x14ac:dyDescent="0.35">
      <c r="B107" s="182" t="s">
        <v>151</v>
      </c>
      <c r="C107" s="189"/>
      <c r="D107" s="198">
        <v>4.8</v>
      </c>
      <c r="E107" s="198">
        <v>5.3</v>
      </c>
      <c r="F107" s="198">
        <v>5.4</v>
      </c>
      <c r="G107" s="186">
        <v>0.11719834436343723</v>
      </c>
      <c r="H107" s="186">
        <v>1.4691084759306916E-2</v>
      </c>
    </row>
    <row r="108" spans="2:8" x14ac:dyDescent="0.35">
      <c r="B108" s="182" t="s">
        <v>244</v>
      </c>
      <c r="C108" s="199"/>
      <c r="D108" s="198">
        <v>7.7</v>
      </c>
      <c r="E108" s="198">
        <v>7.9</v>
      </c>
      <c r="F108" s="198">
        <v>7.9</v>
      </c>
      <c r="G108" s="186">
        <v>2.9107470669837321E-2</v>
      </c>
      <c r="H108" s="186">
        <v>2.5726483957466684E-4</v>
      </c>
    </row>
    <row r="109" spans="2:8" x14ac:dyDescent="0.35">
      <c r="B109" s="182" t="s">
        <v>152</v>
      </c>
      <c r="C109" s="199">
        <v>2</v>
      </c>
      <c r="D109" s="198">
        <v>3.4</v>
      </c>
      <c r="E109" s="198">
        <v>2.9</v>
      </c>
      <c r="F109" s="198">
        <v>2.9</v>
      </c>
      <c r="G109" s="186">
        <v>-0.15863396034488819</v>
      </c>
      <c r="H109" s="186">
        <v>1.9543635493592948E-3</v>
      </c>
    </row>
    <row r="110" spans="2:8" x14ac:dyDescent="0.35">
      <c r="B110" s="182" t="s">
        <v>246</v>
      </c>
      <c r="C110" s="199"/>
      <c r="D110" s="198">
        <v>5.0999999999999996</v>
      </c>
      <c r="E110" s="198">
        <v>5.2</v>
      </c>
      <c r="F110" s="198">
        <v>7.4</v>
      </c>
      <c r="G110" s="186">
        <v>1.9299965394893759E-2</v>
      </c>
      <c r="H110" s="186">
        <v>0.41553684497134324</v>
      </c>
    </row>
    <row r="111" spans="2:8" x14ac:dyDescent="0.35">
      <c r="B111" s="182" t="s">
        <v>153</v>
      </c>
      <c r="C111" s="189"/>
      <c r="D111" s="198">
        <v>2.4</v>
      </c>
      <c r="E111" s="198">
        <v>3.5</v>
      </c>
      <c r="F111" s="198">
        <v>3.5</v>
      </c>
      <c r="G111" s="186">
        <v>0.47101832659740683</v>
      </c>
      <c r="H111" s="186">
        <v>2.4130879839787678E-3</v>
      </c>
    </row>
    <row r="112" spans="2:8" x14ac:dyDescent="0.35">
      <c r="B112" s="182" t="s">
        <v>247</v>
      </c>
      <c r="C112" s="189"/>
      <c r="D112" s="198">
        <v>4.8</v>
      </c>
      <c r="E112" s="198">
        <v>4.9000000000000004</v>
      </c>
      <c r="F112" s="198">
        <v>5</v>
      </c>
      <c r="G112" s="186">
        <v>2.5632299560646388E-2</v>
      </c>
      <c r="H112" s="186">
        <v>1.2569159212062919E-2</v>
      </c>
    </row>
    <row r="113" spans="1:22" x14ac:dyDescent="0.35">
      <c r="B113" s="182" t="s">
        <v>154</v>
      </c>
      <c r="C113" s="189"/>
      <c r="D113" s="198">
        <v>3.3</v>
      </c>
      <c r="E113" s="198">
        <v>3.7</v>
      </c>
      <c r="F113" s="198">
        <v>3.7</v>
      </c>
      <c r="G113" s="186">
        <v>0.13318059312470454</v>
      </c>
      <c r="H113" s="186">
        <v>1.409332736330704E-4</v>
      </c>
    </row>
    <row r="114" spans="1:22" x14ac:dyDescent="0.35">
      <c r="B114" s="182" t="s">
        <v>248</v>
      </c>
      <c r="C114" s="189"/>
      <c r="D114" s="198">
        <v>5.2</v>
      </c>
      <c r="E114" s="198">
        <v>8.3000000000000007</v>
      </c>
      <c r="F114" s="198">
        <v>8.3000000000000007</v>
      </c>
      <c r="G114" s="186">
        <v>0.59854855842560251</v>
      </c>
      <c r="H114" s="186">
        <v>6.9807737004512482E-4</v>
      </c>
    </row>
    <row r="115" spans="1:22" x14ac:dyDescent="0.35">
      <c r="B115" s="182" t="s">
        <v>249</v>
      </c>
      <c r="C115" s="189"/>
      <c r="D115" s="198">
        <v>4.2</v>
      </c>
      <c r="E115" s="198">
        <v>4.4000000000000004</v>
      </c>
      <c r="F115" s="198">
        <v>4.4000000000000004</v>
      </c>
      <c r="G115" s="186">
        <v>4.6149605068991129E-2</v>
      </c>
      <c r="H115" s="186">
        <v>1.6230466316022873E-3</v>
      </c>
    </row>
    <row r="116" spans="1:22" x14ac:dyDescent="0.35">
      <c r="B116" s="182" t="s">
        <v>250</v>
      </c>
      <c r="C116" s="189"/>
      <c r="D116" s="198">
        <v>6.2</v>
      </c>
      <c r="E116" s="198">
        <v>6.4</v>
      </c>
      <c r="F116" s="198" t="s">
        <v>203</v>
      </c>
      <c r="G116" s="186">
        <v>2.9536351637314384E-2</v>
      </c>
      <c r="H116" s="186" t="s">
        <v>203</v>
      </c>
    </row>
    <row r="117" spans="1:22" x14ac:dyDescent="0.35">
      <c r="B117" s="182" t="s">
        <v>472</v>
      </c>
      <c r="C117" s="189"/>
      <c r="D117" s="198">
        <v>9.1999999999999993</v>
      </c>
      <c r="E117" s="198" t="s">
        <v>203</v>
      </c>
      <c r="F117" s="198" t="s">
        <v>203</v>
      </c>
      <c r="G117" s="186" t="s">
        <v>203</v>
      </c>
      <c r="H117" s="186" t="s">
        <v>203</v>
      </c>
    </row>
    <row r="118" spans="1:22" x14ac:dyDescent="0.35">
      <c r="A118" s="190"/>
      <c r="B118" s="191"/>
      <c r="C118" s="192"/>
      <c r="D118" s="193"/>
      <c r="E118" s="193"/>
      <c r="F118" s="191"/>
      <c r="G118" s="193"/>
      <c r="H118" s="193"/>
    </row>
    <row r="119" spans="1:22" s="2" customFormat="1" ht="14" customHeight="1" x14ac:dyDescent="0.25">
      <c r="A119" s="194">
        <v>1</v>
      </c>
      <c r="B119" s="2" t="s">
        <v>475</v>
      </c>
      <c r="I119" s="13"/>
      <c r="J119" s="13"/>
      <c r="K119" s="13">
        <v>50</v>
      </c>
      <c r="L119" s="13"/>
      <c r="M119" s="13"/>
      <c r="N119" s="13"/>
      <c r="O119" s="13"/>
      <c r="P119" s="13"/>
      <c r="Q119" s="13"/>
      <c r="R119" s="13"/>
      <c r="S119" s="13"/>
      <c r="T119" s="13"/>
      <c r="U119" s="13"/>
      <c r="V119" s="13"/>
    </row>
    <row r="120" spans="1:22" s="2" customFormat="1" ht="39.5" customHeight="1" x14ac:dyDescent="0.25">
      <c r="A120" s="194">
        <v>2</v>
      </c>
      <c r="B120" s="227" t="s">
        <v>355</v>
      </c>
      <c r="C120" s="227"/>
      <c r="D120" s="227"/>
      <c r="E120" s="227"/>
      <c r="F120" s="227"/>
      <c r="G120" s="227"/>
      <c r="H120" s="227"/>
      <c r="I120" s="13"/>
      <c r="J120" s="13"/>
      <c r="K120" s="13">
        <v>52</v>
      </c>
      <c r="L120" s="13"/>
      <c r="M120" s="13"/>
      <c r="N120" s="13"/>
      <c r="O120" s="13"/>
      <c r="P120" s="13"/>
      <c r="Q120" s="13"/>
      <c r="R120" s="13"/>
      <c r="S120" s="13"/>
      <c r="T120" s="13"/>
      <c r="U120" s="13"/>
      <c r="V120" s="13"/>
    </row>
  </sheetData>
  <mergeCells count="24">
    <mergeCell ref="B120:H120"/>
    <mergeCell ref="A62:H62"/>
    <mergeCell ref="A64:C65"/>
    <mergeCell ref="D64:F64"/>
    <mergeCell ref="G64:H64"/>
    <mergeCell ref="B88:H88"/>
    <mergeCell ref="B89:H89"/>
    <mergeCell ref="B90:H90"/>
    <mergeCell ref="A93:H93"/>
    <mergeCell ref="A95:C96"/>
    <mergeCell ref="D95:F95"/>
    <mergeCell ref="G95:H95"/>
    <mergeCell ref="B29:H29"/>
    <mergeCell ref="B30:H30"/>
    <mergeCell ref="A33:H33"/>
    <mergeCell ref="A35:C36"/>
    <mergeCell ref="D35:F35"/>
    <mergeCell ref="G35:H35"/>
    <mergeCell ref="B28:H28"/>
    <mergeCell ref="A1:D1"/>
    <mergeCell ref="A2:H2"/>
    <mergeCell ref="A4:C5"/>
    <mergeCell ref="D4:F4"/>
    <mergeCell ref="G4:H4"/>
  </mergeCells>
  <hyperlinks>
    <hyperlink ref="A1:D1" location="Contents!A1" display="Contents!A1" xr:uid="{9425714A-F6F0-4291-A96B-6FA6EAF97485}"/>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00A99-ECB6-4FD7-871A-0AA529DC4F83}">
  <sheetPr codeName="Sheet39"/>
  <dimension ref="A1:Z28"/>
  <sheetViews>
    <sheetView workbookViewId="0">
      <selection sqref="A1:D1"/>
    </sheetView>
  </sheetViews>
  <sheetFormatPr defaultColWidth="0" defaultRowHeight="14.5" x14ac:dyDescent="0.35"/>
  <cols>
    <col min="1" max="1" width="3.1796875" style="103" customWidth="1"/>
    <col min="2" max="2" width="10.453125" style="103" customWidth="1"/>
    <col min="3" max="3" width="2" style="103" customWidth="1"/>
    <col min="4" max="5" width="10.81640625" style="103" bestFit="1" customWidth="1"/>
    <col min="6" max="6" width="11.1796875" style="103" bestFit="1" customWidth="1"/>
    <col min="7" max="7" width="13.54296875" style="103" bestFit="1" customWidth="1"/>
    <col min="8" max="8" width="16.453125" style="103" customWidth="1"/>
    <col min="9" max="14" width="8.90625" style="179" customWidth="1"/>
    <col min="15" max="19" width="8.90625" style="179" hidden="1" customWidth="1"/>
    <col min="20" max="21" width="11.81640625" style="179" hidden="1" customWidth="1"/>
    <col min="22" max="26" width="8.90625" style="179" hidden="1" customWidth="1"/>
    <col min="27" max="16384" width="8.90625" style="103" hidden="1"/>
  </cols>
  <sheetData>
    <row r="1" spans="1:26" x14ac:dyDescent="0.35">
      <c r="A1" s="241" t="str">
        <f>[1]TableA1Hide!A1</f>
        <v>Back to contents</v>
      </c>
      <c r="B1" s="241"/>
      <c r="C1" s="241"/>
      <c r="D1" s="241"/>
      <c r="E1" s="10"/>
      <c r="F1" s="10"/>
      <c r="G1" s="10"/>
      <c r="H1" s="10"/>
    </row>
    <row r="2" spans="1:26" s="2" customFormat="1" ht="14.4" customHeight="1" x14ac:dyDescent="0.25">
      <c r="A2" s="242" t="str">
        <f ca="1">INDIRECT($V$4&amp;"Header")</f>
        <v>All residential</v>
      </c>
      <c r="B2" s="242"/>
      <c r="C2" s="242"/>
      <c r="D2" s="242"/>
      <c r="E2" s="242"/>
      <c r="F2" s="242"/>
      <c r="G2" s="242"/>
      <c r="H2" s="242"/>
      <c r="I2" s="13"/>
      <c r="J2" s="13"/>
      <c r="K2" s="13"/>
      <c r="L2" s="13"/>
      <c r="M2" s="13"/>
      <c r="N2" s="13"/>
      <c r="O2" s="13"/>
      <c r="P2" s="13"/>
      <c r="Q2" s="13"/>
      <c r="R2" s="13"/>
      <c r="S2" s="13"/>
      <c r="T2" s="13"/>
      <c r="U2" s="13"/>
      <c r="V2" s="13"/>
      <c r="W2" s="13"/>
      <c r="X2" s="13"/>
      <c r="Y2" s="13"/>
      <c r="Z2" s="13"/>
    </row>
    <row r="3" spans="1:26" s="2" customFormat="1" ht="13" x14ac:dyDescent="0.25">
      <c r="B3" s="180"/>
      <c r="C3" s="180"/>
      <c r="D3" s="180"/>
      <c r="E3" s="180"/>
      <c r="F3" s="180"/>
      <c r="G3" s="180"/>
      <c r="H3" s="180"/>
      <c r="I3" s="13"/>
      <c r="J3" s="13"/>
      <c r="K3" s="13"/>
      <c r="L3" s="13"/>
      <c r="M3" s="13"/>
      <c r="N3" s="13"/>
      <c r="O3" s="13"/>
      <c r="P3" s="13"/>
      <c r="Q3" s="13"/>
      <c r="R3" s="13"/>
      <c r="S3" s="13">
        <v>2</v>
      </c>
      <c r="T3" s="13"/>
      <c r="U3" s="13"/>
      <c r="V3" s="13"/>
      <c r="W3" s="13"/>
      <c r="X3" s="13"/>
      <c r="Y3" s="13"/>
      <c r="Z3" s="13"/>
    </row>
    <row r="4" spans="1:26" ht="17.399999999999999" customHeight="1" x14ac:dyDescent="0.6">
      <c r="A4" s="215" t="s">
        <v>462</v>
      </c>
      <c r="B4" s="215"/>
      <c r="C4" s="215"/>
      <c r="D4" s="202" t="s">
        <v>463</v>
      </c>
      <c r="E4" s="202"/>
      <c r="F4" s="202"/>
      <c r="G4" s="202" t="s">
        <v>464</v>
      </c>
      <c r="H4" s="202"/>
      <c r="S4" s="179">
        <v>1</v>
      </c>
      <c r="T4" s="179" t="s">
        <v>480</v>
      </c>
      <c r="V4" s="179" t="str">
        <f>VLOOKUP($S$3,$S$4:$T$7,2, FALSE)</f>
        <v>CRERounded</v>
      </c>
      <c r="W4" s="179">
        <v>25</v>
      </c>
    </row>
    <row r="5" spans="1:26" ht="16.75" customHeight="1" x14ac:dyDescent="0.35">
      <c r="A5" s="216"/>
      <c r="B5" s="216"/>
      <c r="C5" s="216"/>
      <c r="D5" s="181" t="s">
        <v>465</v>
      </c>
      <c r="E5" s="181" t="s">
        <v>466</v>
      </c>
      <c r="F5" s="181" t="s">
        <v>467</v>
      </c>
      <c r="G5" s="181" t="s">
        <v>468</v>
      </c>
      <c r="H5" s="181" t="s">
        <v>469</v>
      </c>
      <c r="S5" s="179">
        <v>2</v>
      </c>
      <c r="T5" s="179" t="s">
        <v>481</v>
      </c>
      <c r="W5" s="179">
        <v>26</v>
      </c>
    </row>
    <row r="6" spans="1:26" x14ac:dyDescent="0.35">
      <c r="B6" s="182" t="str">
        <f>TableA1Hide!B6</f>
        <v>Apr 18</v>
      </c>
      <c r="C6" s="183"/>
      <c r="D6" s="185">
        <f t="shared" ref="D6:D26" ca="1" si="0">VLOOKUP($B6, INDIRECT($V$4), 3, FALSE)</f>
        <v>3560</v>
      </c>
      <c r="E6" s="185">
        <f t="shared" ref="E6:E26" ca="1" si="1">VLOOKUP($B6, INDIRECT($V$4), 4, FALSE)</f>
        <v>3870</v>
      </c>
      <c r="F6" s="185">
        <f t="shared" ref="F6:F26" ca="1" si="2">VLOOKUP($B6, INDIRECT($V$4), 5, FALSE)</f>
        <v>3880</v>
      </c>
      <c r="G6" s="186">
        <f t="shared" ref="G6:G26" ca="1" si="3">VLOOKUP($B6, INDIRECT($V$4), 6, FALSE)</f>
        <v>8.7970770095559203E-2</v>
      </c>
      <c r="H6" s="186">
        <f t="shared" ref="H6:H26" ca="1" si="4">VLOOKUP($B6, INDIRECT($V$4), 7, FALSE)</f>
        <v>3.0999741668820135E-3</v>
      </c>
      <c r="S6" s="179">
        <v>3</v>
      </c>
      <c r="T6" s="179" t="s">
        <v>482</v>
      </c>
      <c r="W6" s="179">
        <v>27</v>
      </c>
    </row>
    <row r="7" spans="1:26" x14ac:dyDescent="0.35">
      <c r="B7" s="182" t="str">
        <f>TableA1Hide!B7</f>
        <v>May 18</v>
      </c>
      <c r="C7" s="183"/>
      <c r="D7" s="185">
        <f t="shared" ca="1" si="0"/>
        <v>4090</v>
      </c>
      <c r="E7" s="185">
        <f t="shared" ca="1" si="1"/>
        <v>4320</v>
      </c>
      <c r="F7" s="185">
        <f t="shared" ca="1" si="2"/>
        <v>4340</v>
      </c>
      <c r="G7" s="186">
        <f t="shared" ca="1" si="3"/>
        <v>5.7988744800587133E-2</v>
      </c>
      <c r="H7" s="186">
        <f t="shared" ca="1" si="4"/>
        <v>3.4690101757632874E-3</v>
      </c>
      <c r="S7" s="179">
        <v>4</v>
      </c>
      <c r="T7" s="179" t="s">
        <v>483</v>
      </c>
      <c r="W7" s="179">
        <v>28</v>
      </c>
    </row>
    <row r="8" spans="1:26" x14ac:dyDescent="0.35">
      <c r="B8" s="182" t="str">
        <f>TableA1Hide!B8</f>
        <v>Jun 18</v>
      </c>
      <c r="C8" s="183"/>
      <c r="D8" s="185">
        <f t="shared" ca="1" si="0"/>
        <v>4700</v>
      </c>
      <c r="E8" s="185">
        <f t="shared" ca="1" si="1"/>
        <v>4940</v>
      </c>
      <c r="F8" s="185">
        <f t="shared" ca="1" si="2"/>
        <v>4960</v>
      </c>
      <c r="G8" s="186">
        <f t="shared" ca="1" si="3"/>
        <v>5.1042109740536024E-2</v>
      </c>
      <c r="H8" s="186">
        <f t="shared" ca="1" si="4"/>
        <v>3.6422501011736941E-3</v>
      </c>
    </row>
    <row r="9" spans="1:26" x14ac:dyDescent="0.35">
      <c r="B9" s="182" t="str">
        <f>TableA1Hide!B9</f>
        <v>Jul 18</v>
      </c>
      <c r="C9" s="183"/>
      <c r="D9" s="185">
        <f t="shared" ca="1" si="0"/>
        <v>4540</v>
      </c>
      <c r="E9" s="185">
        <f t="shared" ca="1" si="1"/>
        <v>4830</v>
      </c>
      <c r="F9" s="185">
        <f t="shared" ca="1" si="2"/>
        <v>4840</v>
      </c>
      <c r="G9" s="186">
        <f t="shared" ca="1" si="3"/>
        <v>6.3408190224570671E-2</v>
      </c>
      <c r="H9" s="186">
        <f t="shared" ca="1" si="4"/>
        <v>1.4492753623187582E-3</v>
      </c>
    </row>
    <row r="10" spans="1:26" x14ac:dyDescent="0.35">
      <c r="B10" s="182" t="str">
        <f>TableA1Hide!B10</f>
        <v>Aug 18</v>
      </c>
      <c r="C10" s="183"/>
      <c r="D10" s="185">
        <f t="shared" ca="1" si="0"/>
        <v>5230</v>
      </c>
      <c r="E10" s="185">
        <f t="shared" ca="1" si="1"/>
        <v>5450</v>
      </c>
      <c r="F10" s="185">
        <f t="shared" ca="1" si="2"/>
        <v>5460</v>
      </c>
      <c r="G10" s="186">
        <f t="shared" ca="1" si="3"/>
        <v>4.1108986615678855E-2</v>
      </c>
      <c r="H10" s="186">
        <f t="shared" ca="1" si="4"/>
        <v>1.8365472910928382E-3</v>
      </c>
    </row>
    <row r="11" spans="1:26" x14ac:dyDescent="0.35">
      <c r="B11" s="182" t="str">
        <f>TableA1Hide!B11</f>
        <v>Sep 18</v>
      </c>
      <c r="C11" s="183"/>
      <c r="D11" s="185">
        <f t="shared" ca="1" si="0"/>
        <v>4400</v>
      </c>
      <c r="E11" s="185">
        <f t="shared" ca="1" si="1"/>
        <v>4530</v>
      </c>
      <c r="F11" s="185">
        <f t="shared" ca="1" si="2"/>
        <v>4540</v>
      </c>
      <c r="G11" s="186">
        <f t="shared" ca="1" si="3"/>
        <v>2.8623353021353992E-2</v>
      </c>
      <c r="H11" s="186">
        <f t="shared" ca="1" si="4"/>
        <v>1.7667844522968323E-3</v>
      </c>
    </row>
    <row r="12" spans="1:26" x14ac:dyDescent="0.35">
      <c r="B12" s="182" t="str">
        <f>TableA1Hide!B12</f>
        <v>Oct 18</v>
      </c>
      <c r="C12" s="183"/>
      <c r="D12" s="185">
        <f t="shared" ca="1" si="0"/>
        <v>4920</v>
      </c>
      <c r="E12" s="185">
        <f t="shared" ca="1" si="1"/>
        <v>5040</v>
      </c>
      <c r="F12" s="185">
        <f t="shared" ca="1" si="2"/>
        <v>5040</v>
      </c>
      <c r="G12" s="186">
        <f t="shared" ca="1" si="3"/>
        <v>2.3964256701868303E-2</v>
      </c>
      <c r="H12" s="186">
        <f t="shared" ca="1" si="4"/>
        <v>3.9666798889337329E-4</v>
      </c>
    </row>
    <row r="13" spans="1:26" x14ac:dyDescent="0.35">
      <c r="B13" s="182" t="str">
        <f>TableA1Hide!B13</f>
        <v>Nov 18</v>
      </c>
      <c r="C13" s="183"/>
      <c r="D13" s="185">
        <f t="shared" ca="1" si="0"/>
        <v>5590</v>
      </c>
      <c r="E13" s="185">
        <f t="shared" ca="1" si="1"/>
        <v>5770</v>
      </c>
      <c r="F13" s="185">
        <f t="shared" ca="1" si="2"/>
        <v>5780</v>
      </c>
      <c r="G13" s="186">
        <f t="shared" ca="1" si="3"/>
        <v>3.1104755094744307E-2</v>
      </c>
      <c r="H13" s="186">
        <f t="shared" ca="1" si="4"/>
        <v>2.6005547850207478E-3</v>
      </c>
    </row>
    <row r="14" spans="1:26" x14ac:dyDescent="0.35">
      <c r="B14" s="182" t="str">
        <f>TableA1Hide!B14</f>
        <v>Dec 18</v>
      </c>
      <c r="C14" s="183"/>
      <c r="D14" s="185">
        <f t="shared" ca="1" si="0"/>
        <v>4850</v>
      </c>
      <c r="E14" s="185">
        <f t="shared" ca="1" si="1"/>
        <v>4900</v>
      </c>
      <c r="F14" s="185">
        <f t="shared" ca="1" si="2"/>
        <v>4910</v>
      </c>
      <c r="G14" s="186">
        <f t="shared" ca="1" si="3"/>
        <v>9.4806265457543226E-3</v>
      </c>
      <c r="H14" s="186">
        <f t="shared" ca="1" si="4"/>
        <v>2.8583095140872761E-3</v>
      </c>
    </row>
    <row r="15" spans="1:26" x14ac:dyDescent="0.35">
      <c r="B15" s="182" t="str">
        <f>TableA1Hide!B15</f>
        <v>Jan 19</v>
      </c>
      <c r="C15" s="183"/>
      <c r="D15" s="185">
        <f t="shared" ca="1" si="0"/>
        <v>3510</v>
      </c>
      <c r="E15" s="185">
        <f t="shared" ca="1" si="1"/>
        <v>3570</v>
      </c>
      <c r="F15" s="185">
        <f t="shared" ca="1" si="2"/>
        <v>3580</v>
      </c>
      <c r="G15" s="186">
        <f t="shared" ca="1" si="3"/>
        <v>1.8523795953263145E-2</v>
      </c>
      <c r="H15" s="186">
        <f t="shared" ca="1" si="4"/>
        <v>1.1191941801902416E-3</v>
      </c>
      <c r="T15" s="187"/>
      <c r="U15" s="187"/>
    </row>
    <row r="16" spans="1:26" x14ac:dyDescent="0.35">
      <c r="B16" s="182" t="str">
        <f>TableA1Hide!B16</f>
        <v>Feb 19</v>
      </c>
      <c r="C16" s="183"/>
      <c r="D16" s="185">
        <f t="shared" ca="1" si="0"/>
        <v>3810</v>
      </c>
      <c r="E16" s="185">
        <f t="shared" ca="1" si="1"/>
        <v>3850</v>
      </c>
      <c r="F16" s="185">
        <f t="shared" ca="1" si="2"/>
        <v>3850</v>
      </c>
      <c r="G16" s="186">
        <f t="shared" ca="1" si="3"/>
        <v>1.0236220472440882E-2</v>
      </c>
      <c r="H16" s="186">
        <f t="shared" ca="1" si="4"/>
        <v>1.2990387113536173E-3</v>
      </c>
    </row>
    <row r="17" spans="1:8" x14ac:dyDescent="0.35">
      <c r="B17" s="182" t="str">
        <f>TableA1Hide!B17</f>
        <v>Mar 19</v>
      </c>
      <c r="C17" s="189"/>
      <c r="D17" s="185">
        <f t="shared" ca="1" si="0"/>
        <v>4310</v>
      </c>
      <c r="E17" s="185">
        <f t="shared" ca="1" si="1"/>
        <v>4400</v>
      </c>
      <c r="F17" s="185">
        <f t="shared" ca="1" si="2"/>
        <v>4400</v>
      </c>
      <c r="G17" s="186">
        <f t="shared" ca="1" si="3"/>
        <v>1.9012288430326985E-2</v>
      </c>
      <c r="H17" s="186">
        <f t="shared" ca="1" si="4"/>
        <v>9.101251422070078E-4</v>
      </c>
    </row>
    <row r="18" spans="1:8" x14ac:dyDescent="0.35">
      <c r="B18" s="182" t="str">
        <f>TableA1Hide!B18</f>
        <v>Apr 19</v>
      </c>
      <c r="C18" s="189"/>
      <c r="D18" s="185">
        <f t="shared" ca="1" si="0"/>
        <v>3960</v>
      </c>
      <c r="E18" s="185">
        <f t="shared" ca="1" si="1"/>
        <v>4000</v>
      </c>
      <c r="F18" s="185">
        <f t="shared" ca="1" si="2"/>
        <v>4010</v>
      </c>
      <c r="G18" s="186">
        <f t="shared" ca="1" si="3"/>
        <v>9.5886954327528695E-3</v>
      </c>
      <c r="H18" s="186">
        <f t="shared" ca="1" si="4"/>
        <v>1.4996250937264755E-3</v>
      </c>
    </row>
    <row r="19" spans="1:8" x14ac:dyDescent="0.35">
      <c r="B19" s="182" t="str">
        <f>TableA1Hide!B19</f>
        <v>May 19</v>
      </c>
      <c r="C19" s="189"/>
      <c r="D19" s="185">
        <f t="shared" ca="1" si="0"/>
        <v>4500</v>
      </c>
      <c r="E19" s="185">
        <f t="shared" ca="1" si="1"/>
        <v>4550</v>
      </c>
      <c r="F19" s="185">
        <f t="shared" ca="1" si="2"/>
        <v>4560</v>
      </c>
      <c r="G19" s="186">
        <f t="shared" ca="1" si="3"/>
        <v>1.2458286985539413E-2</v>
      </c>
      <c r="H19" s="186">
        <f t="shared" ca="1" si="4"/>
        <v>1.0986596352449141E-3</v>
      </c>
    </row>
    <row r="20" spans="1:8" x14ac:dyDescent="0.35">
      <c r="B20" s="182" t="str">
        <f>TableA1Hide!B20</f>
        <v>Jun 19</v>
      </c>
      <c r="C20" s="189"/>
      <c r="D20" s="185">
        <f t="shared" ca="1" si="0"/>
        <v>4540</v>
      </c>
      <c r="E20" s="185">
        <f t="shared" ca="1" si="1"/>
        <v>4660</v>
      </c>
      <c r="F20" s="185">
        <f t="shared" ca="1" si="2"/>
        <v>4660</v>
      </c>
      <c r="G20" s="186">
        <f t="shared" ca="1" si="3"/>
        <v>2.5319242624394445E-2</v>
      </c>
      <c r="H20" s="186">
        <f t="shared" ca="1" si="4"/>
        <v>1.0736525660295371E-3</v>
      </c>
    </row>
    <row r="21" spans="1:8" x14ac:dyDescent="0.35">
      <c r="B21" s="182" t="str">
        <f>TableA1Hide!B21</f>
        <v>Jul 19</v>
      </c>
      <c r="C21" s="189"/>
      <c r="D21" s="185">
        <f t="shared" ca="1" si="0"/>
        <v>4950</v>
      </c>
      <c r="E21" s="185">
        <f t="shared" ca="1" si="1"/>
        <v>5000</v>
      </c>
      <c r="F21" s="185">
        <f t="shared" ca="1" si="2"/>
        <v>5000</v>
      </c>
      <c r="G21" s="186">
        <f t="shared" ca="1" si="3"/>
        <v>9.0909090909090384E-3</v>
      </c>
      <c r="H21" s="186">
        <f t="shared" ca="1" si="4"/>
        <v>1.6016016016016099E-3</v>
      </c>
    </row>
    <row r="22" spans="1:8" x14ac:dyDescent="0.35">
      <c r="B22" s="182" t="str">
        <f>TableA1Hide!B22</f>
        <v>Aug 19</v>
      </c>
      <c r="C22" s="189"/>
      <c r="D22" s="185">
        <f t="shared" ca="1" si="0"/>
        <v>5140</v>
      </c>
      <c r="E22" s="185">
        <f t="shared" ca="1" si="1"/>
        <v>5250</v>
      </c>
      <c r="F22" s="185">
        <f t="shared" ca="1" si="2"/>
        <v>5260</v>
      </c>
      <c r="G22" s="186">
        <f t="shared" ca="1" si="3"/>
        <v>2.1202100758607179E-2</v>
      </c>
      <c r="H22" s="186">
        <f t="shared" ca="1" si="4"/>
        <v>1.1428571428571122E-3</v>
      </c>
    </row>
    <row r="23" spans="1:8" x14ac:dyDescent="0.35">
      <c r="B23" s="182" t="str">
        <f>TableA1Hide!B23</f>
        <v>Sep 19</v>
      </c>
      <c r="C23" s="189"/>
      <c r="D23" s="185">
        <f t="shared" ca="1" si="0"/>
        <v>4600</v>
      </c>
      <c r="E23" s="185">
        <f t="shared" ca="1" si="1"/>
        <v>4640</v>
      </c>
      <c r="F23" s="185">
        <f t="shared" ca="1" si="2"/>
        <v>4640</v>
      </c>
      <c r="G23" s="186">
        <f t="shared" ca="1" si="3"/>
        <v>7.3896978917626921E-3</v>
      </c>
      <c r="H23" s="186">
        <f t="shared" ca="1" si="4"/>
        <v>1.2944983818770073E-3</v>
      </c>
    </row>
    <row r="24" spans="1:8" x14ac:dyDescent="0.35">
      <c r="B24" s="182" t="str">
        <f>TableA1Hide!B24</f>
        <v>Oct 19</v>
      </c>
      <c r="C24" s="189"/>
      <c r="D24" s="185">
        <f t="shared" ca="1" si="0"/>
        <v>5000</v>
      </c>
      <c r="E24" s="185">
        <f t="shared" ca="1" si="1"/>
        <v>5060</v>
      </c>
      <c r="F24" s="185">
        <f t="shared" ca="1" si="2"/>
        <v>5060</v>
      </c>
      <c r="G24" s="186">
        <f t="shared" ca="1" si="3"/>
        <v>1.1193284029582307E-2</v>
      </c>
      <c r="H24" s="186">
        <f t="shared" ca="1" si="4"/>
        <v>0</v>
      </c>
    </row>
    <row r="25" spans="1:8" x14ac:dyDescent="0.35">
      <c r="B25" s="182" t="str">
        <f>TableA1Hide!B25</f>
        <v>Nov 19</v>
      </c>
      <c r="C25" s="189"/>
      <c r="D25" s="185">
        <f t="shared" ca="1" si="0"/>
        <v>5110</v>
      </c>
      <c r="E25" s="185">
        <f t="shared" ca="1" si="1"/>
        <v>5220</v>
      </c>
      <c r="F25" s="185" t="str">
        <f t="shared" ca="1" si="2"/>
        <v/>
      </c>
      <c r="G25" s="186">
        <f t="shared" ca="1" si="3"/>
        <v>2.0547945205479534E-2</v>
      </c>
      <c r="H25" s="186" t="str">
        <f t="shared" ca="1" si="4"/>
        <v/>
      </c>
    </row>
    <row r="26" spans="1:8" x14ac:dyDescent="0.35">
      <c r="B26" s="182" t="str">
        <f>TableA1Hide!B26</f>
        <v>Dec 19</v>
      </c>
      <c r="C26" s="189"/>
      <c r="D26" s="185">
        <f t="shared" ca="1" si="0"/>
        <v>4860</v>
      </c>
      <c r="E26" s="185" t="str">
        <f t="shared" ca="1" si="1"/>
        <v/>
      </c>
      <c r="F26" s="185" t="str">
        <f t="shared" ca="1" si="2"/>
        <v/>
      </c>
      <c r="G26" s="186" t="str">
        <f t="shared" ca="1" si="3"/>
        <v/>
      </c>
      <c r="H26" s="186" t="str">
        <f t="shared" ca="1" si="4"/>
        <v/>
      </c>
    </row>
    <row r="27" spans="1:8" x14ac:dyDescent="0.35">
      <c r="A27" s="190"/>
      <c r="B27" s="191"/>
      <c r="C27" s="192"/>
      <c r="D27" s="193"/>
      <c r="E27" s="193"/>
      <c r="F27" s="191"/>
      <c r="G27" s="193"/>
      <c r="H27" s="193"/>
    </row>
    <row r="28" spans="1:8" x14ac:dyDescent="0.35">
      <c r="A28" s="194">
        <v>1</v>
      </c>
      <c r="B28" s="2" t="str">
        <f>TableA1Hide!B28</f>
        <v>Transaction numbers in this table have been rounded to the nearest 10 transactions.</v>
      </c>
      <c r="D28" s="195"/>
      <c r="E28" s="195"/>
      <c r="F28" s="195"/>
      <c r="G28" s="195"/>
    </row>
  </sheetData>
  <mergeCells count="3">
    <mergeCell ref="A1:D1"/>
    <mergeCell ref="A2:H2"/>
    <mergeCell ref="A4:C5"/>
  </mergeCells>
  <hyperlinks>
    <hyperlink ref="A1" location="ContentsHead" display="ContentsHead" xr:uid="{B7B47513-1399-4654-83FF-1068B1A4228D}"/>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List Box 1">
              <controlPr defaultSize="0" autoLine="0" autoPict="0">
                <anchor moveWithCells="1">
                  <from>
                    <xdr:col>8</xdr:col>
                    <xdr:colOff>330200</xdr:colOff>
                    <xdr:row>0</xdr:row>
                    <xdr:rowOff>152400</xdr:rowOff>
                  </from>
                  <to>
                    <xdr:col>11</xdr:col>
                    <xdr:colOff>254000</xdr:colOff>
                    <xdr:row>4</xdr:row>
                    <xdr:rowOff>69850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2981-8BA2-487A-A4A0-EBADB2BB3A93}">
  <sheetPr codeName="Sheet41"/>
  <dimension ref="A1:W31"/>
  <sheetViews>
    <sheetView zoomScaleNormal="100" workbookViewId="0">
      <selection sqref="A1:D1"/>
    </sheetView>
  </sheetViews>
  <sheetFormatPr defaultColWidth="0" defaultRowHeight="14.5" x14ac:dyDescent="0.35"/>
  <cols>
    <col min="1" max="1" width="3.1796875" style="103" customWidth="1"/>
    <col min="2" max="2" width="10.453125" style="103" customWidth="1"/>
    <col min="3" max="3" width="2.81640625" style="103" customWidth="1"/>
    <col min="4" max="5" width="10.81640625" style="103" bestFit="1" customWidth="1"/>
    <col min="6" max="6" width="11.1796875" style="103" bestFit="1" customWidth="1"/>
    <col min="7" max="7" width="13.54296875" style="103" bestFit="1" customWidth="1"/>
    <col min="8" max="8" width="16.453125" style="103" customWidth="1"/>
    <col min="9" max="15" width="8.90625" style="179" customWidth="1"/>
    <col min="16" max="22" width="8.90625" style="179" hidden="1" customWidth="1"/>
    <col min="23" max="16384" width="8.90625" style="103" hidden="1"/>
  </cols>
  <sheetData>
    <row r="1" spans="1:23" x14ac:dyDescent="0.35">
      <c r="A1" s="241" t="str">
        <f>[1]TableA2Hide!A1</f>
        <v>Back to contents</v>
      </c>
      <c r="B1" s="241"/>
      <c r="C1" s="241"/>
      <c r="D1" s="241"/>
      <c r="E1" s="10"/>
      <c r="F1" s="10"/>
      <c r="G1" s="10"/>
      <c r="H1" s="10"/>
    </row>
    <row r="2" spans="1:23" s="2" customFormat="1" ht="13.25" customHeight="1" x14ac:dyDescent="0.25">
      <c r="A2" s="228" t="str">
        <f ca="1">INDIRECT($V$10&amp;"Header")</f>
        <v>Table A2: Estimates of tax due on reported notifiable transactions: All transactions</v>
      </c>
      <c r="B2" s="228"/>
      <c r="C2" s="228"/>
      <c r="D2" s="228"/>
      <c r="E2" s="228"/>
      <c r="F2" s="228"/>
      <c r="G2" s="228"/>
      <c r="H2" s="228"/>
      <c r="I2" s="13"/>
      <c r="J2" s="13"/>
      <c r="K2" s="13"/>
      <c r="L2" s="13"/>
      <c r="M2" s="13"/>
      <c r="N2" s="13"/>
      <c r="O2" s="13"/>
      <c r="P2" s="13"/>
      <c r="Q2" s="13"/>
      <c r="R2" s="13"/>
      <c r="S2" s="13"/>
      <c r="T2" s="13"/>
      <c r="U2" s="13"/>
      <c r="V2" s="13"/>
    </row>
    <row r="3" spans="1:23" s="2" customFormat="1" ht="13" x14ac:dyDescent="0.25">
      <c r="B3" s="197"/>
      <c r="C3" s="197"/>
      <c r="D3" s="197"/>
      <c r="E3" s="197"/>
      <c r="F3" s="197"/>
      <c r="G3" s="197"/>
      <c r="H3" s="197"/>
      <c r="I3" s="13"/>
      <c r="J3" s="13"/>
      <c r="K3" s="13"/>
      <c r="L3" s="13"/>
      <c r="M3" s="13"/>
      <c r="N3" s="13"/>
      <c r="O3" s="13"/>
      <c r="P3" s="13"/>
      <c r="Q3" s="13"/>
      <c r="R3" s="13"/>
      <c r="S3" s="13"/>
      <c r="T3" s="13"/>
      <c r="U3" s="13"/>
      <c r="V3" s="13"/>
    </row>
    <row r="4" spans="1:23" ht="17.399999999999999" customHeight="1" x14ac:dyDescent="0.6">
      <c r="A4" s="215" t="s">
        <v>462</v>
      </c>
      <c r="B4" s="215"/>
      <c r="C4" s="215"/>
      <c r="D4" s="202" t="s">
        <v>463</v>
      </c>
      <c r="E4" s="202"/>
      <c r="F4" s="202"/>
      <c r="G4" s="202" t="s">
        <v>464</v>
      </c>
      <c r="H4" s="202"/>
    </row>
    <row r="5" spans="1:23" ht="16.75" customHeight="1" x14ac:dyDescent="0.35">
      <c r="A5" s="216"/>
      <c r="B5" s="216"/>
      <c r="C5" s="216"/>
      <c r="D5" s="181" t="s">
        <v>465</v>
      </c>
      <c r="E5" s="181" t="s">
        <v>466</v>
      </c>
      <c r="F5" s="181" t="s">
        <v>467</v>
      </c>
      <c r="G5" s="181" t="s">
        <v>468</v>
      </c>
      <c r="H5" s="181" t="s">
        <v>469</v>
      </c>
    </row>
    <row r="6" spans="1:23" x14ac:dyDescent="0.35">
      <c r="B6" s="182" t="str">
        <f>TableA2Hide!B6</f>
        <v>Apr 18</v>
      </c>
      <c r="C6" s="183"/>
      <c r="D6" s="198">
        <f t="shared" ref="D6:D25" ca="1" si="0">VLOOKUP($B6, INDIRECT($V$10), 3, FALSE)</f>
        <v>12</v>
      </c>
      <c r="E6" s="198">
        <f t="shared" ref="E6:E26" ca="1" si="1">VLOOKUP($B6, INDIRECT($V$10), 4, FALSE)</f>
        <v>15.6</v>
      </c>
      <c r="F6" s="198">
        <f t="shared" ref="F6:F26" ca="1" si="2">VLOOKUP($B6, INDIRECT($V$10), 5, FALSE)</f>
        <v>15.5</v>
      </c>
      <c r="G6" s="186">
        <f t="shared" ref="G6:G26" ca="1" si="3">VLOOKUP($B6, INDIRECT($V$10), 6, FALSE)</f>
        <v>0.29743166531229215</v>
      </c>
      <c r="H6" s="186">
        <f t="shared" ref="H6:H26" ca="1" si="4">VLOOKUP($B6, INDIRECT($V$10), 7, FALSE)</f>
        <v>-5.0480559149596038E-3</v>
      </c>
    </row>
    <row r="7" spans="1:23" x14ac:dyDescent="0.35">
      <c r="B7" s="182" t="str">
        <f>TableA2Hide!B7</f>
        <v>May 18</v>
      </c>
      <c r="C7" s="183"/>
      <c r="D7" s="198">
        <f t="shared" ca="1" si="0"/>
        <v>13.5</v>
      </c>
      <c r="E7" s="198">
        <f t="shared" ca="1" si="1"/>
        <v>14.4</v>
      </c>
      <c r="F7" s="198">
        <f t="shared" ca="1" si="2"/>
        <v>14.3</v>
      </c>
      <c r="G7" s="186">
        <f t="shared" ca="1" si="3"/>
        <v>6.182327536697918E-2</v>
      </c>
      <c r="H7" s="186">
        <f t="shared" ca="1" si="4"/>
        <v>-3.0596757329259816E-3</v>
      </c>
    </row>
    <row r="8" spans="1:23" x14ac:dyDescent="0.35">
      <c r="B8" s="182" t="str">
        <f>TableA2Hide!B8</f>
        <v>Jun 18</v>
      </c>
      <c r="C8" s="183"/>
      <c r="D8" s="198">
        <f t="shared" ca="1" si="0"/>
        <v>18</v>
      </c>
      <c r="E8" s="198">
        <f t="shared" ca="1" si="1"/>
        <v>19.600000000000001</v>
      </c>
      <c r="F8" s="198">
        <f t="shared" ca="1" si="2"/>
        <v>19.7</v>
      </c>
      <c r="G8" s="186">
        <f t="shared" ca="1" si="3"/>
        <v>9.1373040987763998E-2</v>
      </c>
      <c r="H8" s="186">
        <f t="shared" ca="1" si="4"/>
        <v>4.8183363564868742E-3</v>
      </c>
    </row>
    <row r="9" spans="1:23" x14ac:dyDescent="0.35">
      <c r="B9" s="182" t="str">
        <f>TableA2Hide!B9</f>
        <v>Jul 18</v>
      </c>
      <c r="C9" s="183"/>
      <c r="D9" s="198">
        <f t="shared" ca="1" si="0"/>
        <v>19.7</v>
      </c>
      <c r="E9" s="198">
        <f t="shared" ca="1" si="1"/>
        <v>22.1</v>
      </c>
      <c r="F9" s="198">
        <f t="shared" ca="1" si="2"/>
        <v>22</v>
      </c>
      <c r="G9" s="186">
        <f t="shared" ca="1" si="3"/>
        <v>0.12200618980660694</v>
      </c>
      <c r="H9" s="186">
        <f t="shared" ca="1" si="4"/>
        <v>-1.2911151067064308E-3</v>
      </c>
      <c r="S9" s="13">
        <v>1</v>
      </c>
      <c r="T9" s="13"/>
      <c r="U9" s="13"/>
      <c r="V9" s="13"/>
    </row>
    <row r="10" spans="1:23" x14ac:dyDescent="0.35">
      <c r="B10" s="182" t="str">
        <f>TableA2Hide!B10</f>
        <v>Aug 18</v>
      </c>
      <c r="C10" s="183"/>
      <c r="D10" s="198">
        <f t="shared" ca="1" si="0"/>
        <v>19.100000000000001</v>
      </c>
      <c r="E10" s="198">
        <f t="shared" ca="1" si="1"/>
        <v>20</v>
      </c>
      <c r="F10" s="198">
        <f t="shared" ca="1" si="2"/>
        <v>19.8</v>
      </c>
      <c r="G10" s="186">
        <f t="shared" ca="1" si="3"/>
        <v>5.1864099472532788E-2</v>
      </c>
      <c r="H10" s="186">
        <f t="shared" ca="1" si="4"/>
        <v>-1.0217138893968691E-2</v>
      </c>
      <c r="S10" s="179">
        <v>1</v>
      </c>
      <c r="T10" s="179" t="s">
        <v>484</v>
      </c>
      <c r="V10" s="179" t="str">
        <f>VLOOKUP($S$9,$S$10:$T$13,2,FALSE)</f>
        <v>DTORounded</v>
      </c>
      <c r="W10" s="103">
        <v>25</v>
      </c>
    </row>
    <row r="11" spans="1:23" x14ac:dyDescent="0.35">
      <c r="B11" s="182" t="str">
        <f>TableA2Hide!B11</f>
        <v>Sep 18</v>
      </c>
      <c r="C11" s="183"/>
      <c r="D11" s="198">
        <f t="shared" ca="1" si="0"/>
        <v>19.399999999999999</v>
      </c>
      <c r="E11" s="198">
        <f t="shared" ca="1" si="1"/>
        <v>19.899999999999999</v>
      </c>
      <c r="F11" s="198">
        <f t="shared" ca="1" si="2"/>
        <v>20.2</v>
      </c>
      <c r="G11" s="186">
        <f t="shared" ca="1" si="3"/>
        <v>2.7122760507440002E-2</v>
      </c>
      <c r="H11" s="186">
        <f t="shared" ca="1" si="4"/>
        <v>1.2169485402479863E-2</v>
      </c>
      <c r="S11" s="179">
        <v>2</v>
      </c>
      <c r="T11" s="179" t="s">
        <v>485</v>
      </c>
      <c r="W11" s="103">
        <v>26</v>
      </c>
    </row>
    <row r="12" spans="1:23" x14ac:dyDescent="0.35">
      <c r="B12" s="182" t="str">
        <f>TableA2Hide!B12</f>
        <v>Oct 18</v>
      </c>
      <c r="C12" s="183"/>
      <c r="D12" s="198">
        <f t="shared" ca="1" si="0"/>
        <v>21.3</v>
      </c>
      <c r="E12" s="198">
        <f t="shared" ca="1" si="1"/>
        <v>21.8</v>
      </c>
      <c r="F12" s="198">
        <f t="shared" ca="1" si="2"/>
        <v>21.7</v>
      </c>
      <c r="G12" s="186">
        <f t="shared" ca="1" si="3"/>
        <v>2.4266184728858997E-2</v>
      </c>
      <c r="H12" s="186">
        <f t="shared" ca="1" si="4"/>
        <v>-5.7083132668881431E-3</v>
      </c>
      <c r="S12" s="179">
        <v>3</v>
      </c>
      <c r="T12" s="179" t="s">
        <v>486</v>
      </c>
      <c r="W12" s="103">
        <v>29</v>
      </c>
    </row>
    <row r="13" spans="1:23" x14ac:dyDescent="0.35">
      <c r="B13" s="182" t="str">
        <f>TableA2Hide!B13</f>
        <v>Nov 18</v>
      </c>
      <c r="C13" s="183"/>
      <c r="D13" s="198">
        <f t="shared" ca="1" si="0"/>
        <v>22.7</v>
      </c>
      <c r="E13" s="198">
        <f t="shared" ca="1" si="1"/>
        <v>23.3</v>
      </c>
      <c r="F13" s="198">
        <f t="shared" ca="1" si="2"/>
        <v>23.3</v>
      </c>
      <c r="G13" s="186">
        <f t="shared" ca="1" si="3"/>
        <v>2.749829492502287E-2</v>
      </c>
      <c r="H13" s="186">
        <f t="shared" ca="1" si="4"/>
        <v>-3.3437218633470822E-3</v>
      </c>
      <c r="S13" s="179">
        <v>4</v>
      </c>
      <c r="T13" s="179" t="s">
        <v>487</v>
      </c>
      <c r="W13" s="103">
        <v>28</v>
      </c>
    </row>
    <row r="14" spans="1:23" x14ac:dyDescent="0.35">
      <c r="B14" s="182" t="str">
        <f>TableA2Hide!B14</f>
        <v>Dec 18</v>
      </c>
      <c r="C14" s="183"/>
      <c r="D14" s="198">
        <f t="shared" ca="1" si="0"/>
        <v>21.4</v>
      </c>
      <c r="E14" s="198">
        <f t="shared" ca="1" si="1"/>
        <v>21.5</v>
      </c>
      <c r="F14" s="198">
        <f t="shared" ca="1" si="2"/>
        <v>21.5</v>
      </c>
      <c r="G14" s="186">
        <f t="shared" ca="1" si="3"/>
        <v>4.5113452542320243E-3</v>
      </c>
      <c r="H14" s="186">
        <f t="shared" ca="1" si="4"/>
        <v>-2.0115025394483732E-3</v>
      </c>
    </row>
    <row r="15" spans="1:23" x14ac:dyDescent="0.35">
      <c r="B15" s="182" t="str">
        <f>TableA2Hide!B15</f>
        <v>Jan 19</v>
      </c>
      <c r="C15" s="183"/>
      <c r="D15" s="198">
        <f t="shared" ca="1" si="0"/>
        <v>16.899999999999999</v>
      </c>
      <c r="E15" s="198">
        <f t="shared" ca="1" si="1"/>
        <v>17.3</v>
      </c>
      <c r="F15" s="198">
        <f t="shared" ca="1" si="2"/>
        <v>17.3</v>
      </c>
      <c r="G15" s="186">
        <f t="shared" ca="1" si="3"/>
        <v>2.4766746845294563E-2</v>
      </c>
      <c r="H15" s="186">
        <f t="shared" ca="1" si="4"/>
        <v>1.0937120589336047E-3</v>
      </c>
    </row>
    <row r="16" spans="1:23" x14ac:dyDescent="0.35">
      <c r="B16" s="182" t="str">
        <f>TableA2Hide!B16</f>
        <v>Feb 19</v>
      </c>
      <c r="C16" s="189"/>
      <c r="D16" s="198">
        <f t="shared" ca="1" si="0"/>
        <v>15.1</v>
      </c>
      <c r="E16" s="198">
        <f t="shared" ca="1" si="1"/>
        <v>15.6</v>
      </c>
      <c r="F16" s="198">
        <f t="shared" ca="1" si="2"/>
        <v>15.7</v>
      </c>
      <c r="G16" s="186">
        <f t="shared" ca="1" si="3"/>
        <v>3.5711167517317621E-2</v>
      </c>
      <c r="H16" s="186">
        <f t="shared" ca="1" si="4"/>
        <v>2.3087229441696167E-3</v>
      </c>
    </row>
    <row r="17" spans="1:22" x14ac:dyDescent="0.35">
      <c r="B17" s="182" t="str">
        <f>TableA2Hide!B17</f>
        <v>Mar 19</v>
      </c>
      <c r="C17" s="189"/>
      <c r="D17" s="198">
        <f t="shared" ca="1" si="0"/>
        <v>19.7</v>
      </c>
      <c r="E17" s="198">
        <f t="shared" ca="1" si="1"/>
        <v>20</v>
      </c>
      <c r="F17" s="198">
        <f t="shared" ca="1" si="2"/>
        <v>19.899999999999999</v>
      </c>
      <c r="G17" s="186">
        <f t="shared" ca="1" si="3"/>
        <v>1.8017156287696512E-2</v>
      </c>
      <c r="H17" s="186">
        <f t="shared" ca="1" si="4"/>
        <v>-3.9383471936768055E-3</v>
      </c>
    </row>
    <row r="18" spans="1:22" x14ac:dyDescent="0.35">
      <c r="B18" s="182" t="str">
        <f>TableA2Hide!B18</f>
        <v>Apr 19</v>
      </c>
      <c r="C18" s="199"/>
      <c r="D18" s="198">
        <f t="shared" ca="1" si="0"/>
        <v>14.5</v>
      </c>
      <c r="E18" s="198">
        <f t="shared" ca="1" si="1"/>
        <v>14.1</v>
      </c>
      <c r="F18" s="198">
        <f t="shared" ca="1" si="2"/>
        <v>14</v>
      </c>
      <c r="G18" s="186">
        <f t="shared" ca="1" si="3"/>
        <v>-3.0852339609937274E-2</v>
      </c>
      <c r="H18" s="186">
        <f t="shared" ca="1" si="4"/>
        <v>-5.3584423580269602E-3</v>
      </c>
    </row>
    <row r="19" spans="1:22" x14ac:dyDescent="0.35">
      <c r="B19" s="182" t="str">
        <f>TableA2Hide!B19</f>
        <v>May 19</v>
      </c>
      <c r="C19" s="199">
        <f>IF(OR(S9=1, S9=4), TableA2Hide!A30, "")</f>
        <v>2</v>
      </c>
      <c r="D19" s="198">
        <f t="shared" ca="1" si="0"/>
        <v>17.7</v>
      </c>
      <c r="E19" s="198">
        <f t="shared" ca="1" si="1"/>
        <v>18</v>
      </c>
      <c r="F19" s="198">
        <f t="shared" ca="1" si="2"/>
        <v>20.100000000000001</v>
      </c>
      <c r="G19" s="186">
        <f t="shared" ca="1" si="3"/>
        <v>1.5440735983392351E-2</v>
      </c>
      <c r="H19" s="186">
        <f t="shared" ca="1" si="4"/>
        <v>0.11469074416264435</v>
      </c>
    </row>
    <row r="20" spans="1:22" x14ac:dyDescent="0.35">
      <c r="B20" s="182" t="str">
        <f>TableA2Hide!B20</f>
        <v>Jun 19</v>
      </c>
      <c r="C20" s="199"/>
      <c r="D20" s="198">
        <f t="shared" ca="1" si="0"/>
        <v>15.8</v>
      </c>
      <c r="E20" s="198">
        <f t="shared" ca="1" si="1"/>
        <v>17.2</v>
      </c>
      <c r="F20" s="198">
        <f t="shared" ca="1" si="2"/>
        <v>17.100000000000001</v>
      </c>
      <c r="G20" s="186">
        <f t="shared" ca="1" si="3"/>
        <v>8.9102346982946612E-2</v>
      </c>
      <c r="H20" s="186">
        <f t="shared" ca="1" si="4"/>
        <v>-8.099027881968035E-3</v>
      </c>
    </row>
    <row r="21" spans="1:22" x14ac:dyDescent="0.35">
      <c r="B21" s="182" t="str">
        <f>TableA2Hide!B21</f>
        <v>Jul 19</v>
      </c>
      <c r="C21" s="189"/>
      <c r="D21" s="198">
        <f t="shared" ca="1" si="0"/>
        <v>19.600000000000001</v>
      </c>
      <c r="E21" s="198">
        <f t="shared" ca="1" si="1"/>
        <v>19.8</v>
      </c>
      <c r="F21" s="198">
        <f t="shared" ca="1" si="2"/>
        <v>19.8</v>
      </c>
      <c r="G21" s="186">
        <f t="shared" ca="1" si="3"/>
        <v>1.1441159094722098E-2</v>
      </c>
      <c r="H21" s="186">
        <f t="shared" ca="1" si="4"/>
        <v>-1.187193125467223E-3</v>
      </c>
    </row>
    <row r="22" spans="1:22" x14ac:dyDescent="0.35">
      <c r="B22" s="182" t="str">
        <f>TableA2Hide!B22</f>
        <v>Aug 19</v>
      </c>
      <c r="C22" s="189"/>
      <c r="D22" s="198">
        <f t="shared" ca="1" si="0"/>
        <v>20.8</v>
      </c>
      <c r="E22" s="198">
        <f t="shared" ca="1" si="1"/>
        <v>21.4</v>
      </c>
      <c r="F22" s="198">
        <f t="shared" ca="1" si="2"/>
        <v>21.4</v>
      </c>
      <c r="G22" s="186">
        <f t="shared" ca="1" si="3"/>
        <v>3.1490990616660053E-2</v>
      </c>
      <c r="H22" s="186">
        <f t="shared" ca="1" si="4"/>
        <v>-4.2109264817047354E-4</v>
      </c>
    </row>
    <row r="23" spans="1:22" x14ac:dyDescent="0.35">
      <c r="B23" s="182" t="str">
        <f>TableA2Hide!B23</f>
        <v>Sep 19</v>
      </c>
      <c r="C23" s="189"/>
      <c r="D23" s="198">
        <f t="shared" ca="1" si="0"/>
        <v>19.2</v>
      </c>
      <c r="E23" s="198">
        <f t="shared" ca="1" si="1"/>
        <v>22.3</v>
      </c>
      <c r="F23" s="198">
        <f t="shared" ca="1" si="2"/>
        <v>22.2</v>
      </c>
      <c r="G23" s="186">
        <f t="shared" ca="1" si="3"/>
        <v>0.15841685805045413</v>
      </c>
      <c r="H23" s="186">
        <f t="shared" ca="1" si="4"/>
        <v>-2.4222841060769218E-3</v>
      </c>
    </row>
    <row r="24" spans="1:22" x14ac:dyDescent="0.35">
      <c r="B24" s="182" t="str">
        <f>TableA2Hide!B24</f>
        <v>Oct 19</v>
      </c>
      <c r="C24" s="189"/>
      <c r="D24" s="198">
        <f t="shared" ca="1" si="0"/>
        <v>20.3</v>
      </c>
      <c r="E24" s="198">
        <f t="shared" ca="1" si="1"/>
        <v>20.7</v>
      </c>
      <c r="F24" s="198">
        <f t="shared" ca="1" si="2"/>
        <v>20.5</v>
      </c>
      <c r="G24" s="186">
        <f t="shared" ca="1" si="3"/>
        <v>1.9157895659545288E-2</v>
      </c>
      <c r="H24" s="186">
        <f t="shared" ca="1" si="4"/>
        <v>-5.3428682388443338E-3</v>
      </c>
    </row>
    <row r="25" spans="1:22" x14ac:dyDescent="0.35">
      <c r="B25" s="182" t="str">
        <f>TableA2Hide!B25</f>
        <v>Nov 19</v>
      </c>
      <c r="C25" s="189"/>
      <c r="D25" s="198">
        <f t="shared" ca="1" si="0"/>
        <v>23.2</v>
      </c>
      <c r="E25" s="198">
        <f t="shared" ca="1" si="1"/>
        <v>23.5</v>
      </c>
      <c r="F25" s="198" t="str">
        <f t="shared" ca="1" si="2"/>
        <v/>
      </c>
      <c r="G25" s="186">
        <f t="shared" ca="1" si="3"/>
        <v>1.3392401829710243E-2</v>
      </c>
      <c r="H25" s="186" t="str">
        <f t="shared" ca="1" si="4"/>
        <v/>
      </c>
    </row>
    <row r="26" spans="1:22" x14ac:dyDescent="0.35">
      <c r="B26" s="182" t="str">
        <f>TableA2Hide!B26</f>
        <v>Dec 19</v>
      </c>
      <c r="C26" s="189"/>
      <c r="D26" s="198">
        <f ca="1">VLOOKUP($B26, INDIRECT($V$10), 3, FALSE)</f>
        <v>24.4</v>
      </c>
      <c r="E26" s="198" t="str">
        <f t="shared" ca="1" si="1"/>
        <v/>
      </c>
      <c r="F26" s="198" t="str">
        <f t="shared" ca="1" si="2"/>
        <v/>
      </c>
      <c r="G26" s="186" t="str">
        <f t="shared" ca="1" si="3"/>
        <v/>
      </c>
      <c r="H26" s="186" t="str">
        <f t="shared" ca="1" si="4"/>
        <v/>
      </c>
    </row>
    <row r="27" spans="1:22" x14ac:dyDescent="0.35">
      <c r="A27" s="190"/>
      <c r="B27" s="191"/>
      <c r="C27" s="192"/>
      <c r="D27" s="193"/>
      <c r="E27" s="193"/>
      <c r="F27" s="191"/>
      <c r="G27" s="193"/>
      <c r="H27" s="193"/>
    </row>
    <row r="28" spans="1:22" s="2" customFormat="1" ht="13.25" customHeight="1" x14ac:dyDescent="0.25">
      <c r="A28" s="194">
        <v>1</v>
      </c>
      <c r="B28" s="203" t="s">
        <v>475</v>
      </c>
      <c r="C28" s="203"/>
      <c r="D28" s="203"/>
      <c r="E28" s="203"/>
      <c r="F28" s="203"/>
      <c r="G28" s="203"/>
      <c r="H28" s="203"/>
      <c r="I28" s="13"/>
      <c r="J28" s="13"/>
      <c r="K28" s="13"/>
      <c r="L28" s="13"/>
      <c r="M28" s="13"/>
      <c r="N28" s="13"/>
      <c r="O28" s="13"/>
      <c r="P28" s="13"/>
      <c r="Q28" s="13"/>
      <c r="R28" s="13"/>
      <c r="S28" s="13"/>
      <c r="T28" s="13"/>
      <c r="U28" s="13"/>
      <c r="V28" s="13"/>
    </row>
    <row r="29" spans="1:22" s="2" customFormat="1" ht="30" customHeight="1" x14ac:dyDescent="0.25">
      <c r="B29" s="227" t="s">
        <v>476</v>
      </c>
      <c r="C29" s="227"/>
      <c r="D29" s="227"/>
      <c r="E29" s="227"/>
      <c r="F29" s="227"/>
      <c r="G29" s="227"/>
      <c r="H29" s="227"/>
      <c r="I29" s="13"/>
      <c r="J29" s="13"/>
      <c r="K29" s="13"/>
      <c r="L29" s="13"/>
      <c r="M29" s="13"/>
      <c r="N29" s="13"/>
      <c r="O29" s="13"/>
      <c r="P29" s="13"/>
      <c r="Q29" s="13"/>
      <c r="R29" s="13"/>
      <c r="S29" s="13"/>
      <c r="T29" s="13"/>
      <c r="U29" s="13"/>
      <c r="V29" s="13"/>
    </row>
    <row r="30" spans="1:22" ht="38" customHeight="1" x14ac:dyDescent="0.35">
      <c r="A30" s="194">
        <f>IF(OR(S9=1, S9=4), TableA2Hide!A30, "")</f>
        <v>2</v>
      </c>
      <c r="B30" s="227" t="s">
        <v>355</v>
      </c>
      <c r="C30" s="227"/>
      <c r="D30" s="227"/>
      <c r="E30" s="227"/>
      <c r="F30" s="227"/>
      <c r="G30" s="227"/>
      <c r="H30" s="227"/>
    </row>
    <row r="31" spans="1:22" x14ac:dyDescent="0.35">
      <c r="B31" s="10" t="s">
        <v>203</v>
      </c>
      <c r="C31" s="10"/>
      <c r="D31" s="10"/>
      <c r="E31" s="10"/>
      <c r="F31" s="10"/>
      <c r="G31" s="10"/>
      <c r="H31" s="10"/>
    </row>
  </sheetData>
  <mergeCells count="5">
    <mergeCell ref="A1:D1"/>
    <mergeCell ref="A2:H2"/>
    <mergeCell ref="A4:C5"/>
    <mergeCell ref="B29:H29"/>
    <mergeCell ref="B30:H30"/>
  </mergeCells>
  <hyperlinks>
    <hyperlink ref="A1" location="ContentsHead" display="ContentsHead" xr:uid="{E58F95FF-E057-44BA-9053-7FB690C85C55}"/>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List Box 1">
              <controlPr defaultSize="0" autoLine="0" autoPict="0">
                <anchor moveWithCells="1">
                  <from>
                    <xdr:col>8</xdr:col>
                    <xdr:colOff>527050</xdr:colOff>
                    <xdr:row>1</xdr:row>
                    <xdr:rowOff>25400</xdr:rowOff>
                  </from>
                  <to>
                    <xdr:col>12</xdr:col>
                    <xdr:colOff>463550</xdr:colOff>
                    <xdr:row>4</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682D4-18B9-4F46-9092-AA706E3FA15A}">
  <sheetPr codeName="Sheet4"/>
  <dimension ref="A1:AJ262"/>
  <sheetViews>
    <sheetView showGridLines="0" zoomScaleNormal="100" workbookViewId="0">
      <pane ySplit="1" topLeftCell="A2" activePane="bottomLeft" state="frozen"/>
      <selection pane="bottomLeft" sqref="A1:B1"/>
    </sheetView>
  </sheetViews>
  <sheetFormatPr defaultColWidth="0" defaultRowHeight="12.5" x14ac:dyDescent="0.25"/>
  <cols>
    <col min="1" max="1" width="9.08984375" style="15" customWidth="1"/>
    <col min="2" max="2" width="11" style="15" customWidth="1"/>
    <col min="3" max="9" width="9.08984375" style="15" customWidth="1"/>
    <col min="10" max="10" width="17.36328125" style="15" customWidth="1"/>
    <col min="11" max="11" width="16.6328125" style="15" customWidth="1"/>
    <col min="12" max="12" width="18.54296875" style="15" customWidth="1"/>
    <col min="13" max="13" width="12.81640625" style="15" customWidth="1"/>
    <col min="14" max="14" width="13.90625" style="15" customWidth="1"/>
    <col min="15" max="15" width="8.81640625" style="15" customWidth="1"/>
    <col min="16" max="19" width="9.08984375" style="15" customWidth="1"/>
    <col min="20" max="36" width="0" style="15" hidden="1" customWidth="1"/>
    <col min="37" max="16384" width="9.08984375" style="15" hidden="1"/>
  </cols>
  <sheetData>
    <row r="1" spans="1:18" ht="15.5" x14ac:dyDescent="0.35">
      <c r="A1" s="208" t="s">
        <v>134</v>
      </c>
      <c r="B1" s="208"/>
      <c r="J1" s="17"/>
      <c r="L1" s="19"/>
      <c r="O1" s="18"/>
    </row>
    <row r="2" spans="1:18" ht="13" x14ac:dyDescent="0.3">
      <c r="O2" s="18"/>
    </row>
    <row r="3" spans="1:18" ht="30" customHeight="1" x14ac:dyDescent="0.35">
      <c r="A3" s="206" t="s">
        <v>135</v>
      </c>
      <c r="B3" s="207"/>
      <c r="C3" s="207"/>
      <c r="D3" s="207"/>
      <c r="E3" s="207"/>
      <c r="F3" s="207"/>
      <c r="G3" s="207"/>
      <c r="H3" s="207"/>
      <c r="I3" s="207"/>
      <c r="J3" s="15" t="s">
        <v>136</v>
      </c>
      <c r="K3" s="16">
        <v>2.4</v>
      </c>
      <c r="L3" s="20"/>
      <c r="O3" s="18"/>
      <c r="R3" s="21" t="s">
        <v>121</v>
      </c>
    </row>
    <row r="4" spans="1:18" ht="13" x14ac:dyDescent="0.3">
      <c r="J4" s="15" t="s">
        <v>137</v>
      </c>
      <c r="K4" s="15" t="s">
        <v>57</v>
      </c>
      <c r="L4" s="22"/>
      <c r="M4" s="22"/>
      <c r="O4" s="18"/>
    </row>
    <row r="5" spans="1:18" ht="13" x14ac:dyDescent="0.3">
      <c r="J5" s="15" t="s">
        <v>138</v>
      </c>
      <c r="K5" s="15" t="s">
        <v>139</v>
      </c>
      <c r="L5" s="22"/>
      <c r="M5" s="22"/>
      <c r="O5" s="18"/>
    </row>
    <row r="6" spans="1:18" ht="13" x14ac:dyDescent="0.3">
      <c r="J6" s="15" t="s">
        <v>140</v>
      </c>
      <c r="K6" s="15" t="s">
        <v>141</v>
      </c>
      <c r="L6" s="22"/>
      <c r="M6" s="22"/>
      <c r="O6" s="18"/>
    </row>
    <row r="7" spans="1:18" ht="25.5" x14ac:dyDescent="0.3">
      <c r="J7" s="23" t="s">
        <v>142</v>
      </c>
      <c r="K7" s="23" t="s">
        <v>143</v>
      </c>
      <c r="L7" s="24" t="s">
        <v>144</v>
      </c>
      <c r="M7" s="24" t="s">
        <v>145</v>
      </c>
      <c r="O7" s="18"/>
    </row>
    <row r="8" spans="1:18" ht="13" x14ac:dyDescent="0.3">
      <c r="J8" s="15" t="s">
        <v>146</v>
      </c>
      <c r="K8" s="25">
        <v>3890</v>
      </c>
      <c r="L8" s="25">
        <v>930</v>
      </c>
      <c r="M8" s="25">
        <v>490</v>
      </c>
      <c r="O8" s="18"/>
    </row>
    <row r="9" spans="1:18" ht="13" x14ac:dyDescent="0.3">
      <c r="K9" s="25">
        <v>4350</v>
      </c>
      <c r="L9" s="25">
        <v>980</v>
      </c>
      <c r="M9" s="25">
        <v>460</v>
      </c>
      <c r="O9" s="18"/>
    </row>
    <row r="10" spans="1:18" ht="13" x14ac:dyDescent="0.3">
      <c r="J10" s="15" t="s">
        <v>147</v>
      </c>
      <c r="K10" s="25">
        <v>4980</v>
      </c>
      <c r="L10" s="25">
        <v>1080</v>
      </c>
      <c r="M10" s="25">
        <v>480</v>
      </c>
      <c r="O10" s="18"/>
    </row>
    <row r="11" spans="1:18" ht="13" x14ac:dyDescent="0.3">
      <c r="K11" s="25">
        <v>4850</v>
      </c>
      <c r="L11" s="25">
        <v>1100</v>
      </c>
      <c r="M11" s="25">
        <v>490</v>
      </c>
      <c r="O11" s="18"/>
    </row>
    <row r="12" spans="1:18" ht="13" x14ac:dyDescent="0.3">
      <c r="J12" s="15" t="s">
        <v>148</v>
      </c>
      <c r="K12" s="25">
        <v>5460</v>
      </c>
      <c r="L12" s="25">
        <v>1160</v>
      </c>
      <c r="M12" s="25">
        <v>530</v>
      </c>
      <c r="O12" s="18"/>
    </row>
    <row r="13" spans="1:18" ht="13" x14ac:dyDescent="0.3">
      <c r="K13" s="25">
        <v>4540</v>
      </c>
      <c r="L13" s="25">
        <v>940</v>
      </c>
      <c r="M13" s="25">
        <v>470</v>
      </c>
      <c r="O13" s="18"/>
    </row>
    <row r="14" spans="1:18" ht="13" x14ac:dyDescent="0.3">
      <c r="J14" s="15" t="s">
        <v>149</v>
      </c>
      <c r="K14" s="25">
        <v>5050</v>
      </c>
      <c r="L14" s="25">
        <v>1120</v>
      </c>
      <c r="M14" s="25">
        <v>600</v>
      </c>
      <c r="O14" s="18"/>
    </row>
    <row r="15" spans="1:18" ht="13" x14ac:dyDescent="0.3">
      <c r="K15" s="25">
        <v>5790</v>
      </c>
      <c r="L15" s="25">
        <v>1230</v>
      </c>
      <c r="M15" s="25">
        <v>560</v>
      </c>
      <c r="O15" s="18"/>
    </row>
    <row r="16" spans="1:18" ht="13" x14ac:dyDescent="0.3">
      <c r="J16" s="15" t="s">
        <v>150</v>
      </c>
      <c r="K16" s="25">
        <v>4920</v>
      </c>
      <c r="L16" s="25">
        <v>1020</v>
      </c>
      <c r="M16" s="25">
        <v>530</v>
      </c>
      <c r="O16" s="18"/>
    </row>
    <row r="17" spans="1:15" ht="13" x14ac:dyDescent="0.3">
      <c r="K17" s="25">
        <v>3580</v>
      </c>
      <c r="L17" s="25">
        <v>890</v>
      </c>
      <c r="M17" s="25">
        <v>440</v>
      </c>
      <c r="O17" s="18"/>
    </row>
    <row r="18" spans="1:15" ht="13" x14ac:dyDescent="0.3">
      <c r="B18" s="26"/>
      <c r="J18" s="15" t="s">
        <v>151</v>
      </c>
      <c r="K18" s="25">
        <v>3860</v>
      </c>
      <c r="L18" s="25">
        <v>940</v>
      </c>
      <c r="M18" s="25">
        <v>470</v>
      </c>
      <c r="O18" s="18"/>
    </row>
    <row r="19" spans="1:15" ht="13" x14ac:dyDescent="0.3">
      <c r="K19" s="25">
        <v>4410</v>
      </c>
      <c r="L19" s="25">
        <v>1100</v>
      </c>
      <c r="M19" s="25">
        <v>660</v>
      </c>
      <c r="O19" s="18"/>
    </row>
    <row r="20" spans="1:15" ht="13" x14ac:dyDescent="0.3">
      <c r="J20" s="15" t="s">
        <v>152</v>
      </c>
      <c r="K20" s="25">
        <v>4020</v>
      </c>
      <c r="L20" s="25">
        <v>980</v>
      </c>
      <c r="M20" s="25">
        <v>530</v>
      </c>
      <c r="O20" s="18"/>
    </row>
    <row r="21" spans="1:15" ht="13" x14ac:dyDescent="0.3">
      <c r="K21" s="25">
        <v>4560</v>
      </c>
      <c r="L21" s="25">
        <v>1120</v>
      </c>
      <c r="M21" s="25">
        <v>520</v>
      </c>
      <c r="O21" s="18"/>
    </row>
    <row r="22" spans="1:15" ht="13" x14ac:dyDescent="0.3">
      <c r="J22" s="15" t="s">
        <v>153</v>
      </c>
      <c r="K22" s="25">
        <v>4660</v>
      </c>
      <c r="L22" s="25">
        <v>1100</v>
      </c>
      <c r="M22" s="25">
        <v>460</v>
      </c>
      <c r="O22" s="18"/>
    </row>
    <row r="23" spans="1:15" ht="13" x14ac:dyDescent="0.3">
      <c r="K23" s="25">
        <v>5010</v>
      </c>
      <c r="L23" s="25">
        <v>1230</v>
      </c>
      <c r="M23" s="25">
        <v>590</v>
      </c>
      <c r="O23" s="18"/>
    </row>
    <row r="24" spans="1:15" ht="13" x14ac:dyDescent="0.3">
      <c r="J24" s="15" t="s">
        <v>154</v>
      </c>
      <c r="K24" s="25">
        <v>5260</v>
      </c>
      <c r="L24" s="25">
        <v>1250</v>
      </c>
      <c r="M24" s="25">
        <v>470</v>
      </c>
      <c r="O24" s="18"/>
    </row>
    <row r="25" spans="1:15" ht="13" x14ac:dyDescent="0.3">
      <c r="J25" s="15" t="s">
        <v>155</v>
      </c>
      <c r="K25" s="25">
        <v>4640</v>
      </c>
      <c r="L25" s="25">
        <v>1140</v>
      </c>
      <c r="M25" s="25">
        <v>500</v>
      </c>
      <c r="O25" s="18"/>
    </row>
    <row r="26" spans="1:15" ht="13" x14ac:dyDescent="0.3">
      <c r="J26" s="15" t="s">
        <v>156</v>
      </c>
      <c r="K26" s="25">
        <v>5060</v>
      </c>
      <c r="L26" s="25">
        <v>1290</v>
      </c>
      <c r="M26" s="25">
        <v>520</v>
      </c>
      <c r="O26" s="18"/>
    </row>
    <row r="27" spans="1:15" ht="13" x14ac:dyDescent="0.3">
      <c r="J27" s="15" t="s">
        <v>157</v>
      </c>
      <c r="K27" s="25">
        <v>5220</v>
      </c>
      <c r="L27" s="25">
        <v>1210</v>
      </c>
      <c r="M27" s="25">
        <v>460</v>
      </c>
      <c r="O27" s="18"/>
    </row>
    <row r="28" spans="1:15" ht="13" x14ac:dyDescent="0.3">
      <c r="J28" s="15" t="s">
        <v>158</v>
      </c>
      <c r="K28" s="25">
        <v>4860</v>
      </c>
      <c r="L28" s="25">
        <v>1240</v>
      </c>
      <c r="M28" s="25">
        <v>500</v>
      </c>
      <c r="O28" s="18"/>
    </row>
    <row r="29" spans="1:15" ht="13" customHeight="1" x14ac:dyDescent="0.3">
      <c r="J29" s="15" t="s">
        <v>159</v>
      </c>
      <c r="O29" s="18"/>
    </row>
    <row r="30" spans="1:15" ht="13" customHeight="1" x14ac:dyDescent="0.3">
      <c r="J30" s="15" t="s">
        <v>160</v>
      </c>
      <c r="K30" s="20"/>
      <c r="L30" s="20"/>
      <c r="M30" s="20"/>
      <c r="N30" s="20"/>
      <c r="O30" s="18"/>
    </row>
    <row r="31" spans="1:15" ht="13" x14ac:dyDescent="0.3">
      <c r="K31" s="25"/>
      <c r="L31" s="25"/>
      <c r="M31" s="25"/>
      <c r="O31" s="18"/>
    </row>
    <row r="32" spans="1:15" ht="30" customHeight="1" x14ac:dyDescent="0.35">
      <c r="A32" s="206" t="s">
        <v>161</v>
      </c>
      <c r="B32" s="207"/>
      <c r="C32" s="207"/>
      <c r="D32" s="207"/>
      <c r="E32" s="207"/>
      <c r="F32" s="207"/>
      <c r="G32" s="207"/>
      <c r="H32" s="207"/>
      <c r="I32" s="207"/>
      <c r="J32" s="15" t="s">
        <v>136</v>
      </c>
      <c r="K32" s="16">
        <v>2.5</v>
      </c>
      <c r="L32" s="20"/>
      <c r="O32" s="18"/>
    </row>
    <row r="33" spans="2:15" ht="13" x14ac:dyDescent="0.3">
      <c r="J33" s="15" t="s">
        <v>137</v>
      </c>
      <c r="K33" s="15" t="s">
        <v>59</v>
      </c>
      <c r="L33" s="22"/>
      <c r="M33" s="22"/>
      <c r="O33" s="18"/>
    </row>
    <row r="34" spans="2:15" ht="13" x14ac:dyDescent="0.3">
      <c r="J34" s="15" t="s">
        <v>138</v>
      </c>
      <c r="K34" s="15" t="s">
        <v>139</v>
      </c>
      <c r="L34" s="22"/>
      <c r="M34" s="22"/>
      <c r="O34" s="18"/>
    </row>
    <row r="35" spans="2:15" x14ac:dyDescent="0.25">
      <c r="J35" s="15" t="s">
        <v>140</v>
      </c>
      <c r="K35" s="15" t="s">
        <v>162</v>
      </c>
      <c r="L35" s="22"/>
      <c r="M35" s="22"/>
    </row>
    <row r="36" spans="2:15" ht="37.5" x14ac:dyDescent="0.25">
      <c r="J36" s="23" t="s">
        <v>142</v>
      </c>
      <c r="K36" s="23" t="s">
        <v>163</v>
      </c>
      <c r="L36" s="24" t="s">
        <v>164</v>
      </c>
      <c r="M36" s="24" t="s">
        <v>145</v>
      </c>
    </row>
    <row r="37" spans="2:15" x14ac:dyDescent="0.25">
      <c r="J37" s="15" t="s">
        <v>146</v>
      </c>
      <c r="K37" s="27">
        <v>9</v>
      </c>
      <c r="L37" s="27">
        <v>4</v>
      </c>
      <c r="M37" s="27">
        <v>6</v>
      </c>
    </row>
    <row r="38" spans="2:15" x14ac:dyDescent="0.25">
      <c r="K38" s="27">
        <v>10</v>
      </c>
      <c r="L38" s="27">
        <v>4.0999999999999996</v>
      </c>
      <c r="M38" s="27">
        <v>3.6</v>
      </c>
    </row>
    <row r="39" spans="2:15" x14ac:dyDescent="0.25">
      <c r="J39" s="15" t="s">
        <v>147</v>
      </c>
      <c r="K39" s="27">
        <v>12.9</v>
      </c>
      <c r="L39" s="27">
        <v>4.5</v>
      </c>
      <c r="M39" s="27">
        <v>5.8</v>
      </c>
    </row>
    <row r="40" spans="2:15" x14ac:dyDescent="0.25">
      <c r="K40" s="27">
        <v>13.3</v>
      </c>
      <c r="L40" s="27">
        <v>5</v>
      </c>
      <c r="M40" s="27">
        <v>8</v>
      </c>
    </row>
    <row r="41" spans="2:15" x14ac:dyDescent="0.25">
      <c r="J41" s="15" t="s">
        <v>148</v>
      </c>
      <c r="K41" s="27">
        <v>15.3</v>
      </c>
      <c r="L41" s="27">
        <v>5.2</v>
      </c>
      <c r="M41" s="27">
        <v>3.8</v>
      </c>
    </row>
    <row r="42" spans="2:15" x14ac:dyDescent="0.25">
      <c r="K42" s="27">
        <v>13.4</v>
      </c>
      <c r="L42" s="27">
        <v>4.4000000000000004</v>
      </c>
      <c r="M42" s="27">
        <v>5.9</v>
      </c>
    </row>
    <row r="43" spans="2:15" x14ac:dyDescent="0.25">
      <c r="J43" s="15" t="s">
        <v>149</v>
      </c>
      <c r="K43" s="27">
        <v>14.5</v>
      </c>
      <c r="L43" s="27">
        <v>5.2</v>
      </c>
      <c r="M43" s="27">
        <v>6.6</v>
      </c>
    </row>
    <row r="44" spans="2:15" x14ac:dyDescent="0.25">
      <c r="K44" s="27">
        <v>16.7</v>
      </c>
      <c r="L44" s="27">
        <v>5.9</v>
      </c>
      <c r="M44" s="27">
        <v>5.6</v>
      </c>
    </row>
    <row r="45" spans="2:15" x14ac:dyDescent="0.25">
      <c r="J45" s="15" t="s">
        <v>150</v>
      </c>
      <c r="K45" s="27">
        <v>13.4</v>
      </c>
      <c r="L45" s="27">
        <v>4.8</v>
      </c>
      <c r="M45" s="27">
        <v>7.4</v>
      </c>
    </row>
    <row r="46" spans="2:15" x14ac:dyDescent="0.25">
      <c r="K46" s="27">
        <v>10.3</v>
      </c>
      <c r="L46" s="27">
        <v>4</v>
      </c>
      <c r="M46" s="27">
        <v>6.9</v>
      </c>
    </row>
    <row r="47" spans="2:15" x14ac:dyDescent="0.25">
      <c r="B47" s="26"/>
      <c r="J47" s="15" t="s">
        <v>151</v>
      </c>
      <c r="K47" s="27">
        <v>10</v>
      </c>
      <c r="L47" s="27">
        <v>3.9</v>
      </c>
      <c r="M47" s="27">
        <v>5.4</v>
      </c>
    </row>
    <row r="48" spans="2:15" x14ac:dyDescent="0.25">
      <c r="K48" s="27">
        <v>11.6</v>
      </c>
      <c r="L48" s="27">
        <v>4.8</v>
      </c>
      <c r="M48" s="27">
        <v>8.1</v>
      </c>
    </row>
    <row r="49" spans="1:14" x14ac:dyDescent="0.25">
      <c r="J49" s="15" t="s">
        <v>152</v>
      </c>
      <c r="K49" s="27">
        <v>10.6</v>
      </c>
      <c r="L49" s="27">
        <v>4.2</v>
      </c>
      <c r="M49" s="27">
        <v>2.9</v>
      </c>
    </row>
    <row r="50" spans="1:14" x14ac:dyDescent="0.25">
      <c r="K50" s="27">
        <v>12.3</v>
      </c>
      <c r="L50" s="27">
        <v>5</v>
      </c>
      <c r="M50" s="27">
        <v>7.4</v>
      </c>
    </row>
    <row r="51" spans="1:14" x14ac:dyDescent="0.25">
      <c r="J51" s="15" t="s">
        <v>153</v>
      </c>
      <c r="K51" s="27">
        <v>13.5</v>
      </c>
      <c r="L51" s="27">
        <v>5.4</v>
      </c>
      <c r="M51" s="27">
        <v>3.2</v>
      </c>
    </row>
    <row r="52" spans="1:14" x14ac:dyDescent="0.25">
      <c r="K52" s="27">
        <v>14.6</v>
      </c>
      <c r="L52" s="27">
        <v>5.8</v>
      </c>
      <c r="M52" s="27">
        <v>5</v>
      </c>
    </row>
    <row r="53" spans="1:14" x14ac:dyDescent="0.25">
      <c r="J53" s="15" t="s">
        <v>154</v>
      </c>
      <c r="K53" s="27">
        <v>17.5</v>
      </c>
      <c r="L53" s="27">
        <v>6.5</v>
      </c>
      <c r="M53" s="27">
        <v>3.7</v>
      </c>
    </row>
    <row r="54" spans="1:14" x14ac:dyDescent="0.25">
      <c r="J54" s="15" t="s">
        <v>155</v>
      </c>
      <c r="K54" s="27">
        <v>13.8</v>
      </c>
      <c r="L54" s="27">
        <v>5.5</v>
      </c>
      <c r="M54" s="27">
        <v>8.3000000000000007</v>
      </c>
    </row>
    <row r="55" spans="1:14" x14ac:dyDescent="0.25">
      <c r="J55" s="15" t="s">
        <v>156</v>
      </c>
      <c r="K55" s="27">
        <v>16.2</v>
      </c>
      <c r="L55" s="27">
        <v>6.4</v>
      </c>
      <c r="M55" s="27">
        <v>4.4000000000000004</v>
      </c>
    </row>
    <row r="56" spans="1:14" x14ac:dyDescent="0.25">
      <c r="J56" s="15" t="s">
        <v>157</v>
      </c>
      <c r="K56" s="27">
        <v>17.100000000000001</v>
      </c>
      <c r="L56" s="27">
        <v>6.2</v>
      </c>
      <c r="M56" s="27">
        <v>6.4</v>
      </c>
    </row>
    <row r="57" spans="1:14" x14ac:dyDescent="0.25">
      <c r="J57" s="15" t="s">
        <v>158</v>
      </c>
      <c r="K57" s="27">
        <v>15.1</v>
      </c>
      <c r="L57" s="27">
        <v>6.1</v>
      </c>
      <c r="M57" s="27">
        <v>9.1999999999999993</v>
      </c>
    </row>
    <row r="58" spans="1:14" ht="26.5" customHeight="1" x14ac:dyDescent="0.25">
      <c r="J58" s="209" t="s">
        <v>165</v>
      </c>
      <c r="K58" s="209"/>
      <c r="L58" s="209"/>
      <c r="M58" s="209"/>
      <c r="N58" s="209"/>
    </row>
    <row r="59" spans="1:14" x14ac:dyDescent="0.25">
      <c r="J59" s="15" t="s">
        <v>159</v>
      </c>
      <c r="K59" s="28"/>
      <c r="L59" s="28"/>
      <c r="M59" s="28"/>
      <c r="N59" s="28"/>
    </row>
    <row r="60" spans="1:14" x14ac:dyDescent="0.25">
      <c r="J60" s="15" t="s">
        <v>160</v>
      </c>
      <c r="K60" s="28"/>
      <c r="L60" s="28"/>
      <c r="M60" s="28"/>
      <c r="N60" s="28"/>
    </row>
    <row r="62" spans="1:14" ht="15.5" x14ac:dyDescent="0.35">
      <c r="A62" s="206" t="s">
        <v>166</v>
      </c>
      <c r="B62" s="207"/>
      <c r="C62" s="207"/>
      <c r="D62" s="207"/>
      <c r="E62" s="207"/>
      <c r="F62" s="207"/>
      <c r="G62" s="207"/>
      <c r="H62" s="207"/>
      <c r="I62" s="207"/>
      <c r="J62" s="15" t="s">
        <v>136</v>
      </c>
      <c r="K62" s="16">
        <v>2.6</v>
      </c>
    </row>
    <row r="63" spans="1:14" x14ac:dyDescent="0.25">
      <c r="J63" s="23" t="s">
        <v>137</v>
      </c>
      <c r="K63" s="23" t="s">
        <v>167</v>
      </c>
    </row>
    <row r="64" spans="1:14" x14ac:dyDescent="0.25">
      <c r="J64" s="23" t="s">
        <v>138</v>
      </c>
      <c r="K64" s="23" t="s">
        <v>168</v>
      </c>
    </row>
    <row r="65" spans="1:12" x14ac:dyDescent="0.25">
      <c r="J65" s="23" t="s">
        <v>140</v>
      </c>
      <c r="K65" s="23" t="s">
        <v>169</v>
      </c>
    </row>
    <row r="66" spans="1:12" x14ac:dyDescent="0.25">
      <c r="J66" s="23" t="s">
        <v>142</v>
      </c>
      <c r="K66" s="23" t="s">
        <v>143</v>
      </c>
      <c r="L66" s="23" t="s">
        <v>145</v>
      </c>
    </row>
    <row r="67" spans="1:12" ht="37.5" x14ac:dyDescent="0.25">
      <c r="J67" s="24" t="s">
        <v>170</v>
      </c>
      <c r="K67" s="29">
        <v>0.94299999999999995</v>
      </c>
      <c r="L67" s="29">
        <v>0.69299999999999995</v>
      </c>
    </row>
    <row r="68" spans="1:12" ht="25" x14ac:dyDescent="0.25">
      <c r="J68" s="24" t="s">
        <v>171</v>
      </c>
      <c r="K68" s="29">
        <v>1.7999999999999999E-2</v>
      </c>
      <c r="L68" s="29">
        <v>0.26300000000000001</v>
      </c>
    </row>
    <row r="69" spans="1:12" ht="25" x14ac:dyDescent="0.25">
      <c r="J69" s="24" t="s">
        <v>172</v>
      </c>
      <c r="K69" s="29">
        <v>3.9E-2</v>
      </c>
      <c r="L69" s="29">
        <v>4.3999999999999997E-2</v>
      </c>
    </row>
    <row r="70" spans="1:12" x14ac:dyDescent="0.25">
      <c r="J70" s="23" t="s">
        <v>130</v>
      </c>
      <c r="K70" s="29">
        <v>1</v>
      </c>
      <c r="L70" s="29">
        <v>1</v>
      </c>
    </row>
    <row r="71" spans="1:12" x14ac:dyDescent="0.25">
      <c r="J71" s="23" t="s">
        <v>173</v>
      </c>
    </row>
    <row r="72" spans="1:12" x14ac:dyDescent="0.25">
      <c r="J72" s="15" t="s">
        <v>159</v>
      </c>
    </row>
    <row r="78" spans="1:12" ht="30" customHeight="1" x14ac:dyDescent="0.35">
      <c r="A78" s="206" t="s">
        <v>174</v>
      </c>
      <c r="B78" s="207"/>
      <c r="C78" s="207"/>
      <c r="D78" s="207"/>
      <c r="E78" s="207"/>
      <c r="F78" s="207"/>
      <c r="G78" s="207"/>
      <c r="H78" s="207"/>
      <c r="I78" s="207"/>
      <c r="J78" s="15" t="s">
        <v>136</v>
      </c>
      <c r="K78" s="16">
        <v>3.1</v>
      </c>
    </row>
    <row r="79" spans="1:12" x14ac:dyDescent="0.25">
      <c r="J79" s="15" t="s">
        <v>137</v>
      </c>
      <c r="K79" s="16" t="s">
        <v>65</v>
      </c>
    </row>
    <row r="80" spans="1:12" x14ac:dyDescent="0.25">
      <c r="J80" s="15" t="s">
        <v>138</v>
      </c>
      <c r="K80" s="23" t="s">
        <v>175</v>
      </c>
    </row>
    <row r="81" spans="1:14" x14ac:dyDescent="0.25">
      <c r="J81" s="15" t="s">
        <v>140</v>
      </c>
      <c r="K81" s="23" t="s">
        <v>141</v>
      </c>
    </row>
    <row r="82" spans="1:14" x14ac:dyDescent="0.25">
      <c r="J82" s="15" t="s">
        <v>142</v>
      </c>
      <c r="K82" s="23" t="s">
        <v>124</v>
      </c>
      <c r="L82" s="23" t="s">
        <v>125</v>
      </c>
      <c r="M82" s="23" t="s">
        <v>126</v>
      </c>
      <c r="N82" s="23" t="s">
        <v>176</v>
      </c>
    </row>
    <row r="83" spans="1:14" x14ac:dyDescent="0.25">
      <c r="J83" s="2" t="s">
        <v>177</v>
      </c>
      <c r="K83" s="30">
        <v>8730</v>
      </c>
      <c r="L83" s="30">
        <v>2360</v>
      </c>
      <c r="M83" s="30">
        <v>1670</v>
      </c>
      <c r="N83" s="30">
        <v>450</v>
      </c>
    </row>
    <row r="84" spans="1:14" x14ac:dyDescent="0.25">
      <c r="J84" s="2" t="s">
        <v>178</v>
      </c>
      <c r="K84" s="30">
        <v>9210</v>
      </c>
      <c r="L84" s="30">
        <v>2800</v>
      </c>
      <c r="M84" s="30">
        <v>2160</v>
      </c>
      <c r="N84" s="30">
        <v>680</v>
      </c>
    </row>
    <row r="85" spans="1:14" x14ac:dyDescent="0.25">
      <c r="J85" s="2" t="s">
        <v>179</v>
      </c>
      <c r="K85" s="30">
        <v>9850</v>
      </c>
      <c r="L85" s="30">
        <v>2960</v>
      </c>
      <c r="M85" s="30">
        <v>2270</v>
      </c>
      <c r="N85" s="30">
        <v>680</v>
      </c>
    </row>
    <row r="86" spans="1:14" x14ac:dyDescent="0.25">
      <c r="J86" s="2" t="s">
        <v>180</v>
      </c>
      <c r="K86" s="30">
        <v>7780</v>
      </c>
      <c r="L86" s="30">
        <v>2040</v>
      </c>
      <c r="M86" s="30">
        <v>1570</v>
      </c>
      <c r="N86" s="30">
        <v>460</v>
      </c>
    </row>
    <row r="87" spans="1:14" x14ac:dyDescent="0.25">
      <c r="J87" s="2" t="s">
        <v>181</v>
      </c>
      <c r="K87" s="30">
        <v>8350</v>
      </c>
      <c r="L87" s="30">
        <v>2440</v>
      </c>
      <c r="M87" s="30">
        <v>1950</v>
      </c>
      <c r="N87" s="30">
        <v>500</v>
      </c>
    </row>
    <row r="88" spans="1:14" x14ac:dyDescent="0.25">
      <c r="J88" s="2" t="s">
        <v>182</v>
      </c>
      <c r="K88" s="30">
        <v>9160</v>
      </c>
      <c r="L88" s="30">
        <v>2890</v>
      </c>
      <c r="M88" s="30">
        <v>2190</v>
      </c>
      <c r="N88" s="30">
        <v>680</v>
      </c>
    </row>
    <row r="89" spans="1:14" x14ac:dyDescent="0.25">
      <c r="J89" s="2" t="s">
        <v>183</v>
      </c>
      <c r="K89" s="30">
        <v>9040</v>
      </c>
      <c r="L89" s="30">
        <v>2980</v>
      </c>
      <c r="M89" s="30">
        <v>2430</v>
      </c>
      <c r="N89" s="30">
        <v>700</v>
      </c>
    </row>
    <row r="90" spans="1:14" x14ac:dyDescent="0.25">
      <c r="J90" s="15" t="s">
        <v>159</v>
      </c>
    </row>
    <row r="91" spans="1:14" x14ac:dyDescent="0.25">
      <c r="J91" s="15" t="s">
        <v>160</v>
      </c>
    </row>
    <row r="96" spans="1:14" ht="30" customHeight="1" x14ac:dyDescent="0.35">
      <c r="A96" s="206" t="s">
        <v>184</v>
      </c>
      <c r="B96" s="207"/>
      <c r="C96" s="207"/>
      <c r="D96" s="207"/>
      <c r="E96" s="207"/>
      <c r="F96" s="207"/>
      <c r="G96" s="207"/>
      <c r="H96" s="207"/>
      <c r="I96" s="207"/>
      <c r="J96" s="15" t="s">
        <v>136</v>
      </c>
      <c r="K96" s="16">
        <v>3.2</v>
      </c>
    </row>
    <row r="97" spans="10:14" x14ac:dyDescent="0.25">
      <c r="J97" s="15" t="s">
        <v>137</v>
      </c>
      <c r="K97" s="16" t="s">
        <v>67</v>
      </c>
    </row>
    <row r="98" spans="10:14" x14ac:dyDescent="0.25">
      <c r="J98" s="15" t="s">
        <v>138</v>
      </c>
      <c r="K98" s="23" t="s">
        <v>175</v>
      </c>
    </row>
    <row r="99" spans="10:14" x14ac:dyDescent="0.25">
      <c r="J99" s="15" t="s">
        <v>140</v>
      </c>
      <c r="K99" s="23" t="s">
        <v>162</v>
      </c>
    </row>
    <row r="100" spans="10:14" x14ac:dyDescent="0.25">
      <c r="J100" s="15" t="s">
        <v>142</v>
      </c>
      <c r="K100" s="23" t="s">
        <v>124</v>
      </c>
      <c r="L100" s="23" t="s">
        <v>125</v>
      </c>
      <c r="M100" s="23" t="s">
        <v>126</v>
      </c>
      <c r="N100" s="23" t="s">
        <v>176</v>
      </c>
    </row>
    <row r="101" spans="10:14" x14ac:dyDescent="0.25">
      <c r="J101" s="2" t="s">
        <v>185</v>
      </c>
      <c r="K101" s="31">
        <v>7.1</v>
      </c>
      <c r="L101" s="31">
        <v>4.9000000000000004</v>
      </c>
      <c r="M101" s="31">
        <v>11</v>
      </c>
      <c r="N101" s="31">
        <v>8.9</v>
      </c>
    </row>
    <row r="102" spans="10:14" x14ac:dyDescent="0.25">
      <c r="J102" s="2" t="s">
        <v>186</v>
      </c>
      <c r="K102" s="31">
        <v>7.1</v>
      </c>
      <c r="L102" s="31">
        <v>6</v>
      </c>
      <c r="M102" s="31">
        <v>14.6</v>
      </c>
      <c r="N102" s="31">
        <v>14.3</v>
      </c>
    </row>
    <row r="103" spans="10:14" x14ac:dyDescent="0.25">
      <c r="J103" s="2" t="s">
        <v>187</v>
      </c>
      <c r="K103" s="31">
        <v>7.5</v>
      </c>
      <c r="L103" s="31">
        <v>6.2</v>
      </c>
      <c r="M103" s="31">
        <v>15.5</v>
      </c>
      <c r="N103" s="31">
        <v>15.4</v>
      </c>
    </row>
    <row r="104" spans="10:14" x14ac:dyDescent="0.25">
      <c r="J104" s="2" t="s">
        <v>188</v>
      </c>
      <c r="K104" s="31">
        <v>6.5</v>
      </c>
      <c r="L104" s="31">
        <v>4.5999999999999996</v>
      </c>
      <c r="M104" s="31">
        <v>10.9</v>
      </c>
      <c r="N104" s="31">
        <v>10</v>
      </c>
    </row>
    <row r="105" spans="10:14" x14ac:dyDescent="0.25">
      <c r="J105" s="2" t="s">
        <v>189</v>
      </c>
      <c r="K105" s="31">
        <v>7</v>
      </c>
      <c r="L105" s="31">
        <v>5.4</v>
      </c>
      <c r="M105" s="31">
        <v>13.1</v>
      </c>
      <c r="N105" s="31">
        <v>10.9</v>
      </c>
    </row>
    <row r="106" spans="10:14" x14ac:dyDescent="0.25">
      <c r="J106" s="2" t="s">
        <v>182</v>
      </c>
      <c r="K106" s="31">
        <v>7.7</v>
      </c>
      <c r="L106" s="31">
        <v>6.7</v>
      </c>
      <c r="M106" s="31">
        <v>15.2</v>
      </c>
      <c r="N106" s="31">
        <v>16.2</v>
      </c>
    </row>
    <row r="107" spans="10:14" x14ac:dyDescent="0.25">
      <c r="J107" s="2" t="s">
        <v>183</v>
      </c>
      <c r="K107" s="31">
        <v>7.6</v>
      </c>
      <c r="L107" s="31">
        <v>6.9</v>
      </c>
      <c r="M107" s="31">
        <v>17.100000000000001</v>
      </c>
      <c r="N107" s="31">
        <v>16.8</v>
      </c>
    </row>
    <row r="108" spans="10:14" x14ac:dyDescent="0.25">
      <c r="J108" s="15" t="s">
        <v>159</v>
      </c>
    </row>
    <row r="109" spans="10:14" x14ac:dyDescent="0.25">
      <c r="J109" s="15" t="s">
        <v>160</v>
      </c>
    </row>
    <row r="113" spans="1:12" ht="30" customHeight="1" x14ac:dyDescent="0.35">
      <c r="A113" s="206" t="s">
        <v>190</v>
      </c>
      <c r="B113" s="207"/>
      <c r="C113" s="207"/>
      <c r="D113" s="207"/>
      <c r="E113" s="207"/>
      <c r="F113" s="207"/>
      <c r="G113" s="207"/>
      <c r="H113" s="207"/>
      <c r="I113" s="207"/>
      <c r="J113" s="15" t="s">
        <v>136</v>
      </c>
      <c r="K113" s="16">
        <v>3.3</v>
      </c>
    </row>
    <row r="114" spans="1:12" x14ac:dyDescent="0.25">
      <c r="J114" s="15" t="s">
        <v>137</v>
      </c>
      <c r="K114" s="16" t="s">
        <v>69</v>
      </c>
    </row>
    <row r="115" spans="1:12" x14ac:dyDescent="0.25">
      <c r="J115" s="15" t="s">
        <v>138</v>
      </c>
      <c r="K115" s="23" t="s">
        <v>191</v>
      </c>
    </row>
    <row r="116" spans="1:12" x14ac:dyDescent="0.25">
      <c r="J116" s="15" t="s">
        <v>140</v>
      </c>
      <c r="K116" s="23" t="s">
        <v>192</v>
      </c>
    </row>
    <row r="117" spans="1:12" x14ac:dyDescent="0.25">
      <c r="J117" s="15" t="s">
        <v>142</v>
      </c>
      <c r="K117" s="16" t="s">
        <v>193</v>
      </c>
      <c r="L117" s="16" t="s">
        <v>194</v>
      </c>
    </row>
    <row r="118" spans="1:12" ht="25" x14ac:dyDescent="0.25">
      <c r="J118" s="20" t="s">
        <v>124</v>
      </c>
      <c r="K118" s="29">
        <v>0.59699999999999998</v>
      </c>
      <c r="L118" s="29">
        <v>0.156</v>
      </c>
    </row>
    <row r="119" spans="1:12" ht="25" x14ac:dyDescent="0.25">
      <c r="J119" s="20" t="s">
        <v>125</v>
      </c>
      <c r="K119" s="29">
        <v>0.19700000000000001</v>
      </c>
      <c r="L119" s="29">
        <v>0.14299999999999999</v>
      </c>
    </row>
    <row r="120" spans="1:12" x14ac:dyDescent="0.25">
      <c r="J120" s="20" t="s">
        <v>126</v>
      </c>
      <c r="K120" s="29">
        <v>0.16</v>
      </c>
      <c r="L120" s="29">
        <v>0.35399999999999998</v>
      </c>
    </row>
    <row r="121" spans="1:12" x14ac:dyDescent="0.25">
      <c r="J121" s="15" t="s">
        <v>127</v>
      </c>
      <c r="K121" s="29">
        <v>4.2000000000000003E-2</v>
      </c>
      <c r="L121" s="29">
        <v>0.27600000000000002</v>
      </c>
    </row>
    <row r="122" spans="1:12" x14ac:dyDescent="0.25">
      <c r="J122" s="15" t="s">
        <v>128</v>
      </c>
      <c r="K122" s="32">
        <v>4.0000000000000001E-3</v>
      </c>
      <c r="L122" s="29">
        <v>6.4000000000000001E-2</v>
      </c>
    </row>
    <row r="123" spans="1:12" x14ac:dyDescent="0.25">
      <c r="J123" s="15" t="s">
        <v>129</v>
      </c>
      <c r="K123" s="33">
        <v>2.9999999999999997E-4</v>
      </c>
      <c r="L123" s="29">
        <v>7.0000000000000001E-3</v>
      </c>
    </row>
    <row r="124" spans="1:12" x14ac:dyDescent="0.25">
      <c r="J124" s="15" t="s">
        <v>130</v>
      </c>
      <c r="K124" s="32">
        <v>1</v>
      </c>
      <c r="L124" s="29">
        <v>1</v>
      </c>
    </row>
    <row r="125" spans="1:12" x14ac:dyDescent="0.25">
      <c r="J125" s="15" t="s">
        <v>159</v>
      </c>
    </row>
    <row r="129" spans="1:13" x14ac:dyDescent="0.25">
      <c r="K129" s="16"/>
      <c r="L129" s="16"/>
    </row>
    <row r="130" spans="1:13" x14ac:dyDescent="0.25">
      <c r="L130" s="16"/>
    </row>
    <row r="131" spans="1:13" x14ac:dyDescent="0.25">
      <c r="L131" s="16"/>
    </row>
    <row r="132" spans="1:13" ht="30" customHeight="1" x14ac:dyDescent="0.35">
      <c r="A132" s="206" t="s">
        <v>195</v>
      </c>
      <c r="B132" s="207"/>
      <c r="C132" s="207"/>
      <c r="D132" s="207"/>
      <c r="E132" s="207"/>
      <c r="F132" s="207"/>
      <c r="G132" s="207"/>
      <c r="H132" s="207"/>
      <c r="I132" s="207"/>
      <c r="J132" s="15" t="s">
        <v>136</v>
      </c>
      <c r="K132" s="16">
        <v>4.3</v>
      </c>
    </row>
    <row r="133" spans="1:13" x14ac:dyDescent="0.25">
      <c r="J133" s="15" t="s">
        <v>137</v>
      </c>
      <c r="K133" s="16" t="s">
        <v>196</v>
      </c>
    </row>
    <row r="134" spans="1:13" x14ac:dyDescent="0.25">
      <c r="J134" s="15" t="s">
        <v>138</v>
      </c>
      <c r="K134" s="23" t="s">
        <v>197</v>
      </c>
    </row>
    <row r="135" spans="1:13" x14ac:dyDescent="0.25">
      <c r="J135" s="15" t="s">
        <v>140</v>
      </c>
      <c r="K135" s="23" t="s">
        <v>169</v>
      </c>
    </row>
    <row r="136" spans="1:13" ht="25" x14ac:dyDescent="0.25">
      <c r="J136" s="15" t="s">
        <v>142</v>
      </c>
      <c r="L136" s="28" t="s">
        <v>141</v>
      </c>
      <c r="M136" s="16"/>
    </row>
    <row r="137" spans="1:13" ht="25" x14ac:dyDescent="0.25">
      <c r="J137" s="210" t="s">
        <v>198</v>
      </c>
      <c r="K137" s="20" t="s">
        <v>199</v>
      </c>
      <c r="L137" s="29">
        <v>0.41099999999999998</v>
      </c>
      <c r="M137" s="29"/>
    </row>
    <row r="138" spans="1:13" ht="25" x14ac:dyDescent="0.25">
      <c r="J138" s="210"/>
      <c r="K138" s="20" t="s">
        <v>200</v>
      </c>
      <c r="L138" s="29">
        <v>0.104</v>
      </c>
      <c r="M138" s="29"/>
    </row>
    <row r="139" spans="1:13" x14ac:dyDescent="0.25">
      <c r="J139" s="210"/>
      <c r="K139" s="20" t="s">
        <v>201</v>
      </c>
      <c r="L139" s="29">
        <v>0.193</v>
      </c>
      <c r="M139" s="29"/>
    </row>
    <row r="140" spans="1:13" x14ac:dyDescent="0.25">
      <c r="J140" s="210"/>
      <c r="K140" s="15" t="s">
        <v>202</v>
      </c>
      <c r="L140" s="29">
        <v>6.3E-2</v>
      </c>
      <c r="M140" s="29"/>
    </row>
    <row r="141" spans="1:13" x14ac:dyDescent="0.25">
      <c r="J141" s="34"/>
      <c r="L141" s="29"/>
      <c r="M141" s="29"/>
    </row>
    <row r="142" spans="1:13" x14ac:dyDescent="0.25">
      <c r="J142" s="211" t="s">
        <v>204</v>
      </c>
      <c r="K142" s="15" t="s">
        <v>205</v>
      </c>
      <c r="L142" s="29">
        <v>0.22900000000000001</v>
      </c>
      <c r="M142" s="29"/>
    </row>
    <row r="143" spans="1:13" x14ac:dyDescent="0.25">
      <c r="J143" s="211"/>
      <c r="K143" s="15" t="s">
        <v>206</v>
      </c>
      <c r="L143" s="29">
        <v>2.1999999999999999E-2</v>
      </c>
      <c r="M143" s="29"/>
    </row>
    <row r="145" spans="1:14" x14ac:dyDescent="0.25">
      <c r="J145" s="15" t="s">
        <v>207</v>
      </c>
      <c r="L145" s="29">
        <v>0.251</v>
      </c>
      <c r="M145" s="29"/>
    </row>
    <row r="146" spans="1:14" ht="39" customHeight="1" x14ac:dyDescent="0.25">
      <c r="J146" s="209" t="s">
        <v>208</v>
      </c>
      <c r="K146" s="209"/>
      <c r="L146" s="209"/>
      <c r="M146" s="209"/>
      <c r="N146" s="209"/>
    </row>
    <row r="147" spans="1:14" ht="39.65" customHeight="1" x14ac:dyDescent="0.25">
      <c r="J147" s="209" t="s">
        <v>209</v>
      </c>
      <c r="K147" s="209"/>
      <c r="L147" s="209"/>
      <c r="M147" s="209"/>
      <c r="N147" s="209"/>
    </row>
    <row r="148" spans="1:14" x14ac:dyDescent="0.25">
      <c r="J148" s="15" t="s">
        <v>159</v>
      </c>
      <c r="K148" s="28"/>
      <c r="L148" s="28"/>
      <c r="M148" s="28"/>
      <c r="N148" s="28"/>
    </row>
    <row r="149" spans="1:14" x14ac:dyDescent="0.25">
      <c r="K149" s="28"/>
      <c r="L149" s="28"/>
      <c r="M149" s="28"/>
      <c r="N149" s="28"/>
    </row>
    <row r="151" spans="1:14" ht="30" customHeight="1" x14ac:dyDescent="0.35">
      <c r="A151" s="206" t="s">
        <v>210</v>
      </c>
      <c r="B151" s="207"/>
      <c r="C151" s="207"/>
      <c r="D151" s="207"/>
      <c r="E151" s="207"/>
      <c r="F151" s="207"/>
      <c r="G151" s="207"/>
      <c r="H151" s="207"/>
      <c r="I151" s="207"/>
      <c r="J151" s="15" t="s">
        <v>136</v>
      </c>
      <c r="K151" s="16">
        <v>4.4000000000000004</v>
      </c>
    </row>
    <row r="152" spans="1:14" x14ac:dyDescent="0.25">
      <c r="J152" s="15" t="s">
        <v>137</v>
      </c>
      <c r="K152" s="16" t="s">
        <v>211</v>
      </c>
    </row>
    <row r="153" spans="1:14" x14ac:dyDescent="0.25">
      <c r="J153" s="15" t="s">
        <v>138</v>
      </c>
      <c r="K153" s="23" t="s">
        <v>197</v>
      </c>
    </row>
    <row r="154" spans="1:14" x14ac:dyDescent="0.25">
      <c r="J154" s="15" t="s">
        <v>140</v>
      </c>
      <c r="K154" s="23" t="s">
        <v>212</v>
      </c>
    </row>
    <row r="155" spans="1:14" ht="11.5" customHeight="1" x14ac:dyDescent="0.25">
      <c r="J155" s="15" t="s">
        <v>142</v>
      </c>
      <c r="L155" s="16" t="s">
        <v>213</v>
      </c>
    </row>
    <row r="156" spans="1:14" ht="25" x14ac:dyDescent="0.25">
      <c r="J156" s="210" t="s">
        <v>198</v>
      </c>
      <c r="K156" s="20" t="s">
        <v>199</v>
      </c>
      <c r="L156" s="29">
        <v>2E-3</v>
      </c>
    </row>
    <row r="157" spans="1:14" ht="25" x14ac:dyDescent="0.25">
      <c r="J157" s="210"/>
      <c r="K157" s="20" t="s">
        <v>200</v>
      </c>
      <c r="L157" s="29">
        <v>4.0000000000000001E-3</v>
      </c>
    </row>
    <row r="158" spans="1:14" x14ac:dyDescent="0.25">
      <c r="J158" s="210"/>
      <c r="K158" s="20" t="s">
        <v>201</v>
      </c>
      <c r="L158" s="29">
        <v>0.17299999999999999</v>
      </c>
    </row>
    <row r="159" spans="1:14" x14ac:dyDescent="0.25">
      <c r="J159" s="210"/>
      <c r="K159" s="15" t="s">
        <v>202</v>
      </c>
      <c r="L159" s="29">
        <v>0.68300000000000005</v>
      </c>
    </row>
    <row r="160" spans="1:14" x14ac:dyDescent="0.25">
      <c r="J160" s="34"/>
      <c r="L160" s="29"/>
    </row>
    <row r="161" spans="1:14" x14ac:dyDescent="0.25">
      <c r="J161" s="211" t="s">
        <v>204</v>
      </c>
      <c r="K161" s="15" t="s">
        <v>205</v>
      </c>
      <c r="L161" s="29">
        <v>0.13</v>
      </c>
    </row>
    <row r="162" spans="1:14" x14ac:dyDescent="0.25">
      <c r="J162" s="211"/>
      <c r="K162" s="15" t="s">
        <v>206</v>
      </c>
      <c r="L162" s="29">
        <v>8.0000000000000002E-3</v>
      </c>
    </row>
    <row r="163" spans="1:14" x14ac:dyDescent="0.25">
      <c r="L163" s="29"/>
    </row>
    <row r="164" spans="1:14" x14ac:dyDescent="0.25">
      <c r="J164" s="15" t="s">
        <v>207</v>
      </c>
      <c r="L164" s="29">
        <v>0.13800000000000001</v>
      </c>
    </row>
    <row r="165" spans="1:14" ht="39" customHeight="1" x14ac:dyDescent="0.25">
      <c r="J165" s="209" t="s">
        <v>208</v>
      </c>
      <c r="K165" s="209"/>
      <c r="L165" s="209"/>
      <c r="M165" s="209"/>
      <c r="N165" s="209"/>
    </row>
    <row r="166" spans="1:14" ht="39.65" customHeight="1" x14ac:dyDescent="0.25">
      <c r="J166" s="209" t="s">
        <v>209</v>
      </c>
      <c r="K166" s="209"/>
      <c r="L166" s="209"/>
      <c r="M166" s="209"/>
      <c r="N166" s="209"/>
    </row>
    <row r="167" spans="1:14" x14ac:dyDescent="0.25">
      <c r="J167" s="15" t="s">
        <v>159</v>
      </c>
    </row>
    <row r="171" spans="1:14" ht="30" customHeight="1" x14ac:dyDescent="0.35">
      <c r="A171" s="206" t="s">
        <v>214</v>
      </c>
      <c r="B171" s="207"/>
      <c r="C171" s="207"/>
      <c r="D171" s="207"/>
      <c r="E171" s="207"/>
      <c r="F171" s="207"/>
      <c r="G171" s="207"/>
      <c r="H171" s="207"/>
      <c r="I171" s="207"/>
      <c r="J171" s="15" t="s">
        <v>136</v>
      </c>
      <c r="K171" s="16">
        <v>5.0999999999999996</v>
      </c>
    </row>
    <row r="172" spans="1:14" x14ac:dyDescent="0.25">
      <c r="J172" s="15" t="s">
        <v>137</v>
      </c>
      <c r="K172" s="15" t="s">
        <v>215</v>
      </c>
    </row>
    <row r="173" spans="1:14" x14ac:dyDescent="0.25">
      <c r="J173" s="15" t="s">
        <v>138</v>
      </c>
      <c r="K173" s="15" t="s">
        <v>175</v>
      </c>
    </row>
    <row r="174" spans="1:14" x14ac:dyDescent="0.25">
      <c r="J174" s="15" t="s">
        <v>140</v>
      </c>
      <c r="K174" s="15" t="s">
        <v>216</v>
      </c>
    </row>
    <row r="175" spans="1:14" x14ac:dyDescent="0.25">
      <c r="J175" s="15" t="s">
        <v>142</v>
      </c>
      <c r="K175" s="15" t="s">
        <v>143</v>
      </c>
      <c r="L175" s="15" t="s">
        <v>145</v>
      </c>
      <c r="N175" s="15" t="s">
        <v>217</v>
      </c>
    </row>
    <row r="176" spans="1:14" x14ac:dyDescent="0.25">
      <c r="J176" s="20" t="s">
        <v>185</v>
      </c>
      <c r="K176" s="30">
        <v>200</v>
      </c>
      <c r="L176" s="30">
        <v>60</v>
      </c>
      <c r="N176" s="30">
        <v>70</v>
      </c>
    </row>
    <row r="177" spans="1:15" x14ac:dyDescent="0.25">
      <c r="J177" s="20" t="s">
        <v>186</v>
      </c>
      <c r="K177" s="30">
        <v>200</v>
      </c>
      <c r="L177" s="30">
        <v>70</v>
      </c>
      <c r="N177" s="30">
        <v>90</v>
      </c>
    </row>
    <row r="178" spans="1:15" x14ac:dyDescent="0.25">
      <c r="J178" s="20" t="s">
        <v>187</v>
      </c>
      <c r="K178" s="30">
        <v>260</v>
      </c>
      <c r="L178" s="30">
        <v>70</v>
      </c>
      <c r="N178" s="30">
        <v>120</v>
      </c>
    </row>
    <row r="179" spans="1:15" x14ac:dyDescent="0.25">
      <c r="J179" s="20" t="s">
        <v>188</v>
      </c>
      <c r="K179" s="30">
        <v>230</v>
      </c>
      <c r="L179" s="30">
        <v>120</v>
      </c>
      <c r="N179" s="30">
        <v>150</v>
      </c>
    </row>
    <row r="180" spans="1:15" x14ac:dyDescent="0.25">
      <c r="J180" s="20" t="s">
        <v>189</v>
      </c>
      <c r="K180" s="30">
        <v>240</v>
      </c>
      <c r="L180" s="30">
        <v>60</v>
      </c>
      <c r="N180" s="30">
        <v>100</v>
      </c>
    </row>
    <row r="181" spans="1:15" x14ac:dyDescent="0.25">
      <c r="J181" s="20" t="s">
        <v>182</v>
      </c>
      <c r="K181" s="30">
        <v>240</v>
      </c>
      <c r="L181" s="30">
        <v>70</v>
      </c>
      <c r="N181" s="30">
        <v>80</v>
      </c>
    </row>
    <row r="182" spans="1:15" x14ac:dyDescent="0.25">
      <c r="J182" s="20" t="s">
        <v>183</v>
      </c>
      <c r="K182" s="30">
        <v>310</v>
      </c>
      <c r="L182" s="30">
        <v>70</v>
      </c>
      <c r="N182" s="30">
        <v>100</v>
      </c>
    </row>
    <row r="183" spans="1:15" ht="41.5" customHeight="1" x14ac:dyDescent="0.25">
      <c r="J183" s="212" t="s">
        <v>218</v>
      </c>
      <c r="K183" s="212"/>
      <c r="L183" s="212"/>
      <c r="M183" s="212"/>
      <c r="N183" s="212"/>
    </row>
    <row r="184" spans="1:15" ht="40" customHeight="1" x14ac:dyDescent="0.25">
      <c r="J184" s="212" t="s">
        <v>219</v>
      </c>
      <c r="K184" s="212"/>
      <c r="L184" s="212"/>
      <c r="M184" s="212"/>
      <c r="N184" s="212"/>
    </row>
    <row r="185" spans="1:15" x14ac:dyDescent="0.25">
      <c r="J185" s="15" t="s">
        <v>159</v>
      </c>
      <c r="K185" s="28"/>
      <c r="L185" s="28"/>
      <c r="M185" s="28"/>
      <c r="N185" s="28"/>
      <c r="O185" s="30"/>
    </row>
    <row r="186" spans="1:15" x14ac:dyDescent="0.25">
      <c r="J186" s="15" t="s">
        <v>160</v>
      </c>
      <c r="K186" s="20"/>
      <c r="L186" s="20"/>
      <c r="M186" s="20"/>
      <c r="N186" s="20"/>
      <c r="O186" s="30"/>
    </row>
    <row r="187" spans="1:15" x14ac:dyDescent="0.25">
      <c r="J187" s="28"/>
      <c r="K187" s="28"/>
      <c r="L187" s="28"/>
      <c r="M187" s="28"/>
      <c r="N187" s="28"/>
      <c r="O187" s="30"/>
    </row>
    <row r="188" spans="1:15" x14ac:dyDescent="0.25">
      <c r="J188" s="28"/>
      <c r="K188" s="28"/>
      <c r="L188" s="28"/>
      <c r="M188" s="28"/>
      <c r="N188" s="28"/>
      <c r="O188" s="30"/>
    </row>
    <row r="189" spans="1:15" x14ac:dyDescent="0.25">
      <c r="J189" s="28"/>
      <c r="K189" s="28"/>
      <c r="L189" s="28"/>
      <c r="M189" s="28"/>
      <c r="N189" s="28"/>
      <c r="O189" s="30"/>
    </row>
    <row r="190" spans="1:15" x14ac:dyDescent="0.25">
      <c r="J190" s="28"/>
      <c r="K190" s="28"/>
      <c r="L190" s="28"/>
      <c r="M190" s="28"/>
      <c r="N190" s="28"/>
      <c r="O190" s="30"/>
    </row>
    <row r="191" spans="1:15" ht="15.5" x14ac:dyDescent="0.35">
      <c r="A191" s="206" t="s">
        <v>220</v>
      </c>
      <c r="B191" s="207"/>
      <c r="C191" s="207"/>
      <c r="D191" s="207"/>
      <c r="E191" s="207"/>
      <c r="F191" s="207"/>
      <c r="G191" s="207"/>
      <c r="H191" s="207"/>
      <c r="I191" s="207"/>
      <c r="J191" s="20" t="s">
        <v>136</v>
      </c>
      <c r="K191" s="16">
        <v>5.2</v>
      </c>
      <c r="O191" s="30"/>
    </row>
    <row r="192" spans="1:15" x14ac:dyDescent="0.25">
      <c r="J192" s="20" t="s">
        <v>137</v>
      </c>
      <c r="K192" s="15" t="s">
        <v>221</v>
      </c>
      <c r="O192" s="30"/>
    </row>
    <row r="193" spans="10:15" x14ac:dyDescent="0.25">
      <c r="J193" s="20" t="s">
        <v>138</v>
      </c>
      <c r="K193" s="15" t="s">
        <v>175</v>
      </c>
      <c r="O193" s="30"/>
    </row>
    <row r="194" spans="10:15" x14ac:dyDescent="0.25">
      <c r="J194" s="20" t="s">
        <v>140</v>
      </c>
      <c r="K194" s="15" t="s">
        <v>222</v>
      </c>
      <c r="O194" s="30"/>
    </row>
    <row r="195" spans="10:15" x14ac:dyDescent="0.25">
      <c r="J195" s="15" t="s">
        <v>142</v>
      </c>
      <c r="K195" s="15" t="s">
        <v>143</v>
      </c>
      <c r="L195" s="15" t="s">
        <v>145</v>
      </c>
      <c r="O195" s="30"/>
    </row>
    <row r="196" spans="10:15" x14ac:dyDescent="0.25">
      <c r="J196" s="20" t="s">
        <v>185</v>
      </c>
      <c r="K196" s="31">
        <v>3.1</v>
      </c>
      <c r="L196" s="31">
        <v>6.7</v>
      </c>
      <c r="N196" s="31"/>
      <c r="O196" s="30"/>
    </row>
    <row r="197" spans="10:15" x14ac:dyDescent="0.25">
      <c r="J197" s="20" t="s">
        <v>186</v>
      </c>
      <c r="K197" s="31">
        <v>2.2999999999999998</v>
      </c>
      <c r="L197" s="31">
        <v>16.600000000000001</v>
      </c>
      <c r="N197" s="31"/>
      <c r="O197" s="30"/>
    </row>
    <row r="198" spans="10:15" x14ac:dyDescent="0.25">
      <c r="J198" s="24" t="s">
        <v>187</v>
      </c>
      <c r="K198" s="31">
        <v>2.6</v>
      </c>
      <c r="L198" s="31">
        <v>9.9</v>
      </c>
      <c r="N198" s="31"/>
      <c r="O198" s="30"/>
    </row>
    <row r="199" spans="10:15" x14ac:dyDescent="0.25">
      <c r="J199" s="20" t="s">
        <v>188</v>
      </c>
      <c r="K199" s="31">
        <v>3.9</v>
      </c>
      <c r="L199" s="31">
        <v>8.6</v>
      </c>
      <c r="N199" s="31"/>
      <c r="O199" s="30"/>
    </row>
    <row r="200" spans="10:15" x14ac:dyDescent="0.25">
      <c r="J200" s="20" t="s">
        <v>189</v>
      </c>
      <c r="K200" s="31">
        <v>3.6</v>
      </c>
      <c r="L200" s="31">
        <v>3.2</v>
      </c>
      <c r="N200" s="31"/>
      <c r="O200" s="30"/>
    </row>
    <row r="201" spans="10:15" x14ac:dyDescent="0.25">
      <c r="J201" s="20" t="s">
        <v>182</v>
      </c>
      <c r="K201" s="31">
        <v>1.9</v>
      </c>
      <c r="L201" s="31">
        <v>11</v>
      </c>
      <c r="N201" s="31"/>
      <c r="O201" s="30"/>
    </row>
    <row r="202" spans="10:15" x14ac:dyDescent="0.25">
      <c r="J202" s="20" t="s">
        <v>183</v>
      </c>
      <c r="K202" s="31">
        <v>3</v>
      </c>
      <c r="L202" s="31">
        <v>6.9</v>
      </c>
      <c r="N202" s="31"/>
      <c r="O202" s="30"/>
    </row>
    <row r="203" spans="10:15" ht="40.5" customHeight="1" x14ac:dyDescent="0.25">
      <c r="J203" s="209" t="s">
        <v>218</v>
      </c>
      <c r="K203" s="209"/>
      <c r="L203" s="209"/>
      <c r="M203" s="209"/>
      <c r="N203" s="209"/>
      <c r="O203" s="30"/>
    </row>
    <row r="204" spans="10:15" ht="43.25" customHeight="1" x14ac:dyDescent="0.25">
      <c r="J204" s="209" t="s">
        <v>219</v>
      </c>
      <c r="K204" s="209"/>
      <c r="L204" s="209"/>
      <c r="M204" s="209"/>
      <c r="N204" s="209"/>
      <c r="O204" s="30"/>
    </row>
    <row r="205" spans="10:15" x14ac:dyDescent="0.25">
      <c r="J205" s="15" t="s">
        <v>159</v>
      </c>
      <c r="K205" s="28"/>
      <c r="L205" s="28"/>
      <c r="M205" s="28"/>
      <c r="N205" s="28"/>
      <c r="O205" s="30"/>
    </row>
    <row r="206" spans="10:15" x14ac:dyDescent="0.25">
      <c r="J206" s="15" t="s">
        <v>160</v>
      </c>
      <c r="K206" s="28"/>
      <c r="L206" s="28"/>
      <c r="M206" s="28"/>
      <c r="N206" s="28"/>
      <c r="O206" s="30"/>
    </row>
    <row r="207" spans="10:15" x14ac:dyDescent="0.25">
      <c r="O207" s="30"/>
    </row>
    <row r="208" spans="10:15" x14ac:dyDescent="0.25">
      <c r="O208" s="30"/>
    </row>
    <row r="209" spans="1:15" x14ac:dyDescent="0.25">
      <c r="O209" s="30"/>
    </row>
    <row r="210" spans="1:15" ht="30" customHeight="1" x14ac:dyDescent="0.35">
      <c r="A210" s="206" t="s">
        <v>223</v>
      </c>
      <c r="B210" s="206"/>
      <c r="C210" s="206"/>
      <c r="D210" s="206"/>
      <c r="E210" s="206"/>
      <c r="F210" s="206"/>
      <c r="G210" s="206"/>
      <c r="H210" s="206"/>
      <c r="I210" s="206"/>
      <c r="J210" s="15" t="s">
        <v>136</v>
      </c>
      <c r="K210" s="16">
        <v>7.1</v>
      </c>
    </row>
    <row r="211" spans="1:15" x14ac:dyDescent="0.25">
      <c r="J211" s="15" t="s">
        <v>137</v>
      </c>
      <c r="K211" s="15" t="s">
        <v>93</v>
      </c>
    </row>
    <row r="212" spans="1:15" x14ac:dyDescent="0.25">
      <c r="J212" s="15" t="s">
        <v>138</v>
      </c>
      <c r="K212" s="15" t="s">
        <v>224</v>
      </c>
    </row>
    <row r="213" spans="1:15" x14ac:dyDescent="0.25">
      <c r="J213" s="15" t="s">
        <v>140</v>
      </c>
      <c r="K213" s="15" t="s">
        <v>225</v>
      </c>
    </row>
    <row r="214" spans="1:15" x14ac:dyDescent="0.25">
      <c r="J214" s="15" t="s">
        <v>142</v>
      </c>
      <c r="K214" s="15" t="s">
        <v>225</v>
      </c>
    </row>
    <row r="215" spans="1:15" x14ac:dyDescent="0.25">
      <c r="J215" s="15" t="s">
        <v>226</v>
      </c>
      <c r="K215" s="35">
        <v>6.2</v>
      </c>
    </row>
    <row r="216" spans="1:15" x14ac:dyDescent="0.25">
      <c r="J216" s="15" t="s">
        <v>227</v>
      </c>
      <c r="K216" s="35">
        <v>17.3</v>
      </c>
    </row>
    <row r="217" spans="1:15" x14ac:dyDescent="0.25">
      <c r="J217" s="15" t="s">
        <v>228</v>
      </c>
      <c r="K217" s="35">
        <v>15.5</v>
      </c>
    </row>
    <row r="218" spans="1:15" x14ac:dyDescent="0.25">
      <c r="J218" s="15" t="s">
        <v>229</v>
      </c>
      <c r="K218" s="35">
        <v>20.6</v>
      </c>
    </row>
    <row r="219" spans="1:15" x14ac:dyDescent="0.25">
      <c r="J219" s="15" t="s">
        <v>230</v>
      </c>
      <c r="K219" s="35">
        <v>23.6</v>
      </c>
    </row>
    <row r="220" spans="1:15" x14ac:dyDescent="0.25">
      <c r="J220" s="15" t="s">
        <v>231</v>
      </c>
      <c r="K220" s="35">
        <v>18.600000000000001</v>
      </c>
    </row>
    <row r="221" spans="1:15" x14ac:dyDescent="0.25">
      <c r="J221" s="15" t="s">
        <v>232</v>
      </c>
      <c r="K221" s="35">
        <v>21.7</v>
      </c>
    </row>
    <row r="222" spans="1:15" x14ac:dyDescent="0.25">
      <c r="J222" s="15" t="s">
        <v>233</v>
      </c>
      <c r="K222" s="35">
        <v>22.1</v>
      </c>
    </row>
    <row r="223" spans="1:15" x14ac:dyDescent="0.25">
      <c r="J223" s="15" t="s">
        <v>132</v>
      </c>
      <c r="K223" s="35">
        <v>22.1</v>
      </c>
    </row>
    <row r="224" spans="1:15" x14ac:dyDescent="0.25">
      <c r="J224" s="15" t="s">
        <v>234</v>
      </c>
      <c r="K224" s="35">
        <v>20.7</v>
      </c>
    </row>
    <row r="225" spans="1:11" x14ac:dyDescent="0.25">
      <c r="J225" s="15" t="s">
        <v>235</v>
      </c>
      <c r="K225" s="35">
        <v>14.5</v>
      </c>
    </row>
    <row r="226" spans="1:11" x14ac:dyDescent="0.25">
      <c r="J226" s="15" t="s">
        <v>236</v>
      </c>
      <c r="K226" s="35">
        <v>17.5</v>
      </c>
    </row>
    <row r="227" spans="1:11" x14ac:dyDescent="0.25">
      <c r="J227" s="15" t="s">
        <v>226</v>
      </c>
      <c r="K227" s="35">
        <v>17</v>
      </c>
    </row>
    <row r="228" spans="1:11" x14ac:dyDescent="0.25">
      <c r="J228" s="15" t="s">
        <v>227</v>
      </c>
      <c r="K228" s="35">
        <v>16</v>
      </c>
    </row>
    <row r="229" spans="1:11" x14ac:dyDescent="0.25">
      <c r="J229" s="15" t="s">
        <v>228</v>
      </c>
      <c r="K229" s="35">
        <v>14.9</v>
      </c>
    </row>
    <row r="230" spans="1:11" x14ac:dyDescent="0.25">
      <c r="J230" s="15" t="s">
        <v>229</v>
      </c>
      <c r="K230" s="35">
        <v>20.2</v>
      </c>
    </row>
    <row r="231" spans="1:11" x14ac:dyDescent="0.25">
      <c r="J231" s="15" t="s">
        <v>230</v>
      </c>
      <c r="K231" s="35">
        <v>21.6</v>
      </c>
    </row>
    <row r="232" spans="1:11" x14ac:dyDescent="0.25">
      <c r="J232" s="15" t="s">
        <v>231</v>
      </c>
      <c r="K232" s="35">
        <v>18.899999999999999</v>
      </c>
    </row>
    <row r="233" spans="1:11" x14ac:dyDescent="0.25">
      <c r="J233" s="15" t="s">
        <v>232</v>
      </c>
      <c r="K233" s="35">
        <v>23.8</v>
      </c>
    </row>
    <row r="234" spans="1:11" x14ac:dyDescent="0.25">
      <c r="J234" s="15" t="s">
        <v>233</v>
      </c>
      <c r="K234" s="35">
        <v>17.899999999999999</v>
      </c>
    </row>
    <row r="235" spans="1:11" x14ac:dyDescent="0.25">
      <c r="J235" s="15" t="s">
        <v>132</v>
      </c>
      <c r="K235" s="35">
        <v>30.6</v>
      </c>
    </row>
    <row r="237" spans="1:11" ht="30" customHeight="1" x14ac:dyDescent="0.35">
      <c r="A237" s="206" t="s">
        <v>237</v>
      </c>
      <c r="B237" s="206"/>
      <c r="C237" s="206"/>
      <c r="D237" s="206"/>
      <c r="E237" s="206"/>
      <c r="F237" s="206"/>
      <c r="G237" s="206"/>
      <c r="H237" s="206"/>
      <c r="I237" s="206"/>
      <c r="J237" s="15" t="s">
        <v>136</v>
      </c>
      <c r="K237" s="16" t="s">
        <v>133</v>
      </c>
    </row>
    <row r="238" spans="1:11" x14ac:dyDescent="0.25">
      <c r="J238" s="15" t="s">
        <v>137</v>
      </c>
      <c r="K238" s="15" t="s">
        <v>113</v>
      </c>
    </row>
    <row r="239" spans="1:11" x14ac:dyDescent="0.25">
      <c r="J239" s="15" t="s">
        <v>138</v>
      </c>
      <c r="K239" s="15" t="s">
        <v>224</v>
      </c>
    </row>
    <row r="240" spans="1:11" x14ac:dyDescent="0.25">
      <c r="J240" s="15" t="s">
        <v>140</v>
      </c>
      <c r="K240" s="15" t="s">
        <v>238</v>
      </c>
    </row>
    <row r="241" spans="10:12" x14ac:dyDescent="0.25">
      <c r="J241" s="15" t="s">
        <v>142</v>
      </c>
      <c r="K241" s="15" t="s">
        <v>141</v>
      </c>
      <c r="L241" s="15" t="s">
        <v>213</v>
      </c>
    </row>
    <row r="242" spans="10:12" x14ac:dyDescent="0.25">
      <c r="J242" s="15" t="s">
        <v>146</v>
      </c>
      <c r="K242" s="29">
        <v>0.10434120335110442</v>
      </c>
      <c r="L242" s="29">
        <v>0.29743166531229215</v>
      </c>
    </row>
    <row r="243" spans="10:12" x14ac:dyDescent="0.25">
      <c r="J243" s="15" t="s">
        <v>239</v>
      </c>
      <c r="K243" s="29">
        <v>7.1524966261808265E-2</v>
      </c>
      <c r="L243" s="29">
        <v>6.182327536697918E-2</v>
      </c>
    </row>
    <row r="244" spans="10:12" x14ac:dyDescent="0.25">
      <c r="J244" s="15" t="s">
        <v>147</v>
      </c>
      <c r="K244" s="29">
        <v>5.8892815076560634E-2</v>
      </c>
      <c r="L244" s="29">
        <v>9.1373040987763998E-2</v>
      </c>
    </row>
    <row r="245" spans="10:12" x14ac:dyDescent="0.25">
      <c r="J245" s="15" t="s">
        <v>240</v>
      </c>
      <c r="K245" s="29">
        <v>7.548701298701288E-2</v>
      </c>
      <c r="L245" s="29">
        <v>0.12200618980660694</v>
      </c>
    </row>
    <row r="246" spans="10:12" x14ac:dyDescent="0.25">
      <c r="J246" s="15" t="s">
        <v>148</v>
      </c>
      <c r="K246" s="29">
        <v>5.1069093479413352E-2</v>
      </c>
      <c r="L246" s="29">
        <v>5.1864099472532788E-2</v>
      </c>
    </row>
    <row r="247" spans="10:12" x14ac:dyDescent="0.25">
      <c r="J247" s="15" t="s">
        <v>241</v>
      </c>
      <c r="K247" s="29">
        <v>3.9883065358112368E-2</v>
      </c>
      <c r="L247" s="29">
        <v>2.7122760507440002E-2</v>
      </c>
    </row>
    <row r="248" spans="10:12" x14ac:dyDescent="0.25">
      <c r="J248" s="15" t="s">
        <v>149</v>
      </c>
      <c r="K248" s="29">
        <v>2.8943029858948588E-2</v>
      </c>
      <c r="L248" s="29">
        <v>2.4266184728858997E-2</v>
      </c>
    </row>
    <row r="249" spans="10:12" x14ac:dyDescent="0.25">
      <c r="J249" s="15" t="s">
        <v>242</v>
      </c>
      <c r="K249" s="29">
        <v>3.4675431388660582E-2</v>
      </c>
      <c r="L249" s="29">
        <v>2.749829492502287E-2</v>
      </c>
    </row>
    <row r="250" spans="10:12" x14ac:dyDescent="0.25">
      <c r="J250" s="15" t="s">
        <v>150</v>
      </c>
      <c r="K250" s="29">
        <v>1.3067015120403314E-2</v>
      </c>
      <c r="L250" s="29">
        <v>4.5113452542320243E-3</v>
      </c>
    </row>
    <row r="251" spans="10:12" x14ac:dyDescent="0.25">
      <c r="J251" s="15" t="s">
        <v>243</v>
      </c>
      <c r="K251" s="29">
        <v>2.5660764690787818E-2</v>
      </c>
      <c r="L251" s="29">
        <v>2.4766746845294563E-2</v>
      </c>
    </row>
    <row r="252" spans="10:12" x14ac:dyDescent="0.25">
      <c r="J252" s="15" t="s">
        <v>151</v>
      </c>
      <c r="K252" s="29">
        <v>1.2983947119924455E-2</v>
      </c>
      <c r="L252" s="29">
        <v>3.5711167517317621E-2</v>
      </c>
    </row>
    <row r="253" spans="10:12" x14ac:dyDescent="0.25">
      <c r="J253" s="15" t="s">
        <v>244</v>
      </c>
      <c r="K253" s="29">
        <v>3.0222585256279411E-2</v>
      </c>
      <c r="L253" s="29">
        <v>1.8017156287696512E-2</v>
      </c>
    </row>
    <row r="254" spans="10:12" x14ac:dyDescent="0.25">
      <c r="J254" s="15" t="s">
        <v>245</v>
      </c>
      <c r="K254" s="29">
        <v>1.4848143982002293E-2</v>
      </c>
      <c r="L254" s="29">
        <v>-3.0852339609937274E-2</v>
      </c>
    </row>
    <row r="255" spans="10:12" x14ac:dyDescent="0.25">
      <c r="J255" s="15" t="s">
        <v>246</v>
      </c>
      <c r="K255" s="29">
        <v>1.8387553041018467E-2</v>
      </c>
      <c r="L255" s="29">
        <v>1.5440735983392351E-2</v>
      </c>
    </row>
    <row r="256" spans="10:12" x14ac:dyDescent="0.25">
      <c r="J256" s="15" t="s">
        <v>153</v>
      </c>
      <c r="K256" s="29">
        <v>3.2617504051863921E-2</v>
      </c>
      <c r="L256" s="29">
        <v>8.9102346982946612E-2</v>
      </c>
    </row>
    <row r="257" spans="10:14" x14ac:dyDescent="0.25">
      <c r="J257" s="15" t="s">
        <v>247</v>
      </c>
      <c r="K257" s="29">
        <v>1.2168543407192089E-2</v>
      </c>
      <c r="L257" s="29">
        <v>1.1441159094722098E-2</v>
      </c>
    </row>
    <row r="258" spans="10:14" x14ac:dyDescent="0.25">
      <c r="J258" s="15" t="s">
        <v>154</v>
      </c>
      <c r="K258" s="29">
        <v>2.6784109293546576E-2</v>
      </c>
      <c r="L258" s="29">
        <v>3.1490990616660053E-2</v>
      </c>
    </row>
    <row r="259" spans="10:14" x14ac:dyDescent="0.25">
      <c r="J259" s="15" t="s">
        <v>248</v>
      </c>
      <c r="K259" s="29">
        <v>1.1850681414181219E-2</v>
      </c>
      <c r="L259" s="29">
        <v>0.15841685805045413</v>
      </c>
    </row>
    <row r="260" spans="10:14" x14ac:dyDescent="0.25">
      <c r="J260" s="15" t="s">
        <v>249</v>
      </c>
      <c r="K260" s="29">
        <v>1.4548099654482671E-2</v>
      </c>
      <c r="L260" s="29">
        <v>1.9157895659545288E-2</v>
      </c>
    </row>
    <row r="261" spans="10:14" x14ac:dyDescent="0.25">
      <c r="J261" s="15" t="s">
        <v>250</v>
      </c>
      <c r="K261" s="29">
        <v>2.5492677635147398E-2</v>
      </c>
      <c r="L261" s="29">
        <v>1.3392401829710243E-2</v>
      </c>
    </row>
    <row r="262" spans="10:14" ht="38" customHeight="1" x14ac:dyDescent="0.25">
      <c r="J262" s="209" t="s">
        <v>251</v>
      </c>
      <c r="K262" s="209"/>
      <c r="L262" s="209"/>
      <c r="M262" s="209"/>
      <c r="N262" s="209"/>
    </row>
  </sheetData>
  <mergeCells count="27">
    <mergeCell ref="J203:N203"/>
    <mergeCell ref="J204:N204"/>
    <mergeCell ref="A210:I210"/>
    <mergeCell ref="A237:I237"/>
    <mergeCell ref="J262:N262"/>
    <mergeCell ref="A191:I191"/>
    <mergeCell ref="J146:N146"/>
    <mergeCell ref="J147:N147"/>
    <mergeCell ref="A151:I151"/>
    <mergeCell ref="J156:J159"/>
    <mergeCell ref="J161:J162"/>
    <mergeCell ref="J165:N165"/>
    <mergeCell ref="J166:N166"/>
    <mergeCell ref="A171:I171"/>
    <mergeCell ref="J183:N183"/>
    <mergeCell ref="J184:N184"/>
    <mergeCell ref="A96:I96"/>
    <mergeCell ref="A113:I113"/>
    <mergeCell ref="A132:I132"/>
    <mergeCell ref="J137:J140"/>
    <mergeCell ref="J142:J143"/>
    <mergeCell ref="A78:I78"/>
    <mergeCell ref="A1:B1"/>
    <mergeCell ref="A3:I3"/>
    <mergeCell ref="A32:I32"/>
    <mergeCell ref="J58:N58"/>
    <mergeCell ref="A62:I62"/>
  </mergeCells>
  <hyperlinks>
    <hyperlink ref="A1:B1" location="ContentsHead" display="ContentsHead" xr:uid="{12EDEDC8-44E2-4184-81EB-644EAAB7243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D7907-48E6-41E5-9BDA-35498201A867}">
  <sheetPr codeName="Sheet32">
    <pageSetUpPr fitToPage="1"/>
  </sheetPr>
  <dimension ref="A1:AP51"/>
  <sheetViews>
    <sheetView zoomScaleNormal="100" workbookViewId="0">
      <pane xSplit="2" ySplit="6" topLeftCell="C7" activePane="bottomRight" state="frozen"/>
      <selection pane="topRight" activeCell="D1" sqref="D1"/>
      <selection pane="bottomLeft" activeCell="A11" sqref="A11"/>
      <selection pane="bottomRight" activeCell="U10" sqref="U10"/>
    </sheetView>
  </sheetViews>
  <sheetFormatPr defaultColWidth="0" defaultRowHeight="12.5" x14ac:dyDescent="0.25"/>
  <cols>
    <col min="1" max="1" width="2.81640625" style="2" customWidth="1"/>
    <col min="2" max="2" width="22.90625" style="2" customWidth="1"/>
    <col min="3" max="3" width="1.08984375" style="2" customWidth="1"/>
    <col min="4" max="4" width="12.08984375" style="2" bestFit="1" customWidth="1"/>
    <col min="5" max="5" width="9.6328125" style="2" customWidth="1"/>
    <col min="6" max="6" width="17.453125" style="2" customWidth="1"/>
    <col min="7" max="7" width="15.54296875" style="2" bestFit="1" customWidth="1"/>
    <col min="8" max="8" width="2.81640625" style="2" customWidth="1"/>
    <col min="9" max="9" width="13.81640625" style="2" customWidth="1"/>
    <col min="10" max="10" width="21.6328125" style="2" customWidth="1"/>
    <col min="11" max="11" width="16.1796875" style="2" bestFit="1" customWidth="1"/>
    <col min="12" max="12" width="17.1796875" style="2" customWidth="1"/>
    <col min="13" max="13" width="2.81640625" style="2" customWidth="1"/>
    <col min="14" max="14" width="13.81640625" style="2" bestFit="1" customWidth="1"/>
    <col min="15" max="15" width="10.81640625" style="2" bestFit="1" customWidth="1"/>
    <col min="16" max="16" width="18.36328125" style="2" customWidth="1"/>
    <col min="17" max="17" width="17.6328125" style="2" customWidth="1"/>
    <col min="18" max="18" width="2.81640625" style="2" customWidth="1"/>
    <col min="19" max="19" width="27.90625" style="2" customWidth="1"/>
    <col min="20" max="20" width="12.90625" style="2" customWidth="1"/>
    <col min="21" max="21" width="13.1796875" style="2" customWidth="1"/>
    <col min="22" max="26" width="13.1796875" style="2" hidden="1" customWidth="1"/>
    <col min="27" max="42" width="0" style="2" hidden="1" customWidth="1"/>
    <col min="43" max="16384" width="13.1796875" style="2" hidden="1"/>
  </cols>
  <sheetData>
    <row r="1" spans="1:20" s="36" customFormat="1" ht="14.5" x14ac:dyDescent="0.35">
      <c r="A1" s="213" t="s">
        <v>134</v>
      </c>
      <c r="B1" s="213"/>
      <c r="C1" s="6"/>
    </row>
    <row r="2" spans="1:20" ht="13" x14ac:dyDescent="0.3">
      <c r="A2" s="214" t="s">
        <v>255</v>
      </c>
      <c r="B2" s="214"/>
      <c r="C2" s="214"/>
      <c r="D2" s="214"/>
      <c r="E2" s="214"/>
      <c r="F2" s="214"/>
      <c r="G2" s="214"/>
      <c r="H2" s="214"/>
      <c r="I2" s="214"/>
      <c r="J2" s="214"/>
      <c r="K2" s="214"/>
      <c r="L2" s="214"/>
      <c r="M2" s="214"/>
      <c r="N2" s="214"/>
      <c r="O2" s="214"/>
      <c r="P2" s="214"/>
      <c r="Q2" s="214"/>
      <c r="R2" s="214"/>
      <c r="S2" s="214"/>
      <c r="T2" s="10"/>
    </row>
    <row r="4" spans="1:20" ht="17.399999999999999" customHeight="1" x14ac:dyDescent="0.6">
      <c r="A4" s="215" t="s">
        <v>256</v>
      </c>
      <c r="B4" s="215"/>
      <c r="C4" s="37"/>
      <c r="D4" s="217" t="s">
        <v>257</v>
      </c>
      <c r="E4" s="217"/>
      <c r="F4" s="217"/>
      <c r="G4" s="217"/>
      <c r="H4" s="38"/>
      <c r="I4" s="217" t="s">
        <v>258</v>
      </c>
      <c r="J4" s="217"/>
      <c r="K4" s="217"/>
      <c r="L4" s="217"/>
      <c r="M4" s="38"/>
      <c r="N4" s="217" t="s">
        <v>259</v>
      </c>
      <c r="O4" s="217"/>
      <c r="P4" s="217"/>
      <c r="Q4" s="217"/>
      <c r="R4" s="217"/>
      <c r="S4" s="217"/>
      <c r="T4" s="39"/>
    </row>
    <row r="5" spans="1:20" ht="18" customHeight="1" x14ac:dyDescent="0.6">
      <c r="A5" s="216"/>
      <c r="B5" s="216"/>
      <c r="C5" s="40"/>
      <c r="D5" s="216" t="s">
        <v>260</v>
      </c>
      <c r="E5" s="41" t="s">
        <v>261</v>
      </c>
      <c r="F5" s="216" t="s">
        <v>262</v>
      </c>
      <c r="G5" s="219" t="s">
        <v>263</v>
      </c>
      <c r="H5" s="40"/>
      <c r="I5" s="216" t="s">
        <v>264</v>
      </c>
      <c r="J5" s="41" t="s">
        <v>261</v>
      </c>
      <c r="K5" s="216" t="s">
        <v>262</v>
      </c>
      <c r="L5" s="219" t="s">
        <v>265</v>
      </c>
      <c r="M5" s="40"/>
      <c r="N5" s="216" t="s">
        <v>260</v>
      </c>
      <c r="O5" s="41" t="s">
        <v>261</v>
      </c>
      <c r="P5" s="216" t="s">
        <v>266</v>
      </c>
      <c r="Q5" s="219" t="s">
        <v>267</v>
      </c>
      <c r="R5" s="40"/>
      <c r="S5" s="216" t="s">
        <v>268</v>
      </c>
      <c r="T5" s="40"/>
    </row>
    <row r="6" spans="1:20" ht="30.65" customHeight="1" x14ac:dyDescent="0.6">
      <c r="A6" s="216"/>
      <c r="B6" s="216"/>
      <c r="C6" s="40"/>
      <c r="D6" s="216"/>
      <c r="E6" s="41" t="s">
        <v>269</v>
      </c>
      <c r="F6" s="216"/>
      <c r="G6" s="219"/>
      <c r="H6" s="40"/>
      <c r="I6" s="216"/>
      <c r="J6" s="41" t="s">
        <v>270</v>
      </c>
      <c r="K6" s="216"/>
      <c r="L6" s="219"/>
      <c r="M6" s="40"/>
      <c r="N6" s="216"/>
      <c r="O6" s="41" t="s">
        <v>269</v>
      </c>
      <c r="P6" s="216"/>
      <c r="Q6" s="219"/>
      <c r="R6" s="40"/>
      <c r="S6" s="216"/>
      <c r="T6" s="40"/>
    </row>
    <row r="7" spans="1:20" ht="13" x14ac:dyDescent="0.3">
      <c r="A7" s="8" t="s">
        <v>271</v>
      </c>
      <c r="B7" s="8"/>
      <c r="C7" s="8"/>
      <c r="E7" s="43"/>
      <c r="G7" s="44"/>
      <c r="H7" s="45"/>
      <c r="I7" s="46"/>
      <c r="J7" s="47"/>
      <c r="K7" s="46"/>
      <c r="L7" s="48"/>
      <c r="M7" s="45"/>
      <c r="N7" s="45"/>
      <c r="O7" s="49"/>
      <c r="P7" s="45"/>
      <c r="Q7" s="44"/>
      <c r="R7" s="45"/>
    </row>
    <row r="8" spans="1:20" x14ac:dyDescent="0.25">
      <c r="B8" s="53" t="s">
        <v>252</v>
      </c>
      <c r="C8" s="54"/>
      <c r="D8" s="45">
        <v>55670</v>
      </c>
      <c r="E8" s="49">
        <v>12480</v>
      </c>
      <c r="F8" s="45">
        <v>6160</v>
      </c>
      <c r="G8" s="44">
        <v>61820</v>
      </c>
      <c r="H8" s="45"/>
      <c r="I8" s="46">
        <v>150.4</v>
      </c>
      <c r="J8" s="47">
        <v>55.9</v>
      </c>
      <c r="K8" s="46">
        <v>73</v>
      </c>
      <c r="L8" s="48">
        <v>223.4</v>
      </c>
      <c r="M8" s="45"/>
      <c r="N8" s="45">
        <v>9853</v>
      </c>
      <c r="O8" s="49">
        <v>1911</v>
      </c>
      <c r="P8" s="45">
        <v>2633</v>
      </c>
      <c r="Q8" s="44">
        <v>12486</v>
      </c>
      <c r="R8" s="45"/>
      <c r="S8" s="45">
        <v>1288</v>
      </c>
      <c r="T8" s="45"/>
    </row>
    <row r="9" spans="1:20" x14ac:dyDescent="0.25">
      <c r="B9" s="53" t="s">
        <v>272</v>
      </c>
      <c r="C9" s="54"/>
      <c r="D9" s="45">
        <v>43290</v>
      </c>
      <c r="E9" s="49">
        <v>10550</v>
      </c>
      <c r="F9" s="45">
        <v>4530</v>
      </c>
      <c r="G9" s="44">
        <v>47820</v>
      </c>
      <c r="H9" s="45"/>
      <c r="I9" s="46">
        <v>130.6</v>
      </c>
      <c r="J9" s="47">
        <v>51</v>
      </c>
      <c r="K9" s="46">
        <v>50.4</v>
      </c>
      <c r="L9" s="48">
        <v>181</v>
      </c>
      <c r="M9" s="45"/>
      <c r="N9" s="45">
        <v>7948</v>
      </c>
      <c r="O9" s="49">
        <v>1770</v>
      </c>
      <c r="P9" s="45">
        <v>1630</v>
      </c>
      <c r="Q9" s="44">
        <v>9578</v>
      </c>
      <c r="R9" s="45"/>
      <c r="S9" s="45">
        <v>1002</v>
      </c>
      <c r="T9" s="45"/>
    </row>
    <row r="10" spans="1:20" ht="26.4" customHeight="1" x14ac:dyDescent="0.3">
      <c r="A10" s="8" t="s">
        <v>273</v>
      </c>
      <c r="B10" s="8"/>
      <c r="C10" s="8"/>
      <c r="E10" s="43"/>
      <c r="G10" s="44"/>
      <c r="H10" s="45"/>
      <c r="I10" s="46"/>
      <c r="J10" s="47"/>
      <c r="K10" s="46"/>
      <c r="L10" s="48"/>
      <c r="M10" s="45"/>
      <c r="N10" s="45"/>
      <c r="O10" s="49"/>
      <c r="P10" s="45"/>
      <c r="Q10" s="44"/>
      <c r="R10" s="45"/>
    </row>
    <row r="11" spans="1:20" x14ac:dyDescent="0.25">
      <c r="B11" s="53" t="s">
        <v>274</v>
      </c>
      <c r="C11" s="54"/>
      <c r="D11" s="45">
        <v>13220</v>
      </c>
      <c r="E11" s="49">
        <v>2990</v>
      </c>
      <c r="F11" s="45">
        <v>1430</v>
      </c>
      <c r="G11" s="44">
        <v>14640</v>
      </c>
      <c r="H11" s="45"/>
      <c r="I11" s="46">
        <v>31.9</v>
      </c>
      <c r="J11" s="47">
        <v>12.6</v>
      </c>
      <c r="K11" s="46">
        <v>15.4</v>
      </c>
      <c r="L11" s="48">
        <v>47.4</v>
      </c>
      <c r="M11" s="45"/>
      <c r="N11" s="45">
        <v>2256</v>
      </c>
      <c r="O11" s="49">
        <v>430</v>
      </c>
      <c r="P11" s="45">
        <v>522</v>
      </c>
      <c r="Q11" s="44">
        <v>2778</v>
      </c>
      <c r="R11" s="45"/>
      <c r="S11" s="45">
        <v>254</v>
      </c>
      <c r="T11" s="45"/>
    </row>
    <row r="12" spans="1:20" x14ac:dyDescent="0.25">
      <c r="B12" s="53" t="s">
        <v>275</v>
      </c>
      <c r="C12" s="54"/>
      <c r="D12" s="45">
        <v>14840</v>
      </c>
      <c r="E12" s="49">
        <v>3190</v>
      </c>
      <c r="F12" s="45">
        <v>1480</v>
      </c>
      <c r="G12" s="44">
        <v>16330</v>
      </c>
      <c r="H12" s="45"/>
      <c r="I12" s="46">
        <v>42</v>
      </c>
      <c r="J12" s="47">
        <v>14.7</v>
      </c>
      <c r="K12" s="46">
        <v>17.7</v>
      </c>
      <c r="L12" s="48">
        <v>59.7</v>
      </c>
      <c r="M12" s="45"/>
      <c r="N12" s="45">
        <v>2686</v>
      </c>
      <c r="O12" s="49">
        <v>500</v>
      </c>
      <c r="P12" s="45">
        <v>691</v>
      </c>
      <c r="Q12" s="44">
        <v>3378</v>
      </c>
      <c r="R12" s="45"/>
      <c r="S12" s="45">
        <v>388</v>
      </c>
      <c r="T12" s="45"/>
    </row>
    <row r="13" spans="1:20" x14ac:dyDescent="0.25">
      <c r="B13" s="53" t="s">
        <v>276</v>
      </c>
      <c r="C13" s="54"/>
      <c r="D13" s="45">
        <v>15760</v>
      </c>
      <c r="E13" s="49">
        <v>3370</v>
      </c>
      <c r="F13" s="45">
        <v>1690</v>
      </c>
      <c r="G13" s="44">
        <v>17440</v>
      </c>
      <c r="H13" s="45"/>
      <c r="I13" s="46">
        <v>44.6</v>
      </c>
      <c r="J13" s="47">
        <v>15.9</v>
      </c>
      <c r="K13" s="46">
        <v>19.600000000000001</v>
      </c>
      <c r="L13" s="48">
        <v>64.2</v>
      </c>
      <c r="M13" s="45"/>
      <c r="N13" s="45">
        <v>2847</v>
      </c>
      <c r="O13" s="49">
        <v>540</v>
      </c>
      <c r="P13" s="45">
        <v>659</v>
      </c>
      <c r="Q13" s="44">
        <v>3505</v>
      </c>
      <c r="R13" s="45"/>
      <c r="S13" s="45">
        <v>319</v>
      </c>
      <c r="T13" s="45"/>
    </row>
    <row r="14" spans="1:20" ht="13.25" customHeight="1" x14ac:dyDescent="0.25">
      <c r="B14" s="53" t="s">
        <v>277</v>
      </c>
      <c r="C14" s="54"/>
      <c r="D14" s="45">
        <v>11860</v>
      </c>
      <c r="E14" s="49">
        <v>2930</v>
      </c>
      <c r="F14" s="45">
        <v>1560</v>
      </c>
      <c r="G14" s="44">
        <v>13420</v>
      </c>
      <c r="H14" s="45"/>
      <c r="I14" s="46">
        <v>31.9</v>
      </c>
      <c r="J14" s="47">
        <v>12.7</v>
      </c>
      <c r="K14" s="46">
        <v>20.3</v>
      </c>
      <c r="L14" s="48">
        <v>52.2</v>
      </c>
      <c r="M14" s="45"/>
      <c r="N14" s="45">
        <v>2064</v>
      </c>
      <c r="O14" s="49">
        <v>442</v>
      </c>
      <c r="P14" s="45">
        <v>761</v>
      </c>
      <c r="Q14" s="44">
        <v>2825</v>
      </c>
      <c r="R14" s="45"/>
      <c r="S14" s="45">
        <v>328</v>
      </c>
      <c r="T14" s="45"/>
    </row>
    <row r="15" spans="1:20" ht="26.4" customHeight="1" x14ac:dyDescent="0.25">
      <c r="B15" s="53" t="s">
        <v>278</v>
      </c>
      <c r="C15" s="54"/>
      <c r="D15" s="45">
        <v>13240</v>
      </c>
      <c r="E15" s="49">
        <v>3200</v>
      </c>
      <c r="F15" s="45">
        <v>1500</v>
      </c>
      <c r="G15" s="44">
        <v>14740</v>
      </c>
      <c r="H15" s="45"/>
      <c r="I15" s="46">
        <v>36.4</v>
      </c>
      <c r="J15" s="47">
        <v>14.6</v>
      </c>
      <c r="K15" s="46">
        <v>13.5</v>
      </c>
      <c r="L15" s="48">
        <v>49.9</v>
      </c>
      <c r="M15" s="45"/>
      <c r="N15" s="45">
        <v>2397</v>
      </c>
      <c r="O15" s="49">
        <v>510</v>
      </c>
      <c r="P15" s="45">
        <v>376</v>
      </c>
      <c r="Q15" s="44">
        <v>2772</v>
      </c>
      <c r="R15" s="45"/>
      <c r="S15" s="45">
        <v>351</v>
      </c>
      <c r="T15" s="45"/>
    </row>
    <row r="16" spans="1:20" x14ac:dyDescent="0.25">
      <c r="B16" s="53" t="s">
        <v>279</v>
      </c>
      <c r="C16" s="54"/>
      <c r="D16" s="45">
        <v>14910</v>
      </c>
      <c r="E16" s="49">
        <v>3610</v>
      </c>
      <c r="F16" s="45">
        <v>1550</v>
      </c>
      <c r="G16" s="44">
        <v>16460</v>
      </c>
      <c r="H16" s="45"/>
      <c r="I16" s="46">
        <v>45.8</v>
      </c>
      <c r="J16" s="47">
        <v>17.8</v>
      </c>
      <c r="K16" s="46">
        <v>17</v>
      </c>
      <c r="L16" s="48">
        <v>62.8</v>
      </c>
      <c r="M16" s="45"/>
      <c r="N16" s="45">
        <v>2738</v>
      </c>
      <c r="O16" s="49">
        <v>612</v>
      </c>
      <c r="P16" s="45">
        <v>634</v>
      </c>
      <c r="Q16" s="44">
        <v>3372</v>
      </c>
      <c r="R16" s="45"/>
      <c r="S16" s="45">
        <v>318</v>
      </c>
      <c r="T16" s="45"/>
    </row>
    <row r="17" spans="1:20" x14ac:dyDescent="0.25">
      <c r="B17" s="53" t="s">
        <v>280</v>
      </c>
      <c r="C17" s="54"/>
      <c r="D17" s="45">
        <v>15140</v>
      </c>
      <c r="E17" s="49">
        <v>3740</v>
      </c>
      <c r="F17" s="45">
        <v>1480</v>
      </c>
      <c r="G17" s="44">
        <v>16610</v>
      </c>
      <c r="H17" s="45"/>
      <c r="I17" s="46">
        <v>48.4</v>
      </c>
      <c r="J17" s="47">
        <v>18.7</v>
      </c>
      <c r="K17" s="46">
        <v>19.899999999999999</v>
      </c>
      <c r="L17" s="48">
        <v>68.400000000000006</v>
      </c>
      <c r="M17" s="45"/>
      <c r="N17" s="45">
        <v>2812</v>
      </c>
      <c r="O17" s="49">
        <v>648</v>
      </c>
      <c r="P17" s="45">
        <v>621</v>
      </c>
      <c r="Q17" s="44">
        <v>3433</v>
      </c>
      <c r="R17" s="45"/>
      <c r="S17" s="45">
        <v>333</v>
      </c>
      <c r="T17" s="45"/>
    </row>
    <row r="18" spans="1:20" ht="26.4" customHeight="1" x14ac:dyDescent="0.3">
      <c r="A18" s="8" t="s">
        <v>281</v>
      </c>
      <c r="B18" s="8"/>
      <c r="C18" s="8"/>
      <c r="D18" s="45"/>
      <c r="E18" s="49"/>
      <c r="F18" s="45"/>
      <c r="G18" s="44"/>
      <c r="H18" s="45"/>
      <c r="I18" s="46"/>
      <c r="J18" s="47"/>
      <c r="K18" s="46"/>
      <c r="L18" s="48"/>
      <c r="M18" s="45"/>
      <c r="N18" s="45"/>
      <c r="O18" s="49"/>
      <c r="P18" s="45"/>
      <c r="Q18" s="44"/>
      <c r="R18" s="45"/>
    </row>
    <row r="19" spans="1:20" x14ac:dyDescent="0.25">
      <c r="B19" s="55" t="s">
        <v>282</v>
      </c>
      <c r="C19" s="54"/>
      <c r="D19" s="45">
        <v>3890</v>
      </c>
      <c r="E19" s="49">
        <v>930</v>
      </c>
      <c r="F19" s="45">
        <v>490</v>
      </c>
      <c r="G19" s="44">
        <v>4380</v>
      </c>
      <c r="H19" s="45"/>
      <c r="I19" s="46">
        <v>9</v>
      </c>
      <c r="J19" s="47">
        <v>4</v>
      </c>
      <c r="K19" s="46">
        <v>6</v>
      </c>
      <c r="L19" s="48">
        <v>15</v>
      </c>
      <c r="M19" s="45"/>
      <c r="N19" s="45">
        <v>638</v>
      </c>
      <c r="O19" s="49">
        <v>135</v>
      </c>
      <c r="P19" s="45">
        <v>217</v>
      </c>
      <c r="Q19" s="44">
        <v>854</v>
      </c>
      <c r="R19" s="45"/>
      <c r="S19" s="45">
        <v>123</v>
      </c>
      <c r="T19" s="45"/>
    </row>
    <row r="20" spans="1:20" x14ac:dyDescent="0.25">
      <c r="B20" s="55" t="s">
        <v>283</v>
      </c>
      <c r="C20" s="54"/>
      <c r="D20" s="45">
        <v>4350</v>
      </c>
      <c r="E20" s="49">
        <v>980</v>
      </c>
      <c r="F20" s="45">
        <v>460</v>
      </c>
      <c r="G20" s="44">
        <v>4810</v>
      </c>
      <c r="H20" s="45"/>
      <c r="I20" s="46">
        <v>10</v>
      </c>
      <c r="J20" s="47">
        <v>4.0999999999999996</v>
      </c>
      <c r="K20" s="46">
        <v>3.6</v>
      </c>
      <c r="L20" s="48">
        <v>13.6</v>
      </c>
      <c r="M20" s="45"/>
      <c r="N20" s="45">
        <v>721</v>
      </c>
      <c r="O20" s="49">
        <v>140</v>
      </c>
      <c r="P20" s="45">
        <v>124</v>
      </c>
      <c r="Q20" s="44">
        <v>846</v>
      </c>
      <c r="R20" s="45"/>
      <c r="S20" s="45">
        <v>66</v>
      </c>
      <c r="T20" s="45"/>
    </row>
    <row r="21" spans="1:20" x14ac:dyDescent="0.25">
      <c r="B21" s="55" t="s">
        <v>284</v>
      </c>
      <c r="C21" s="54"/>
      <c r="D21" s="45">
        <v>4980</v>
      </c>
      <c r="E21" s="49">
        <v>1080</v>
      </c>
      <c r="F21" s="45">
        <v>480</v>
      </c>
      <c r="G21" s="44">
        <v>5450</v>
      </c>
      <c r="H21" s="45"/>
      <c r="I21" s="46">
        <v>12.9</v>
      </c>
      <c r="J21" s="47">
        <v>4.5</v>
      </c>
      <c r="K21" s="46">
        <v>5.8</v>
      </c>
      <c r="L21" s="48">
        <v>18.8</v>
      </c>
      <c r="M21" s="45"/>
      <c r="N21" s="45">
        <v>897</v>
      </c>
      <c r="O21" s="49">
        <v>154</v>
      </c>
      <c r="P21" s="45">
        <v>180</v>
      </c>
      <c r="Q21" s="44">
        <v>1077</v>
      </c>
      <c r="R21" s="45"/>
      <c r="S21" s="45">
        <v>65</v>
      </c>
      <c r="T21" s="45"/>
    </row>
    <row r="22" spans="1:20" x14ac:dyDescent="0.25">
      <c r="B22" s="55" t="s">
        <v>285</v>
      </c>
      <c r="C22" s="54"/>
      <c r="D22" s="45">
        <v>4850</v>
      </c>
      <c r="E22" s="49">
        <v>1100</v>
      </c>
      <c r="F22" s="45">
        <v>490</v>
      </c>
      <c r="G22" s="44">
        <v>5340</v>
      </c>
      <c r="H22" s="45"/>
      <c r="I22" s="46">
        <v>13.3</v>
      </c>
      <c r="J22" s="47">
        <v>5</v>
      </c>
      <c r="K22" s="46">
        <v>8</v>
      </c>
      <c r="L22" s="48">
        <v>21.3</v>
      </c>
      <c r="M22" s="45"/>
      <c r="N22" s="45">
        <v>862</v>
      </c>
      <c r="O22" s="49">
        <v>173</v>
      </c>
      <c r="P22" s="45">
        <v>331</v>
      </c>
      <c r="Q22" s="44">
        <v>1193</v>
      </c>
      <c r="R22" s="45"/>
      <c r="S22" s="45">
        <v>98</v>
      </c>
      <c r="T22" s="45"/>
    </row>
    <row r="23" spans="1:20" x14ac:dyDescent="0.25">
      <c r="B23" s="55" t="s">
        <v>286</v>
      </c>
      <c r="C23" s="54"/>
      <c r="D23" s="45">
        <v>5460</v>
      </c>
      <c r="E23" s="49">
        <v>1160</v>
      </c>
      <c r="F23" s="45">
        <v>530</v>
      </c>
      <c r="G23" s="44">
        <v>5990</v>
      </c>
      <c r="H23" s="45"/>
      <c r="I23" s="46">
        <v>15.3</v>
      </c>
      <c r="J23" s="47">
        <v>5.2</v>
      </c>
      <c r="K23" s="46">
        <v>3.8</v>
      </c>
      <c r="L23" s="48">
        <v>19</v>
      </c>
      <c r="M23" s="45"/>
      <c r="N23" s="45">
        <v>991</v>
      </c>
      <c r="O23" s="49">
        <v>176</v>
      </c>
      <c r="P23" s="45">
        <v>190</v>
      </c>
      <c r="Q23" s="44">
        <v>1182</v>
      </c>
      <c r="R23" s="45"/>
      <c r="S23" s="45">
        <v>59</v>
      </c>
      <c r="T23" s="45"/>
    </row>
    <row r="24" spans="1:20" x14ac:dyDescent="0.25">
      <c r="B24" s="55" t="s">
        <v>287</v>
      </c>
      <c r="C24" s="54"/>
      <c r="D24" s="45">
        <v>4540</v>
      </c>
      <c r="E24" s="49">
        <v>940</v>
      </c>
      <c r="F24" s="45">
        <v>470</v>
      </c>
      <c r="G24" s="44">
        <v>5000</v>
      </c>
      <c r="H24" s="45"/>
      <c r="I24" s="46">
        <v>13.4</v>
      </c>
      <c r="J24" s="47">
        <v>4.4000000000000004</v>
      </c>
      <c r="K24" s="46">
        <v>5.9</v>
      </c>
      <c r="L24" s="48">
        <v>19.3</v>
      </c>
      <c r="M24" s="45"/>
      <c r="N24" s="45">
        <v>833</v>
      </c>
      <c r="O24" s="49">
        <v>151</v>
      </c>
      <c r="P24" s="45">
        <v>170</v>
      </c>
      <c r="Q24" s="44">
        <v>1003</v>
      </c>
      <c r="R24" s="45"/>
      <c r="S24" s="45">
        <v>231</v>
      </c>
      <c r="T24" s="45"/>
    </row>
    <row r="25" spans="1:20" x14ac:dyDescent="0.25">
      <c r="B25" s="55" t="s">
        <v>288</v>
      </c>
      <c r="C25" s="54"/>
      <c r="D25" s="45">
        <v>5050</v>
      </c>
      <c r="E25" s="49">
        <v>1120</v>
      </c>
      <c r="F25" s="45">
        <v>600</v>
      </c>
      <c r="G25" s="44">
        <v>5650</v>
      </c>
      <c r="H25" s="45"/>
      <c r="I25" s="46">
        <v>14.5</v>
      </c>
      <c r="J25" s="47">
        <v>5.2</v>
      </c>
      <c r="K25" s="46">
        <v>6.6</v>
      </c>
      <c r="L25" s="48">
        <v>21.1</v>
      </c>
      <c r="M25" s="45"/>
      <c r="N25" s="45">
        <v>907</v>
      </c>
      <c r="O25" s="49">
        <v>177</v>
      </c>
      <c r="P25" s="45">
        <v>221</v>
      </c>
      <c r="Q25" s="44">
        <v>1128</v>
      </c>
      <c r="R25" s="45"/>
      <c r="S25" s="45">
        <v>112</v>
      </c>
      <c r="T25" s="45"/>
    </row>
    <row r="26" spans="1:20" x14ac:dyDescent="0.25">
      <c r="B26" s="55" t="s">
        <v>289</v>
      </c>
      <c r="C26" s="54"/>
      <c r="D26" s="45">
        <v>5790</v>
      </c>
      <c r="E26" s="49">
        <v>1230</v>
      </c>
      <c r="F26" s="45">
        <v>560</v>
      </c>
      <c r="G26" s="44">
        <v>6340</v>
      </c>
      <c r="H26" s="45"/>
      <c r="I26" s="46">
        <v>16.7</v>
      </c>
      <c r="J26" s="47">
        <v>5.9</v>
      </c>
      <c r="K26" s="46">
        <v>5.6</v>
      </c>
      <c r="L26" s="48">
        <v>22.3</v>
      </c>
      <c r="M26" s="45"/>
      <c r="N26" s="45">
        <v>1051</v>
      </c>
      <c r="O26" s="49">
        <v>201</v>
      </c>
      <c r="P26" s="45">
        <v>177</v>
      </c>
      <c r="Q26" s="44">
        <v>1228</v>
      </c>
      <c r="R26" s="45"/>
      <c r="S26" s="45">
        <v>113</v>
      </c>
      <c r="T26" s="45"/>
    </row>
    <row r="27" spans="1:20" x14ac:dyDescent="0.25">
      <c r="B27" s="55" t="s">
        <v>290</v>
      </c>
      <c r="C27" s="54"/>
      <c r="D27" s="45">
        <v>4920</v>
      </c>
      <c r="E27" s="49">
        <v>1020</v>
      </c>
      <c r="F27" s="45">
        <v>530</v>
      </c>
      <c r="G27" s="44">
        <v>5450</v>
      </c>
      <c r="H27" s="45"/>
      <c r="I27" s="46">
        <v>13.4</v>
      </c>
      <c r="J27" s="47">
        <v>4.8</v>
      </c>
      <c r="K27" s="46">
        <v>7.4</v>
      </c>
      <c r="L27" s="48">
        <v>20.8</v>
      </c>
      <c r="M27" s="45"/>
      <c r="N27" s="45">
        <v>888</v>
      </c>
      <c r="O27" s="49">
        <v>163</v>
      </c>
      <c r="P27" s="45">
        <v>260</v>
      </c>
      <c r="Q27" s="44">
        <v>1149</v>
      </c>
      <c r="R27" s="45"/>
      <c r="S27" s="45">
        <v>94</v>
      </c>
      <c r="T27" s="45"/>
    </row>
    <row r="28" spans="1:20" x14ac:dyDescent="0.25">
      <c r="B28" s="55" t="s">
        <v>291</v>
      </c>
      <c r="C28" s="54"/>
      <c r="D28" s="45">
        <v>3580</v>
      </c>
      <c r="E28" s="49">
        <v>890</v>
      </c>
      <c r="F28" s="45">
        <v>440</v>
      </c>
      <c r="G28" s="44">
        <v>4020</v>
      </c>
      <c r="H28" s="45"/>
      <c r="I28" s="46">
        <v>10.3</v>
      </c>
      <c r="J28" s="47">
        <v>4</v>
      </c>
      <c r="K28" s="46">
        <v>6.9</v>
      </c>
      <c r="L28" s="48">
        <v>17.2</v>
      </c>
      <c r="M28" s="45"/>
      <c r="N28" s="45">
        <v>636</v>
      </c>
      <c r="O28" s="49">
        <v>138</v>
      </c>
      <c r="P28" s="45">
        <v>209</v>
      </c>
      <c r="Q28" s="44">
        <v>845</v>
      </c>
      <c r="R28" s="45"/>
      <c r="S28" s="45">
        <v>50</v>
      </c>
      <c r="T28" s="45"/>
    </row>
    <row r="29" spans="1:20" x14ac:dyDescent="0.25">
      <c r="B29" s="55" t="s">
        <v>292</v>
      </c>
      <c r="C29" s="54"/>
      <c r="D29" s="45">
        <v>3860</v>
      </c>
      <c r="E29" s="49">
        <v>940</v>
      </c>
      <c r="F29" s="45">
        <v>470</v>
      </c>
      <c r="G29" s="44">
        <v>4330</v>
      </c>
      <c r="H29" s="45"/>
      <c r="I29" s="46">
        <v>10</v>
      </c>
      <c r="J29" s="47">
        <v>3.9</v>
      </c>
      <c r="K29" s="46">
        <v>5.4</v>
      </c>
      <c r="L29" s="48">
        <v>15.3</v>
      </c>
      <c r="M29" s="45"/>
      <c r="N29" s="45">
        <v>658</v>
      </c>
      <c r="O29" s="49">
        <v>137</v>
      </c>
      <c r="P29" s="45">
        <v>161</v>
      </c>
      <c r="Q29" s="44">
        <v>819</v>
      </c>
      <c r="R29" s="45"/>
      <c r="S29" s="45">
        <v>128</v>
      </c>
      <c r="T29" s="45"/>
    </row>
    <row r="30" spans="1:20" x14ac:dyDescent="0.25">
      <c r="B30" s="55" t="s">
        <v>293</v>
      </c>
      <c r="C30" s="54"/>
      <c r="D30" s="45">
        <v>4410</v>
      </c>
      <c r="E30" s="49">
        <v>1100</v>
      </c>
      <c r="F30" s="45">
        <v>660</v>
      </c>
      <c r="G30" s="44">
        <v>5070</v>
      </c>
      <c r="H30" s="45"/>
      <c r="I30" s="46">
        <v>11.6</v>
      </c>
      <c r="J30" s="47">
        <v>4.8</v>
      </c>
      <c r="K30" s="46">
        <v>8.1</v>
      </c>
      <c r="L30" s="48">
        <v>19.7</v>
      </c>
      <c r="M30" s="45"/>
      <c r="N30" s="45">
        <v>770</v>
      </c>
      <c r="O30" s="49">
        <v>167</v>
      </c>
      <c r="P30" s="45">
        <v>391</v>
      </c>
      <c r="Q30" s="44">
        <v>1160</v>
      </c>
      <c r="R30" s="45"/>
      <c r="S30" s="45">
        <v>150</v>
      </c>
      <c r="T30" s="45"/>
    </row>
    <row r="31" spans="1:20" ht="26.4" customHeight="1" x14ac:dyDescent="0.25">
      <c r="B31" s="55" t="s">
        <v>294</v>
      </c>
      <c r="C31" s="54"/>
      <c r="D31" s="45">
        <v>4020</v>
      </c>
      <c r="E31" s="49">
        <v>980</v>
      </c>
      <c r="F31" s="45">
        <v>530</v>
      </c>
      <c r="G31" s="44">
        <v>4540</v>
      </c>
      <c r="H31" s="45"/>
      <c r="I31" s="46">
        <v>10.6</v>
      </c>
      <c r="J31" s="47">
        <v>4.2</v>
      </c>
      <c r="K31" s="46">
        <v>2.9</v>
      </c>
      <c r="L31" s="48">
        <v>13.5</v>
      </c>
      <c r="M31" s="45"/>
      <c r="N31" s="45">
        <v>747</v>
      </c>
      <c r="O31" s="49">
        <v>147</v>
      </c>
      <c r="P31" s="45">
        <v>133</v>
      </c>
      <c r="Q31" s="44">
        <v>880</v>
      </c>
      <c r="R31" s="45"/>
      <c r="S31" s="45">
        <v>63</v>
      </c>
      <c r="T31" s="45"/>
    </row>
    <row r="32" spans="1:20" x14ac:dyDescent="0.25">
      <c r="B32" s="55" t="s">
        <v>295</v>
      </c>
      <c r="C32" s="54"/>
      <c r="D32" s="45">
        <v>4560</v>
      </c>
      <c r="E32" s="49">
        <v>1120</v>
      </c>
      <c r="F32" s="45">
        <v>520</v>
      </c>
      <c r="G32" s="44">
        <v>5080</v>
      </c>
      <c r="H32" s="45"/>
      <c r="I32" s="46">
        <v>12.3</v>
      </c>
      <c r="J32" s="47">
        <v>5</v>
      </c>
      <c r="K32" s="46">
        <v>7.4</v>
      </c>
      <c r="L32" s="48">
        <v>19.7</v>
      </c>
      <c r="M32" s="45"/>
      <c r="N32" s="45">
        <v>794</v>
      </c>
      <c r="O32" s="49">
        <v>176</v>
      </c>
      <c r="P32" s="45">
        <v>127</v>
      </c>
      <c r="Q32" s="44">
        <v>921</v>
      </c>
      <c r="R32" s="45"/>
      <c r="S32" s="45">
        <v>247</v>
      </c>
      <c r="T32" s="45"/>
    </row>
    <row r="33" spans="1:20" x14ac:dyDescent="0.25">
      <c r="B33" s="55" t="s">
        <v>296</v>
      </c>
      <c r="C33" s="54"/>
      <c r="D33" s="45">
        <v>4660</v>
      </c>
      <c r="E33" s="49">
        <v>1100</v>
      </c>
      <c r="F33" s="45">
        <v>460</v>
      </c>
      <c r="G33" s="44">
        <v>5120</v>
      </c>
      <c r="H33" s="45"/>
      <c r="I33" s="46">
        <v>13.5</v>
      </c>
      <c r="J33" s="47">
        <v>5.4</v>
      </c>
      <c r="K33" s="46">
        <v>3.2</v>
      </c>
      <c r="L33" s="48">
        <v>16.7</v>
      </c>
      <c r="M33" s="45"/>
      <c r="N33" s="45">
        <v>856</v>
      </c>
      <c r="O33" s="49">
        <v>188</v>
      </c>
      <c r="P33" s="45">
        <v>116</v>
      </c>
      <c r="Q33" s="44">
        <v>972</v>
      </c>
      <c r="R33" s="45"/>
      <c r="S33" s="45">
        <v>41</v>
      </c>
      <c r="T33" s="45"/>
    </row>
    <row r="34" spans="1:20" x14ac:dyDescent="0.25">
      <c r="B34" s="55" t="s">
        <v>297</v>
      </c>
      <c r="C34" s="54"/>
      <c r="D34" s="45">
        <v>5010</v>
      </c>
      <c r="E34" s="49">
        <v>1230</v>
      </c>
      <c r="F34" s="45">
        <v>590</v>
      </c>
      <c r="G34" s="44">
        <v>5600</v>
      </c>
      <c r="H34" s="45"/>
      <c r="I34" s="46">
        <v>14.6</v>
      </c>
      <c r="J34" s="47">
        <v>5.8</v>
      </c>
      <c r="K34" s="46">
        <v>5</v>
      </c>
      <c r="L34" s="48">
        <v>19.5</v>
      </c>
      <c r="M34" s="45"/>
      <c r="N34" s="45">
        <v>917</v>
      </c>
      <c r="O34" s="49">
        <v>199</v>
      </c>
      <c r="P34" s="45">
        <v>193</v>
      </c>
      <c r="Q34" s="44">
        <v>1110</v>
      </c>
      <c r="R34" s="45"/>
      <c r="S34" s="45">
        <v>137</v>
      </c>
      <c r="T34" s="45"/>
    </row>
    <row r="35" spans="1:20" x14ac:dyDescent="0.25">
      <c r="B35" s="55" t="s">
        <v>298</v>
      </c>
      <c r="C35" s="54"/>
      <c r="D35" s="45">
        <v>5260</v>
      </c>
      <c r="E35" s="49">
        <v>1250</v>
      </c>
      <c r="F35" s="45">
        <v>470</v>
      </c>
      <c r="G35" s="44">
        <v>5730</v>
      </c>
      <c r="H35" s="45"/>
      <c r="I35" s="46">
        <v>17.5</v>
      </c>
      <c r="J35" s="47">
        <v>6.5</v>
      </c>
      <c r="K35" s="46">
        <v>3.7</v>
      </c>
      <c r="L35" s="48">
        <v>21.2</v>
      </c>
      <c r="M35" s="45"/>
      <c r="N35" s="45">
        <v>989</v>
      </c>
      <c r="O35" s="49">
        <v>222</v>
      </c>
      <c r="P35" s="45">
        <v>177</v>
      </c>
      <c r="Q35" s="44">
        <v>1166</v>
      </c>
      <c r="R35" s="45"/>
      <c r="S35" s="45">
        <v>77</v>
      </c>
      <c r="T35" s="45"/>
    </row>
    <row r="36" spans="1:20" x14ac:dyDescent="0.25">
      <c r="B36" s="55" t="s">
        <v>299</v>
      </c>
      <c r="C36" s="54"/>
      <c r="D36" s="45">
        <v>4640</v>
      </c>
      <c r="E36" s="49">
        <v>1140</v>
      </c>
      <c r="F36" s="45">
        <v>500</v>
      </c>
      <c r="G36" s="44">
        <v>5140</v>
      </c>
      <c r="H36" s="45"/>
      <c r="I36" s="46">
        <v>13.8</v>
      </c>
      <c r="J36" s="47">
        <v>5.5</v>
      </c>
      <c r="K36" s="46">
        <v>8.3000000000000007</v>
      </c>
      <c r="L36" s="48">
        <v>22.1</v>
      </c>
      <c r="M36" s="45"/>
      <c r="N36" s="45">
        <v>833</v>
      </c>
      <c r="O36" s="49">
        <v>190</v>
      </c>
      <c r="P36" s="45">
        <v>263</v>
      </c>
      <c r="Q36" s="44">
        <v>1097</v>
      </c>
      <c r="R36" s="45"/>
      <c r="S36" s="45">
        <v>104</v>
      </c>
      <c r="T36" s="45"/>
    </row>
    <row r="37" spans="1:20" x14ac:dyDescent="0.25">
      <c r="B37" s="55" t="s">
        <v>300</v>
      </c>
      <c r="C37" s="54"/>
      <c r="D37" s="45">
        <v>5060</v>
      </c>
      <c r="E37" s="49">
        <v>1290</v>
      </c>
      <c r="F37" s="45">
        <v>520</v>
      </c>
      <c r="G37" s="44">
        <v>5580</v>
      </c>
      <c r="H37" s="45"/>
      <c r="I37" s="46">
        <v>16.2</v>
      </c>
      <c r="J37" s="47">
        <v>6.4</v>
      </c>
      <c r="K37" s="46">
        <v>4.4000000000000004</v>
      </c>
      <c r="L37" s="48">
        <v>20.5</v>
      </c>
      <c r="M37" s="45"/>
      <c r="N37" s="45">
        <v>928</v>
      </c>
      <c r="O37" s="49">
        <v>222</v>
      </c>
      <c r="P37" s="45">
        <v>154</v>
      </c>
      <c r="Q37" s="44">
        <v>1083</v>
      </c>
      <c r="R37" s="45"/>
      <c r="S37" s="45">
        <v>126</v>
      </c>
      <c r="T37" s="45"/>
    </row>
    <row r="38" spans="1:20" x14ac:dyDescent="0.25">
      <c r="B38" s="55" t="s">
        <v>301</v>
      </c>
      <c r="C38" s="54"/>
      <c r="D38" s="45">
        <v>5220</v>
      </c>
      <c r="E38" s="49">
        <v>1210</v>
      </c>
      <c r="F38" s="45">
        <v>460</v>
      </c>
      <c r="G38" s="44">
        <v>5670</v>
      </c>
      <c r="H38" s="45"/>
      <c r="I38" s="46">
        <v>17.100000000000001</v>
      </c>
      <c r="J38" s="47">
        <v>6.2</v>
      </c>
      <c r="K38" s="46">
        <v>6.4</v>
      </c>
      <c r="L38" s="48">
        <v>23.5</v>
      </c>
      <c r="M38" s="45"/>
      <c r="N38" s="45">
        <v>984</v>
      </c>
      <c r="O38" s="49">
        <v>214</v>
      </c>
      <c r="P38" s="45">
        <v>233</v>
      </c>
      <c r="Q38" s="44">
        <v>1217</v>
      </c>
      <c r="R38" s="45"/>
      <c r="S38" s="45">
        <v>65</v>
      </c>
      <c r="T38" s="45"/>
    </row>
    <row r="39" spans="1:20" x14ac:dyDescent="0.25">
      <c r="B39" s="55" t="s">
        <v>302</v>
      </c>
      <c r="C39" s="54"/>
      <c r="D39" s="45">
        <v>4860</v>
      </c>
      <c r="E39" s="49">
        <v>1240</v>
      </c>
      <c r="F39" s="45">
        <v>500</v>
      </c>
      <c r="G39" s="44">
        <v>5360</v>
      </c>
      <c r="H39" s="45"/>
      <c r="I39" s="46">
        <v>15.1</v>
      </c>
      <c r="J39" s="47">
        <v>6.1</v>
      </c>
      <c r="K39" s="46">
        <v>9.1999999999999993</v>
      </c>
      <c r="L39" s="48">
        <v>24.4</v>
      </c>
      <c r="M39" s="45"/>
      <c r="N39" s="45">
        <v>900</v>
      </c>
      <c r="O39" s="49">
        <v>211</v>
      </c>
      <c r="P39" s="45">
        <v>233</v>
      </c>
      <c r="Q39" s="44">
        <v>1133</v>
      </c>
      <c r="R39" s="45"/>
      <c r="S39" s="45">
        <v>142</v>
      </c>
      <c r="T39" s="45"/>
    </row>
    <row r="40" spans="1:20" ht="2" customHeight="1" x14ac:dyDescent="0.25">
      <c r="A40" s="56"/>
      <c r="B40" s="56"/>
      <c r="C40" s="56"/>
      <c r="D40" s="57"/>
      <c r="E40" s="57"/>
      <c r="F40" s="57"/>
      <c r="G40" s="58"/>
      <c r="H40" s="57"/>
      <c r="I40" s="59"/>
      <c r="J40" s="60"/>
      <c r="K40" s="59"/>
      <c r="L40" s="58"/>
      <c r="M40" s="57"/>
      <c r="N40" s="57"/>
      <c r="O40" s="57"/>
      <c r="P40" s="57"/>
      <c r="Q40" s="58"/>
      <c r="R40" s="57"/>
      <c r="S40" s="57"/>
      <c r="T40" s="57"/>
    </row>
    <row r="41" spans="1:20" x14ac:dyDescent="0.25">
      <c r="A41" s="61"/>
      <c r="B41" s="61"/>
      <c r="C41" s="61"/>
      <c r="D41" s="45"/>
      <c r="E41" s="45"/>
      <c r="F41" s="45"/>
      <c r="G41" s="45"/>
      <c r="H41" s="45"/>
      <c r="I41" s="46"/>
      <c r="K41" s="46"/>
      <c r="L41" s="46"/>
      <c r="M41" s="45"/>
      <c r="N41" s="45"/>
      <c r="O41" s="45"/>
      <c r="P41" s="45"/>
      <c r="Q41" s="45"/>
      <c r="R41" s="45"/>
      <c r="S41" s="45"/>
      <c r="T41" s="45"/>
    </row>
    <row r="42" spans="1:20" ht="14.5" x14ac:dyDescent="0.25">
      <c r="A42" s="62">
        <v>1</v>
      </c>
      <c r="B42" s="2" t="s">
        <v>303</v>
      </c>
    </row>
    <row r="43" spans="1:20" ht="14.5" x14ac:dyDescent="0.25">
      <c r="A43" s="62">
        <v>2</v>
      </c>
      <c r="B43" s="2" t="s">
        <v>304</v>
      </c>
      <c r="I43" s="46"/>
    </row>
    <row r="44" spans="1:20" ht="39.5" customHeight="1" x14ac:dyDescent="0.25">
      <c r="A44" s="63">
        <v>3</v>
      </c>
      <c r="B44" s="218" t="s">
        <v>305</v>
      </c>
      <c r="C44" s="218"/>
      <c r="D44" s="218"/>
      <c r="E44" s="218"/>
      <c r="F44" s="218"/>
      <c r="G44" s="218"/>
      <c r="H44" s="218"/>
      <c r="I44" s="218"/>
      <c r="J44" s="218"/>
      <c r="K44" s="218"/>
      <c r="L44" s="218"/>
      <c r="M44" s="218"/>
      <c r="N44" s="218"/>
      <c r="O44" s="218"/>
      <c r="P44" s="218"/>
      <c r="Q44" s="218"/>
      <c r="R44" s="218"/>
      <c r="S44" s="218"/>
      <c r="T44" s="64"/>
    </row>
    <row r="45" spans="1:20" ht="14.5" x14ac:dyDescent="0.25">
      <c r="A45" s="62">
        <v>4</v>
      </c>
      <c r="B45" s="2" t="s">
        <v>306</v>
      </c>
    </row>
    <row r="46" spans="1:20" ht="14.5" x14ac:dyDescent="0.25">
      <c r="A46" s="62">
        <v>5</v>
      </c>
      <c r="B46" s="2" t="s">
        <v>307</v>
      </c>
    </row>
    <row r="47" spans="1:20" ht="14.5" x14ac:dyDescent="0.25">
      <c r="A47" s="62">
        <v>6</v>
      </c>
      <c r="B47" s="2" t="s">
        <v>308</v>
      </c>
    </row>
    <row r="48" spans="1:20" x14ac:dyDescent="0.25">
      <c r="A48" s="7" t="s">
        <v>122</v>
      </c>
      <c r="B48" s="2" t="s">
        <v>309</v>
      </c>
    </row>
    <row r="49" spans="1:2" x14ac:dyDescent="0.25">
      <c r="A49" s="7" t="s">
        <v>123</v>
      </c>
      <c r="B49" s="2" t="s">
        <v>310</v>
      </c>
    </row>
    <row r="51" spans="1:2" x14ac:dyDescent="0.25">
      <c r="B51" s="13"/>
    </row>
  </sheetData>
  <mergeCells count="17">
    <mergeCell ref="B44:S44"/>
    <mergeCell ref="D5:D6"/>
    <mergeCell ref="F5:F6"/>
    <mergeCell ref="G5:G6"/>
    <mergeCell ref="I5:I6"/>
    <mergeCell ref="K5:K6"/>
    <mergeCell ref="L5:L6"/>
    <mergeCell ref="N5:N6"/>
    <mergeCell ref="P5:P6"/>
    <mergeCell ref="Q5:Q6"/>
    <mergeCell ref="A1:B1"/>
    <mergeCell ref="A2:S2"/>
    <mergeCell ref="A4:B6"/>
    <mergeCell ref="D4:G4"/>
    <mergeCell ref="I4:L4"/>
    <mergeCell ref="N4:S4"/>
    <mergeCell ref="S5:S6"/>
  </mergeCells>
  <hyperlinks>
    <hyperlink ref="A1:B1" location="ContentsHead" display="ContentsHead" xr:uid="{EB2D108D-EBEF-47DC-B5B6-EE94492C0DC2}"/>
  </hyperlinks>
  <pageMargins left="0.7" right="0.7" top="0.75" bottom="0.75" header="0.3" footer="0.3"/>
  <pageSetup scale="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28BA-E199-4701-B1DF-34ADA2666AAA}">
  <sheetPr codeName="Sheet5">
    <pageSetUpPr fitToPage="1"/>
  </sheetPr>
  <dimension ref="A1:AJ44"/>
  <sheetViews>
    <sheetView zoomScaleNormal="100" workbookViewId="0">
      <pane xSplit="2" ySplit="5" topLeftCell="C6" activePane="bottomRight" state="frozen"/>
      <selection pane="topRight" activeCell="E1" sqref="E1"/>
      <selection pane="bottomLeft" activeCell="A10" sqref="A10"/>
      <selection pane="bottomRight" sqref="A1:B1"/>
    </sheetView>
  </sheetViews>
  <sheetFormatPr defaultColWidth="0" defaultRowHeight="12.5" x14ac:dyDescent="0.25"/>
  <cols>
    <col min="1" max="1" width="2.81640625" style="2" customWidth="1"/>
    <col min="2" max="2" width="24" style="2" customWidth="1"/>
    <col min="3" max="3" width="12.54296875" style="2" customWidth="1"/>
    <col min="4" max="4" width="18.36328125" style="2" customWidth="1"/>
    <col min="5" max="5" width="12.453125" style="2" customWidth="1"/>
    <col min="6" max="6" width="14.36328125" style="2" customWidth="1"/>
    <col min="7" max="7" width="11.36328125" style="2" bestFit="1" customWidth="1"/>
    <col min="8" max="9" width="14.81640625" style="2" customWidth="1"/>
    <col min="10" max="36" width="0" style="2" hidden="1" customWidth="1"/>
    <col min="37" max="16384" width="14.81640625" style="2" hidden="1"/>
  </cols>
  <sheetData>
    <row r="1" spans="1:7" ht="14.5" x14ac:dyDescent="0.25">
      <c r="A1" s="213" t="s">
        <v>134</v>
      </c>
      <c r="B1" s="213"/>
    </row>
    <row r="2" spans="1:7" ht="13" x14ac:dyDescent="0.3">
      <c r="A2" s="214" t="s">
        <v>317</v>
      </c>
      <c r="B2" s="214"/>
      <c r="C2" s="214"/>
      <c r="D2" s="214"/>
      <c r="E2" s="214"/>
      <c r="F2" s="214"/>
      <c r="G2" s="214"/>
    </row>
    <row r="4" spans="1:7" ht="32" x14ac:dyDescent="0.6">
      <c r="A4" s="215" t="s">
        <v>256</v>
      </c>
      <c r="B4" s="215"/>
      <c r="C4" s="215" t="s">
        <v>318</v>
      </c>
      <c r="D4" s="215"/>
      <c r="E4" s="37" t="s">
        <v>171</v>
      </c>
      <c r="F4" s="37" t="s">
        <v>319</v>
      </c>
      <c r="G4" s="68" t="s">
        <v>320</v>
      </c>
    </row>
    <row r="5" spans="1:7" ht="32" x14ac:dyDescent="0.6">
      <c r="A5" s="216"/>
      <c r="B5" s="216"/>
      <c r="C5" s="40" t="s">
        <v>315</v>
      </c>
      <c r="D5" s="40" t="s">
        <v>321</v>
      </c>
      <c r="E5" s="40" t="s">
        <v>315</v>
      </c>
      <c r="F5" s="40" t="s">
        <v>315</v>
      </c>
      <c r="G5" s="69" t="s">
        <v>315</v>
      </c>
    </row>
    <row r="6" spans="1:7" ht="13" x14ac:dyDescent="0.3">
      <c r="A6" s="8" t="s">
        <v>271</v>
      </c>
      <c r="B6" s="8"/>
      <c r="C6" s="45"/>
      <c r="D6" s="45"/>
      <c r="E6" s="45"/>
      <c r="F6" s="45"/>
      <c r="G6" s="44"/>
    </row>
    <row r="7" spans="1:7" x14ac:dyDescent="0.25">
      <c r="B7" s="53" t="s">
        <v>252</v>
      </c>
      <c r="C7" s="45">
        <v>56500</v>
      </c>
      <c r="D7" s="45">
        <v>11660</v>
      </c>
      <c r="E7" s="45">
        <v>2630</v>
      </c>
      <c r="F7" s="45">
        <v>2690</v>
      </c>
      <c r="G7" s="44">
        <v>61820</v>
      </c>
    </row>
    <row r="8" spans="1:7" x14ac:dyDescent="0.25">
      <c r="B8" s="53" t="s">
        <v>272</v>
      </c>
      <c r="C8" s="45">
        <v>43820</v>
      </c>
      <c r="D8" s="45">
        <v>9134</v>
      </c>
      <c r="E8" s="45">
        <v>2120</v>
      </c>
      <c r="F8" s="45">
        <v>1880</v>
      </c>
      <c r="G8" s="44">
        <v>47820</v>
      </c>
    </row>
    <row r="9" spans="1:7" ht="25.75" customHeight="1" x14ac:dyDescent="0.3">
      <c r="A9" s="8" t="s">
        <v>273</v>
      </c>
      <c r="B9" s="8"/>
      <c r="C9" s="45"/>
      <c r="D9" s="45"/>
      <c r="E9" s="45"/>
      <c r="F9" s="45"/>
      <c r="G9" s="44"/>
    </row>
    <row r="10" spans="1:7" s="8" customFormat="1" ht="13" x14ac:dyDescent="0.3">
      <c r="A10" s="2"/>
      <c r="B10" s="53" t="s">
        <v>274</v>
      </c>
      <c r="C10" s="45">
        <v>13300</v>
      </c>
      <c r="D10" s="45">
        <v>2604</v>
      </c>
      <c r="E10" s="45">
        <v>650</v>
      </c>
      <c r="F10" s="45">
        <v>690</v>
      </c>
      <c r="G10" s="44">
        <v>14640</v>
      </c>
    </row>
    <row r="11" spans="1:7" x14ac:dyDescent="0.25">
      <c r="B11" s="53" t="s">
        <v>275</v>
      </c>
      <c r="C11" s="45">
        <v>15020</v>
      </c>
      <c r="D11" s="45">
        <v>3159</v>
      </c>
      <c r="E11" s="45">
        <v>610</v>
      </c>
      <c r="F11" s="45">
        <v>700</v>
      </c>
      <c r="G11" s="44">
        <v>16330</v>
      </c>
    </row>
    <row r="12" spans="1:7" x14ac:dyDescent="0.25">
      <c r="B12" s="53" t="s">
        <v>276</v>
      </c>
      <c r="C12" s="45">
        <v>16020</v>
      </c>
      <c r="D12" s="45">
        <v>3271</v>
      </c>
      <c r="E12" s="45">
        <v>710</v>
      </c>
      <c r="F12" s="45">
        <v>710</v>
      </c>
      <c r="G12" s="44">
        <v>17440</v>
      </c>
    </row>
    <row r="13" spans="1:7" ht="13.25" customHeight="1" x14ac:dyDescent="0.25">
      <c r="B13" s="53" t="s">
        <v>277</v>
      </c>
      <c r="C13" s="45">
        <v>12160</v>
      </c>
      <c r="D13" s="45">
        <v>2626</v>
      </c>
      <c r="E13" s="45">
        <v>660</v>
      </c>
      <c r="F13" s="45">
        <v>590</v>
      </c>
      <c r="G13" s="44">
        <v>13420</v>
      </c>
    </row>
    <row r="14" spans="1:7" ht="26.4" customHeight="1" x14ac:dyDescent="0.25">
      <c r="B14" s="53" t="s">
        <v>278</v>
      </c>
      <c r="C14" s="45">
        <v>13470</v>
      </c>
      <c r="D14" s="45">
        <v>2608</v>
      </c>
      <c r="E14" s="45">
        <v>680</v>
      </c>
      <c r="F14" s="45">
        <v>590</v>
      </c>
      <c r="G14" s="44">
        <v>14740</v>
      </c>
    </row>
    <row r="15" spans="1:7" x14ac:dyDescent="0.25">
      <c r="B15" s="53" t="s">
        <v>279</v>
      </c>
      <c r="C15" s="45">
        <v>15050</v>
      </c>
      <c r="D15" s="45">
        <v>3226</v>
      </c>
      <c r="E15" s="45">
        <v>780</v>
      </c>
      <c r="F15" s="45">
        <v>630</v>
      </c>
      <c r="G15" s="44">
        <v>16460</v>
      </c>
    </row>
    <row r="16" spans="1:7" x14ac:dyDescent="0.25">
      <c r="B16" s="53" t="s">
        <v>280</v>
      </c>
      <c r="C16" s="45">
        <v>15300</v>
      </c>
      <c r="D16" s="45">
        <v>3300</v>
      </c>
      <c r="E16" s="45">
        <v>660</v>
      </c>
      <c r="F16" s="45">
        <v>660</v>
      </c>
      <c r="G16" s="44">
        <v>16610</v>
      </c>
    </row>
    <row r="17" spans="1:7" ht="26.4" customHeight="1" x14ac:dyDescent="0.3">
      <c r="A17" s="8" t="s">
        <v>281</v>
      </c>
      <c r="B17" s="8"/>
      <c r="C17" s="45"/>
      <c r="D17" s="45"/>
      <c r="E17" s="45"/>
      <c r="F17" s="45"/>
      <c r="G17" s="44"/>
    </row>
    <row r="18" spans="1:7" ht="13.25" customHeight="1" x14ac:dyDescent="0.25">
      <c r="B18" s="55" t="s">
        <v>282</v>
      </c>
      <c r="C18" s="45">
        <v>3960</v>
      </c>
      <c r="D18" s="45">
        <v>783</v>
      </c>
      <c r="E18" s="45">
        <v>220</v>
      </c>
      <c r="F18" s="45">
        <v>210</v>
      </c>
      <c r="G18" s="44">
        <v>4380</v>
      </c>
    </row>
    <row r="19" spans="1:7" ht="13.25" customHeight="1" x14ac:dyDescent="0.25">
      <c r="B19" s="55" t="s">
        <v>283</v>
      </c>
      <c r="C19" s="45">
        <v>4380</v>
      </c>
      <c r="D19" s="45">
        <v>803</v>
      </c>
      <c r="E19" s="45">
        <v>200</v>
      </c>
      <c r="F19" s="45">
        <v>230</v>
      </c>
      <c r="G19" s="44">
        <v>4810</v>
      </c>
    </row>
    <row r="20" spans="1:7" ht="13.25" customHeight="1" x14ac:dyDescent="0.25">
      <c r="B20" s="55" t="s">
        <v>284</v>
      </c>
      <c r="C20" s="45">
        <v>4970</v>
      </c>
      <c r="D20" s="45">
        <v>1017</v>
      </c>
      <c r="E20" s="45">
        <v>230</v>
      </c>
      <c r="F20" s="45">
        <v>260</v>
      </c>
      <c r="G20" s="44">
        <v>5450</v>
      </c>
    </row>
    <row r="21" spans="1:7" ht="13.25" customHeight="1" x14ac:dyDescent="0.25">
      <c r="B21" s="55" t="s">
        <v>285</v>
      </c>
      <c r="C21" s="45">
        <v>4920</v>
      </c>
      <c r="D21" s="45">
        <v>1120</v>
      </c>
      <c r="E21" s="45">
        <v>190</v>
      </c>
      <c r="F21" s="45">
        <v>240</v>
      </c>
      <c r="G21" s="44">
        <v>5340</v>
      </c>
    </row>
    <row r="22" spans="1:7" s="8" customFormat="1" ht="13.25" customHeight="1" x14ac:dyDescent="0.3">
      <c r="A22" s="2"/>
      <c r="B22" s="55" t="s">
        <v>286</v>
      </c>
      <c r="C22" s="45">
        <v>5510</v>
      </c>
      <c r="D22" s="45">
        <v>1124</v>
      </c>
      <c r="E22" s="45">
        <v>210</v>
      </c>
      <c r="F22" s="45">
        <v>270</v>
      </c>
      <c r="G22" s="44">
        <v>5990</v>
      </c>
    </row>
    <row r="23" spans="1:7" ht="13.25" customHeight="1" x14ac:dyDescent="0.25">
      <c r="B23" s="55" t="s">
        <v>287</v>
      </c>
      <c r="C23" s="45">
        <v>4600</v>
      </c>
      <c r="D23" s="45">
        <v>915</v>
      </c>
      <c r="E23" s="45">
        <v>210</v>
      </c>
      <c r="F23" s="45">
        <v>190</v>
      </c>
      <c r="G23" s="44">
        <v>5000</v>
      </c>
    </row>
    <row r="24" spans="1:7" ht="13.25" customHeight="1" x14ac:dyDescent="0.25">
      <c r="B24" s="55" t="s">
        <v>288</v>
      </c>
      <c r="C24" s="45">
        <v>5180</v>
      </c>
      <c r="D24" s="45">
        <v>1072</v>
      </c>
      <c r="E24" s="45">
        <v>240</v>
      </c>
      <c r="F24" s="45">
        <v>230</v>
      </c>
      <c r="G24" s="44">
        <v>5650</v>
      </c>
    </row>
    <row r="25" spans="1:7" ht="13.25" customHeight="1" x14ac:dyDescent="0.25">
      <c r="B25" s="55" t="s">
        <v>289</v>
      </c>
      <c r="C25" s="45">
        <v>5840</v>
      </c>
      <c r="D25" s="45">
        <v>1166</v>
      </c>
      <c r="E25" s="45">
        <v>240</v>
      </c>
      <c r="F25" s="45">
        <v>250</v>
      </c>
      <c r="G25" s="44">
        <v>6340</v>
      </c>
    </row>
    <row r="26" spans="1:7" ht="13.25" customHeight="1" x14ac:dyDescent="0.25">
      <c r="B26" s="55" t="s">
        <v>290</v>
      </c>
      <c r="C26" s="45">
        <v>5000</v>
      </c>
      <c r="D26" s="45">
        <v>1032</v>
      </c>
      <c r="E26" s="45">
        <v>230</v>
      </c>
      <c r="F26" s="45">
        <v>230</v>
      </c>
      <c r="G26" s="44">
        <v>5450</v>
      </c>
    </row>
    <row r="27" spans="1:7" ht="13.25" customHeight="1" x14ac:dyDescent="0.25">
      <c r="B27" s="55" t="s">
        <v>291</v>
      </c>
      <c r="C27" s="45">
        <v>3660</v>
      </c>
      <c r="D27" s="45">
        <v>761</v>
      </c>
      <c r="E27" s="45">
        <v>180</v>
      </c>
      <c r="F27" s="45">
        <v>190</v>
      </c>
      <c r="G27" s="44">
        <v>4020</v>
      </c>
    </row>
    <row r="28" spans="1:7" ht="13.25" customHeight="1" x14ac:dyDescent="0.25">
      <c r="B28" s="55" t="s">
        <v>292</v>
      </c>
      <c r="C28" s="45">
        <v>3920</v>
      </c>
      <c r="D28" s="45">
        <v>764</v>
      </c>
      <c r="E28" s="45">
        <v>210</v>
      </c>
      <c r="F28" s="45">
        <v>200</v>
      </c>
      <c r="G28" s="44">
        <v>4330</v>
      </c>
    </row>
    <row r="29" spans="1:7" ht="13.25" customHeight="1" x14ac:dyDescent="0.25">
      <c r="B29" s="55" t="s">
        <v>293</v>
      </c>
      <c r="C29" s="45">
        <v>4590</v>
      </c>
      <c r="D29" s="45">
        <v>1101</v>
      </c>
      <c r="E29" s="45">
        <v>270</v>
      </c>
      <c r="F29" s="45">
        <v>210</v>
      </c>
      <c r="G29" s="44">
        <v>5070</v>
      </c>
    </row>
    <row r="30" spans="1:7" ht="26.4" customHeight="1" x14ac:dyDescent="0.25">
      <c r="B30" s="55" t="s">
        <v>294</v>
      </c>
      <c r="C30" s="45">
        <v>4170</v>
      </c>
      <c r="D30" s="45">
        <v>825</v>
      </c>
      <c r="E30" s="45">
        <v>190</v>
      </c>
      <c r="F30" s="45">
        <v>180</v>
      </c>
      <c r="G30" s="44">
        <v>4540</v>
      </c>
    </row>
    <row r="31" spans="1:7" ht="13.25" customHeight="1" x14ac:dyDescent="0.25">
      <c r="B31" s="55" t="s">
        <v>295</v>
      </c>
      <c r="C31" s="45">
        <v>4600</v>
      </c>
      <c r="D31" s="45">
        <v>857</v>
      </c>
      <c r="E31" s="45">
        <v>280</v>
      </c>
      <c r="F31" s="45">
        <v>210</v>
      </c>
      <c r="G31" s="44">
        <v>5080</v>
      </c>
    </row>
    <row r="32" spans="1:7" ht="13.25" customHeight="1" x14ac:dyDescent="0.25">
      <c r="B32" s="55" t="s">
        <v>296</v>
      </c>
      <c r="C32" s="45">
        <v>4710</v>
      </c>
      <c r="D32" s="45">
        <v>926</v>
      </c>
      <c r="E32" s="45">
        <v>210</v>
      </c>
      <c r="F32" s="45">
        <v>200</v>
      </c>
      <c r="G32" s="44">
        <v>5120</v>
      </c>
    </row>
    <row r="33" spans="1:9" ht="13.25" customHeight="1" x14ac:dyDescent="0.25">
      <c r="B33" s="55" t="s">
        <v>297</v>
      </c>
      <c r="C33" s="45">
        <v>5080</v>
      </c>
      <c r="D33" s="45">
        <v>1059</v>
      </c>
      <c r="E33" s="45">
        <v>290</v>
      </c>
      <c r="F33" s="45">
        <v>230</v>
      </c>
      <c r="G33" s="44">
        <v>5600</v>
      </c>
    </row>
    <row r="34" spans="1:9" ht="13.25" customHeight="1" x14ac:dyDescent="0.25">
      <c r="B34" s="55" t="s">
        <v>298</v>
      </c>
      <c r="C34" s="45">
        <v>5300</v>
      </c>
      <c r="D34" s="45">
        <v>1126</v>
      </c>
      <c r="E34" s="45">
        <v>230</v>
      </c>
      <c r="F34" s="45">
        <v>200</v>
      </c>
      <c r="G34" s="44">
        <v>5730</v>
      </c>
    </row>
    <row r="35" spans="1:9" ht="13.25" customHeight="1" x14ac:dyDescent="0.25">
      <c r="B35" s="55" t="s">
        <v>299</v>
      </c>
      <c r="C35" s="45">
        <v>4670</v>
      </c>
      <c r="D35" s="45">
        <v>1041</v>
      </c>
      <c r="E35" s="45">
        <v>260</v>
      </c>
      <c r="F35" s="45">
        <v>210</v>
      </c>
      <c r="G35" s="44">
        <v>5140</v>
      </c>
    </row>
    <row r="36" spans="1:9" ht="13.25" customHeight="1" x14ac:dyDescent="0.25">
      <c r="B36" s="55" t="s">
        <v>300</v>
      </c>
      <c r="C36" s="45">
        <v>5110</v>
      </c>
      <c r="D36" s="45">
        <v>1030</v>
      </c>
      <c r="E36" s="45">
        <v>230</v>
      </c>
      <c r="F36" s="45">
        <v>240</v>
      </c>
      <c r="G36" s="44">
        <v>5580</v>
      </c>
    </row>
    <row r="37" spans="1:9" ht="13.25" customHeight="1" x14ac:dyDescent="0.25">
      <c r="B37" s="55" t="s">
        <v>301</v>
      </c>
      <c r="C37" s="45">
        <v>5270</v>
      </c>
      <c r="D37" s="45">
        <v>1178</v>
      </c>
      <c r="E37" s="45">
        <v>190</v>
      </c>
      <c r="F37" s="45">
        <v>220</v>
      </c>
      <c r="G37" s="44">
        <v>5670</v>
      </c>
    </row>
    <row r="38" spans="1:9" ht="13.25" customHeight="1" x14ac:dyDescent="0.25">
      <c r="B38" s="55" t="s">
        <v>302</v>
      </c>
      <c r="C38" s="45">
        <v>4920</v>
      </c>
      <c r="D38" s="45">
        <v>1092</v>
      </c>
      <c r="E38" s="45">
        <v>240</v>
      </c>
      <c r="F38" s="45">
        <v>200</v>
      </c>
      <c r="G38" s="44">
        <v>5360</v>
      </c>
    </row>
    <row r="39" spans="1:9" ht="2.5" customHeight="1" x14ac:dyDescent="0.25">
      <c r="A39" s="56"/>
      <c r="B39" s="56"/>
      <c r="C39" s="56"/>
      <c r="D39" s="57"/>
      <c r="E39" s="57"/>
      <c r="F39" s="57"/>
      <c r="G39" s="58"/>
      <c r="H39" s="45"/>
      <c r="I39" s="46"/>
    </row>
    <row r="40" spans="1:9" x14ac:dyDescent="0.25">
      <c r="A40" s="61"/>
      <c r="B40" s="61"/>
      <c r="C40" s="61"/>
      <c r="D40" s="45"/>
      <c r="E40" s="45"/>
      <c r="F40" s="45"/>
      <c r="G40" s="45"/>
      <c r="H40" s="45"/>
      <c r="I40" s="46"/>
    </row>
    <row r="41" spans="1:9" ht="14.5" x14ac:dyDescent="0.25">
      <c r="A41" s="62">
        <v>1</v>
      </c>
      <c r="B41" s="218" t="s">
        <v>322</v>
      </c>
      <c r="C41" s="218"/>
      <c r="D41" s="218"/>
      <c r="E41" s="218"/>
      <c r="F41" s="218"/>
      <c r="G41" s="218"/>
    </row>
    <row r="42" spans="1:9" ht="27" customHeight="1" x14ac:dyDescent="0.25">
      <c r="A42" s="70">
        <v>2</v>
      </c>
      <c r="B42" s="218" t="s">
        <v>323</v>
      </c>
      <c r="C42" s="218"/>
      <c r="D42" s="218"/>
      <c r="E42" s="218"/>
      <c r="F42" s="218"/>
      <c r="G42" s="218"/>
    </row>
    <row r="43" spans="1:9" ht="25" customHeight="1" x14ac:dyDescent="0.25">
      <c r="A43" s="71" t="s">
        <v>131</v>
      </c>
      <c r="B43" s="218" t="s">
        <v>309</v>
      </c>
      <c r="C43" s="218"/>
      <c r="D43" s="218"/>
      <c r="E43" s="218"/>
      <c r="F43" s="218"/>
      <c r="G43" s="218"/>
    </row>
    <row r="44" spans="1:9" x14ac:dyDescent="0.25">
      <c r="A44" s="2" t="s">
        <v>123</v>
      </c>
      <c r="B44" s="2" t="s">
        <v>310</v>
      </c>
    </row>
  </sheetData>
  <mergeCells count="7">
    <mergeCell ref="B42:G42"/>
    <mergeCell ref="B43:G43"/>
    <mergeCell ref="A1:B1"/>
    <mergeCell ref="A2:G2"/>
    <mergeCell ref="A4:B5"/>
    <mergeCell ref="C4:D4"/>
    <mergeCell ref="B41:G41"/>
  </mergeCells>
  <hyperlinks>
    <hyperlink ref="A1:B1" location="ContentsHead" display="ContentsHead" xr:uid="{8F741BFC-C3AD-4F64-A9C2-D35DB696479B}"/>
  </hyperlinks>
  <pageMargins left="0.7" right="0.7" top="0.75" bottom="0.75" header="0.3" footer="0.3"/>
  <pageSetup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3405B-FD61-4912-BA6E-7B6DAFB52BEC}">
  <sheetPr codeName="Sheet16">
    <pageSetUpPr fitToPage="1"/>
  </sheetPr>
  <dimension ref="A1:AP51"/>
  <sheetViews>
    <sheetView zoomScaleNormal="100" workbookViewId="0">
      <pane xSplit="2" ySplit="5" topLeftCell="C6" activePane="bottomRight" state="frozen"/>
      <selection pane="topRight" activeCell="D1" sqref="D1"/>
      <selection pane="bottomLeft" activeCell="A10" sqref="A10"/>
      <selection pane="bottomRight" sqref="A1:B1"/>
    </sheetView>
  </sheetViews>
  <sheetFormatPr defaultColWidth="0" defaultRowHeight="12.5" x14ac:dyDescent="0.35"/>
  <cols>
    <col min="1" max="1" width="2.81640625" style="36" customWidth="1"/>
    <col min="2" max="2" width="23" style="36" customWidth="1"/>
    <col min="3" max="3" width="12" style="36" bestFit="1" customWidth="1"/>
    <col min="4" max="7" width="8.90625" style="36" customWidth="1"/>
    <col min="8" max="8" width="6.1796875" style="36" bestFit="1" customWidth="1"/>
    <col min="9" max="9" width="11.453125" style="36" customWidth="1"/>
    <col min="10" max="10" width="12" style="36" bestFit="1" customWidth="1"/>
    <col min="11" max="13" width="10.81640625" style="36" bestFit="1" customWidth="1"/>
    <col min="14" max="14" width="9.36328125" style="36" customWidth="1"/>
    <col min="15" max="15" width="9.81640625" style="36" bestFit="1" customWidth="1"/>
    <col min="16" max="16" width="13.08984375" style="36" customWidth="1"/>
    <col min="17" max="17" width="12.6328125" style="36" bestFit="1" customWidth="1"/>
    <col min="18" max="22" width="9.54296875" style="36" customWidth="1"/>
    <col min="23" max="23" width="13.36328125" style="36" customWidth="1"/>
    <col min="24" max="24" width="10.453125" style="36" customWidth="1"/>
    <col min="25" max="42" width="0" style="36" hidden="1" customWidth="1"/>
    <col min="43" max="16384" width="10.453125" style="36" hidden="1"/>
  </cols>
  <sheetData>
    <row r="1" spans="1:24" ht="14.5" x14ac:dyDescent="0.35">
      <c r="A1" s="213" t="s">
        <v>134</v>
      </c>
      <c r="B1" s="213"/>
    </row>
    <row r="2" spans="1:24" s="2" customFormat="1" ht="13" x14ac:dyDescent="0.3">
      <c r="A2" s="214" t="s">
        <v>327</v>
      </c>
      <c r="B2" s="214"/>
      <c r="C2" s="214"/>
      <c r="D2" s="214"/>
      <c r="E2" s="214"/>
      <c r="F2" s="214"/>
      <c r="G2" s="214"/>
      <c r="H2" s="214"/>
      <c r="I2" s="214"/>
      <c r="J2" s="214"/>
      <c r="K2" s="214"/>
      <c r="L2" s="214"/>
      <c r="M2" s="214"/>
      <c r="N2" s="214"/>
      <c r="O2" s="214"/>
      <c r="P2" s="214"/>
      <c r="Q2" s="214"/>
      <c r="R2" s="214"/>
      <c r="S2" s="214"/>
      <c r="T2" s="214"/>
      <c r="U2" s="214"/>
      <c r="V2" s="214"/>
      <c r="W2" s="214"/>
    </row>
    <row r="3" spans="1:24" s="2" customFormat="1" x14ac:dyDescent="0.25"/>
    <row r="4" spans="1:24" s="2" customFormat="1" ht="16" x14ac:dyDescent="0.6">
      <c r="A4" s="215" t="s">
        <v>256</v>
      </c>
      <c r="B4" s="215"/>
      <c r="C4" s="217" t="s">
        <v>328</v>
      </c>
      <c r="D4" s="217"/>
      <c r="E4" s="217"/>
      <c r="F4" s="217"/>
      <c r="G4" s="217"/>
      <c r="H4" s="217"/>
      <c r="I4" s="217"/>
      <c r="J4" s="217" t="s">
        <v>329</v>
      </c>
      <c r="K4" s="217"/>
      <c r="L4" s="217"/>
      <c r="M4" s="217"/>
      <c r="N4" s="217"/>
      <c r="O4" s="217"/>
      <c r="P4" s="217"/>
      <c r="Q4" s="217" t="s">
        <v>259</v>
      </c>
      <c r="R4" s="217"/>
      <c r="S4" s="217"/>
      <c r="T4" s="217"/>
      <c r="U4" s="217"/>
      <c r="V4" s="217"/>
      <c r="W4" s="217"/>
      <c r="X4" s="39"/>
    </row>
    <row r="5" spans="1:24" s="2" customFormat="1" ht="50.4" customHeight="1" x14ac:dyDescent="0.6">
      <c r="A5" s="216"/>
      <c r="B5" s="216"/>
      <c r="C5" s="73" t="s">
        <v>124</v>
      </c>
      <c r="D5" s="40" t="s">
        <v>125</v>
      </c>
      <c r="E5" s="40" t="s">
        <v>126</v>
      </c>
      <c r="F5" s="40" t="s">
        <v>127</v>
      </c>
      <c r="G5" s="40" t="s">
        <v>128</v>
      </c>
      <c r="H5" s="73" t="s">
        <v>129</v>
      </c>
      <c r="I5" s="69" t="s">
        <v>330</v>
      </c>
      <c r="J5" s="73" t="s">
        <v>124</v>
      </c>
      <c r="K5" s="40" t="s">
        <v>125</v>
      </c>
      <c r="L5" s="40" t="s">
        <v>126</v>
      </c>
      <c r="M5" s="40" t="s">
        <v>127</v>
      </c>
      <c r="N5" s="40" t="s">
        <v>128</v>
      </c>
      <c r="O5" s="73" t="s">
        <v>129</v>
      </c>
      <c r="P5" s="69" t="s">
        <v>330</v>
      </c>
      <c r="Q5" s="73" t="s">
        <v>124</v>
      </c>
      <c r="R5" s="40" t="s">
        <v>125</v>
      </c>
      <c r="S5" s="40" t="s">
        <v>126</v>
      </c>
      <c r="T5" s="40" t="s">
        <v>127</v>
      </c>
      <c r="U5" s="40" t="s">
        <v>128</v>
      </c>
      <c r="V5" s="73" t="s">
        <v>129</v>
      </c>
      <c r="W5" s="69" t="s">
        <v>330</v>
      </c>
    </row>
    <row r="6" spans="1:24" s="78" customFormat="1" ht="14" customHeight="1" x14ac:dyDescent="0.3">
      <c r="A6" s="8" t="s">
        <v>271</v>
      </c>
      <c r="B6" s="8"/>
      <c r="C6" s="74"/>
      <c r="D6" s="74"/>
      <c r="E6" s="74"/>
      <c r="F6" s="74"/>
      <c r="G6" s="74"/>
      <c r="H6" s="74"/>
      <c r="I6" s="75"/>
      <c r="J6" s="76"/>
      <c r="K6" s="76"/>
      <c r="L6" s="76"/>
      <c r="M6" s="76"/>
      <c r="N6" s="76"/>
      <c r="O6" s="76"/>
      <c r="P6" s="77"/>
      <c r="W6" s="77"/>
    </row>
    <row r="7" spans="1:24" s="78" customFormat="1" ht="13" x14ac:dyDescent="0.25">
      <c r="A7" s="2"/>
      <c r="B7" s="53" t="s">
        <v>252</v>
      </c>
      <c r="C7" s="79">
        <v>35570</v>
      </c>
      <c r="D7" s="79">
        <v>10160</v>
      </c>
      <c r="E7" s="79">
        <v>7680</v>
      </c>
      <c r="F7" s="79">
        <v>2090</v>
      </c>
      <c r="G7" s="79">
        <v>160</v>
      </c>
      <c r="H7" s="79">
        <v>20</v>
      </c>
      <c r="I7" s="80">
        <v>55670</v>
      </c>
      <c r="J7" s="81">
        <v>28.1</v>
      </c>
      <c r="K7" s="81">
        <v>21.8</v>
      </c>
      <c r="L7" s="81">
        <v>52</v>
      </c>
      <c r="M7" s="81">
        <v>39.799999999999997</v>
      </c>
      <c r="N7" s="81">
        <v>7.7</v>
      </c>
      <c r="O7" s="81">
        <v>1.1000000000000001</v>
      </c>
      <c r="P7" s="82">
        <v>150.4</v>
      </c>
      <c r="Q7" s="79">
        <v>4063</v>
      </c>
      <c r="R7" s="79">
        <v>2170</v>
      </c>
      <c r="S7" s="79">
        <v>2374</v>
      </c>
      <c r="T7" s="79">
        <v>1042</v>
      </c>
      <c r="U7" s="79">
        <v>144</v>
      </c>
      <c r="V7" s="79">
        <v>60</v>
      </c>
      <c r="W7" s="80">
        <v>9853</v>
      </c>
    </row>
    <row r="8" spans="1:24" s="78" customFormat="1" ht="13" x14ac:dyDescent="0.25">
      <c r="A8" s="2"/>
      <c r="B8" s="53" t="s">
        <v>272</v>
      </c>
      <c r="C8" s="79">
        <v>26540</v>
      </c>
      <c r="D8" s="79">
        <v>8310</v>
      </c>
      <c r="E8" s="79">
        <v>6560</v>
      </c>
      <c r="F8" s="79">
        <v>1730</v>
      </c>
      <c r="G8" s="79">
        <v>140</v>
      </c>
      <c r="H8" s="79">
        <v>10</v>
      </c>
      <c r="I8" s="80">
        <v>43290</v>
      </c>
      <c r="J8" s="81">
        <v>22.2</v>
      </c>
      <c r="K8" s="81">
        <v>19</v>
      </c>
      <c r="L8" s="81">
        <v>45.5</v>
      </c>
      <c r="M8" s="81">
        <v>35.700000000000003</v>
      </c>
      <c r="N8" s="81">
        <v>7.3</v>
      </c>
      <c r="O8" s="81">
        <v>1</v>
      </c>
      <c r="P8" s="82">
        <v>130.6</v>
      </c>
      <c r="Q8" s="79">
        <v>3079</v>
      </c>
      <c r="R8" s="79">
        <v>1771</v>
      </c>
      <c r="S8" s="79">
        <v>2023</v>
      </c>
      <c r="T8" s="79">
        <v>868</v>
      </c>
      <c r="U8" s="79">
        <v>125</v>
      </c>
      <c r="V8" s="79">
        <v>82</v>
      </c>
      <c r="W8" s="80">
        <v>7948</v>
      </c>
    </row>
    <row r="9" spans="1:24" ht="26.4" customHeight="1" x14ac:dyDescent="0.3">
      <c r="A9" s="8" t="s">
        <v>273</v>
      </c>
      <c r="B9" s="8"/>
      <c r="C9" s="79"/>
      <c r="D9" s="79"/>
      <c r="E9" s="79"/>
      <c r="F9" s="79"/>
      <c r="G9" s="79"/>
      <c r="H9" s="79"/>
      <c r="I9" s="80"/>
      <c r="J9" s="81"/>
      <c r="K9" s="81"/>
      <c r="L9" s="81"/>
      <c r="M9" s="81"/>
      <c r="N9" s="81"/>
      <c r="O9" s="81"/>
      <c r="P9" s="82"/>
      <c r="Q9" s="79"/>
      <c r="R9" s="79"/>
      <c r="S9" s="79"/>
      <c r="T9" s="79"/>
      <c r="U9" s="79"/>
      <c r="V9" s="79"/>
      <c r="W9" s="80"/>
    </row>
    <row r="10" spans="1:24" x14ac:dyDescent="0.25">
      <c r="A10" s="2"/>
      <c r="B10" s="53" t="s">
        <v>274</v>
      </c>
      <c r="C10" s="79">
        <v>8730</v>
      </c>
      <c r="D10" s="79">
        <v>2360</v>
      </c>
      <c r="E10" s="79">
        <v>1670</v>
      </c>
      <c r="F10" s="79">
        <v>420</v>
      </c>
      <c r="G10" s="79">
        <v>20</v>
      </c>
      <c r="H10" s="79" t="s">
        <v>314</v>
      </c>
      <c r="I10" s="80">
        <v>13220</v>
      </c>
      <c r="J10" s="81">
        <v>7.1</v>
      </c>
      <c r="K10" s="81">
        <v>4.9000000000000004</v>
      </c>
      <c r="L10" s="81">
        <v>11</v>
      </c>
      <c r="M10" s="81">
        <v>7.7</v>
      </c>
      <c r="N10" s="81">
        <v>0.9</v>
      </c>
      <c r="O10" s="81" t="s">
        <v>314</v>
      </c>
      <c r="P10" s="82">
        <v>31.9</v>
      </c>
      <c r="Q10" s="79">
        <v>994</v>
      </c>
      <c r="R10" s="79">
        <v>503</v>
      </c>
      <c r="S10" s="79">
        <v>516</v>
      </c>
      <c r="T10" s="79">
        <v>208</v>
      </c>
      <c r="U10" s="79">
        <v>21</v>
      </c>
      <c r="V10" s="79" t="s">
        <v>314</v>
      </c>
      <c r="W10" s="80">
        <v>2256</v>
      </c>
    </row>
    <row r="11" spans="1:24" s="78" customFormat="1" ht="13" x14ac:dyDescent="0.25">
      <c r="A11" s="2"/>
      <c r="B11" s="53" t="s">
        <v>275</v>
      </c>
      <c r="C11" s="79">
        <v>9210</v>
      </c>
      <c r="D11" s="79">
        <v>2800</v>
      </c>
      <c r="E11" s="79">
        <v>2160</v>
      </c>
      <c r="F11" s="79">
        <v>630</v>
      </c>
      <c r="G11" s="79">
        <v>40</v>
      </c>
      <c r="H11" s="79" t="s">
        <v>314</v>
      </c>
      <c r="I11" s="80">
        <v>14840</v>
      </c>
      <c r="J11" s="81">
        <v>7.1</v>
      </c>
      <c r="K11" s="81">
        <v>6</v>
      </c>
      <c r="L11" s="81">
        <v>14.6</v>
      </c>
      <c r="M11" s="81">
        <v>12.1</v>
      </c>
      <c r="N11" s="81">
        <v>2.2000000000000002</v>
      </c>
      <c r="O11" s="81" t="s">
        <v>314</v>
      </c>
      <c r="P11" s="82">
        <v>42</v>
      </c>
      <c r="Q11" s="79">
        <v>1059</v>
      </c>
      <c r="R11" s="79">
        <v>597</v>
      </c>
      <c r="S11" s="79">
        <v>670</v>
      </c>
      <c r="T11" s="79">
        <v>318</v>
      </c>
      <c r="U11" s="79">
        <v>39</v>
      </c>
      <c r="V11" s="79" t="s">
        <v>314</v>
      </c>
      <c r="W11" s="80">
        <v>2686</v>
      </c>
    </row>
    <row r="12" spans="1:24" s="78" customFormat="1" ht="13" x14ac:dyDescent="0.25">
      <c r="A12" s="2"/>
      <c r="B12" s="53" t="s">
        <v>276</v>
      </c>
      <c r="C12" s="79">
        <v>9850</v>
      </c>
      <c r="D12" s="79">
        <v>2960</v>
      </c>
      <c r="E12" s="79">
        <v>2270</v>
      </c>
      <c r="F12" s="79">
        <v>620</v>
      </c>
      <c r="G12" s="79">
        <v>60</v>
      </c>
      <c r="H12" s="79">
        <v>10</v>
      </c>
      <c r="I12" s="80">
        <v>15760</v>
      </c>
      <c r="J12" s="81">
        <v>7.5</v>
      </c>
      <c r="K12" s="81">
        <v>6.2</v>
      </c>
      <c r="L12" s="81">
        <v>15.5</v>
      </c>
      <c r="M12" s="81">
        <v>12</v>
      </c>
      <c r="N12" s="81">
        <v>2.7</v>
      </c>
      <c r="O12" s="81">
        <v>0.7</v>
      </c>
      <c r="P12" s="82">
        <v>44.6</v>
      </c>
      <c r="Q12" s="79">
        <v>1141</v>
      </c>
      <c r="R12" s="79">
        <v>632</v>
      </c>
      <c r="S12" s="79">
        <v>703</v>
      </c>
      <c r="T12" s="79">
        <v>306</v>
      </c>
      <c r="U12" s="79">
        <v>50</v>
      </c>
      <c r="V12" s="79">
        <v>14</v>
      </c>
      <c r="W12" s="80">
        <v>2847</v>
      </c>
    </row>
    <row r="13" spans="1:24" s="78" customFormat="1" ht="13.25" customHeight="1" x14ac:dyDescent="0.25">
      <c r="A13" s="2"/>
      <c r="B13" s="53" t="s">
        <v>277</v>
      </c>
      <c r="C13" s="79">
        <v>7780</v>
      </c>
      <c r="D13" s="79">
        <v>2040</v>
      </c>
      <c r="E13" s="79">
        <v>1570</v>
      </c>
      <c r="F13" s="79">
        <v>420</v>
      </c>
      <c r="G13" s="79">
        <v>40</v>
      </c>
      <c r="H13" s="79" t="s">
        <v>314</v>
      </c>
      <c r="I13" s="80">
        <v>11860</v>
      </c>
      <c r="J13" s="81">
        <v>6.5</v>
      </c>
      <c r="K13" s="81">
        <v>4.5999999999999996</v>
      </c>
      <c r="L13" s="81">
        <v>10.9</v>
      </c>
      <c r="M13" s="81">
        <v>8.1</v>
      </c>
      <c r="N13" s="81">
        <v>1.9</v>
      </c>
      <c r="O13" s="81" t="s">
        <v>314</v>
      </c>
      <c r="P13" s="82">
        <v>31.9</v>
      </c>
      <c r="Q13" s="79">
        <v>869</v>
      </c>
      <c r="R13" s="79">
        <v>437</v>
      </c>
      <c r="S13" s="79">
        <v>485</v>
      </c>
      <c r="T13" s="79">
        <v>210</v>
      </c>
      <c r="U13" s="79">
        <v>34</v>
      </c>
      <c r="V13" s="79" t="s">
        <v>314</v>
      </c>
      <c r="W13" s="80">
        <v>2064</v>
      </c>
    </row>
    <row r="14" spans="1:24" s="78" customFormat="1" ht="25" customHeight="1" x14ac:dyDescent="0.25">
      <c r="A14" s="2"/>
      <c r="B14" s="53" t="s">
        <v>278</v>
      </c>
      <c r="C14" s="79">
        <v>8350</v>
      </c>
      <c r="D14" s="79">
        <v>2440</v>
      </c>
      <c r="E14" s="79">
        <v>1950</v>
      </c>
      <c r="F14" s="79">
        <v>460</v>
      </c>
      <c r="G14" s="79">
        <v>30</v>
      </c>
      <c r="H14" s="79">
        <v>10</v>
      </c>
      <c r="I14" s="80">
        <v>13240</v>
      </c>
      <c r="J14" s="81">
        <v>7</v>
      </c>
      <c r="K14" s="81">
        <v>5.4</v>
      </c>
      <c r="L14" s="81">
        <v>13.1</v>
      </c>
      <c r="M14" s="81">
        <v>8.9</v>
      </c>
      <c r="N14" s="81">
        <v>1.7</v>
      </c>
      <c r="O14" s="81">
        <v>0.3</v>
      </c>
      <c r="P14" s="82">
        <v>36.4</v>
      </c>
      <c r="Q14" s="79">
        <v>959</v>
      </c>
      <c r="R14" s="79">
        <v>520</v>
      </c>
      <c r="S14" s="79">
        <v>599</v>
      </c>
      <c r="T14" s="79">
        <v>229</v>
      </c>
      <c r="U14" s="79">
        <v>32</v>
      </c>
      <c r="V14" s="79">
        <v>57</v>
      </c>
      <c r="W14" s="80">
        <v>2397</v>
      </c>
    </row>
    <row r="15" spans="1:24" s="78" customFormat="1" ht="13.25" customHeight="1" x14ac:dyDescent="0.25">
      <c r="A15" s="2"/>
      <c r="B15" s="53" t="s">
        <v>279</v>
      </c>
      <c r="C15" s="79">
        <v>9160</v>
      </c>
      <c r="D15" s="79">
        <v>2890</v>
      </c>
      <c r="E15" s="79">
        <v>2190</v>
      </c>
      <c r="F15" s="79">
        <v>630</v>
      </c>
      <c r="G15" s="79">
        <v>50</v>
      </c>
      <c r="H15" s="79" t="s">
        <v>314</v>
      </c>
      <c r="I15" s="80">
        <v>14910</v>
      </c>
      <c r="J15" s="81">
        <v>7.7</v>
      </c>
      <c r="K15" s="81">
        <v>6.7</v>
      </c>
      <c r="L15" s="81">
        <v>15.2</v>
      </c>
      <c r="M15" s="81">
        <v>13.4</v>
      </c>
      <c r="N15" s="81">
        <v>2.5</v>
      </c>
      <c r="O15" s="81" t="s">
        <v>314</v>
      </c>
      <c r="P15" s="82">
        <v>45.8</v>
      </c>
      <c r="Q15" s="79">
        <v>1070</v>
      </c>
      <c r="R15" s="79">
        <v>615</v>
      </c>
      <c r="S15" s="79">
        <v>676</v>
      </c>
      <c r="T15" s="79">
        <v>317</v>
      </c>
      <c r="U15" s="79">
        <v>43</v>
      </c>
      <c r="V15" s="79" t="s">
        <v>314</v>
      </c>
      <c r="W15" s="80">
        <v>2738</v>
      </c>
    </row>
    <row r="16" spans="1:24" s="78" customFormat="1" ht="13.25" customHeight="1" x14ac:dyDescent="0.25">
      <c r="A16" s="2"/>
      <c r="B16" s="53" t="s">
        <v>280</v>
      </c>
      <c r="C16" s="79">
        <v>9040</v>
      </c>
      <c r="D16" s="79">
        <v>2980</v>
      </c>
      <c r="E16" s="79">
        <v>2430</v>
      </c>
      <c r="F16" s="79">
        <v>640</v>
      </c>
      <c r="G16" s="79">
        <v>60</v>
      </c>
      <c r="H16" s="79" t="s">
        <v>314</v>
      </c>
      <c r="I16" s="80">
        <v>15140</v>
      </c>
      <c r="J16" s="81">
        <v>7.6</v>
      </c>
      <c r="K16" s="81">
        <v>6.9</v>
      </c>
      <c r="L16" s="81">
        <v>17.100000000000001</v>
      </c>
      <c r="M16" s="81">
        <v>13.4</v>
      </c>
      <c r="N16" s="81">
        <v>3.1</v>
      </c>
      <c r="O16" s="81" t="s">
        <v>314</v>
      </c>
      <c r="P16" s="82">
        <v>48.4</v>
      </c>
      <c r="Q16" s="79">
        <v>1050</v>
      </c>
      <c r="R16" s="79">
        <v>636</v>
      </c>
      <c r="S16" s="79">
        <v>747</v>
      </c>
      <c r="T16" s="79">
        <v>321</v>
      </c>
      <c r="U16" s="79">
        <v>50</v>
      </c>
      <c r="V16" s="79" t="s">
        <v>314</v>
      </c>
      <c r="W16" s="80">
        <v>2812</v>
      </c>
    </row>
    <row r="17" spans="1:23" s="78" customFormat="1" ht="26.4" customHeight="1" x14ac:dyDescent="0.3">
      <c r="A17" s="8" t="s">
        <v>281</v>
      </c>
      <c r="B17" s="8"/>
      <c r="C17" s="74"/>
      <c r="D17" s="74"/>
      <c r="E17" s="74"/>
      <c r="F17" s="74"/>
      <c r="G17" s="74"/>
      <c r="H17" s="74"/>
      <c r="I17" s="75"/>
      <c r="J17" s="76"/>
      <c r="K17" s="76"/>
      <c r="L17" s="76"/>
      <c r="M17" s="76"/>
      <c r="N17" s="76"/>
      <c r="O17" s="76"/>
      <c r="P17" s="77"/>
      <c r="Q17" s="74"/>
      <c r="R17" s="74"/>
      <c r="S17" s="74"/>
      <c r="T17" s="74"/>
      <c r="U17" s="74"/>
      <c r="V17" s="74"/>
      <c r="W17" s="75"/>
    </row>
    <row r="18" spans="1:23" s="78" customFormat="1" ht="13.25" customHeight="1" x14ac:dyDescent="0.25">
      <c r="A18" s="2"/>
      <c r="B18" s="55" t="s">
        <v>282</v>
      </c>
      <c r="C18" s="79">
        <v>2680</v>
      </c>
      <c r="D18" s="79">
        <v>660</v>
      </c>
      <c r="E18" s="79">
        <v>440</v>
      </c>
      <c r="F18" s="79">
        <v>100</v>
      </c>
      <c r="G18" s="79" t="s">
        <v>314</v>
      </c>
      <c r="H18" s="79" t="s">
        <v>314</v>
      </c>
      <c r="I18" s="80">
        <v>3890</v>
      </c>
      <c r="J18" s="81">
        <v>2.2999999999999998</v>
      </c>
      <c r="K18" s="81">
        <v>1.4</v>
      </c>
      <c r="L18" s="81">
        <v>3</v>
      </c>
      <c r="M18" s="81">
        <v>2</v>
      </c>
      <c r="N18" s="81" t="s">
        <v>314</v>
      </c>
      <c r="O18" s="81" t="s">
        <v>314</v>
      </c>
      <c r="P18" s="82">
        <v>9</v>
      </c>
      <c r="Q18" s="79">
        <v>306</v>
      </c>
      <c r="R18" s="79">
        <v>139</v>
      </c>
      <c r="S18" s="79">
        <v>137</v>
      </c>
      <c r="T18" s="79">
        <v>51</v>
      </c>
      <c r="U18" s="79" t="s">
        <v>314</v>
      </c>
      <c r="V18" s="79" t="s">
        <v>314</v>
      </c>
      <c r="W18" s="80">
        <v>638</v>
      </c>
    </row>
    <row r="19" spans="1:23" ht="13.25" customHeight="1" x14ac:dyDescent="0.25">
      <c r="A19" s="2"/>
      <c r="B19" s="55" t="s">
        <v>283</v>
      </c>
      <c r="C19" s="79">
        <v>2970</v>
      </c>
      <c r="D19" s="79">
        <v>710</v>
      </c>
      <c r="E19" s="79">
        <v>540</v>
      </c>
      <c r="F19" s="79">
        <v>130</v>
      </c>
      <c r="G19" s="79">
        <v>10</v>
      </c>
      <c r="H19" s="79" t="s">
        <v>314</v>
      </c>
      <c r="I19" s="80">
        <v>4350</v>
      </c>
      <c r="J19" s="81">
        <v>2.2999999999999998</v>
      </c>
      <c r="K19" s="81">
        <v>1.5</v>
      </c>
      <c r="L19" s="81">
        <v>3.5</v>
      </c>
      <c r="M19" s="81">
        <v>2.4</v>
      </c>
      <c r="N19" s="81">
        <v>0.3</v>
      </c>
      <c r="O19" s="81" t="s">
        <v>314</v>
      </c>
      <c r="P19" s="82">
        <v>10</v>
      </c>
      <c r="Q19" s="79">
        <v>335</v>
      </c>
      <c r="R19" s="79">
        <v>150</v>
      </c>
      <c r="S19" s="79">
        <v>165</v>
      </c>
      <c r="T19" s="79">
        <v>63</v>
      </c>
      <c r="U19" s="79">
        <v>8</v>
      </c>
      <c r="V19" s="79" t="s">
        <v>314</v>
      </c>
      <c r="W19" s="80">
        <v>721</v>
      </c>
    </row>
    <row r="20" spans="1:23" ht="13.25" customHeight="1" x14ac:dyDescent="0.25">
      <c r="A20" s="2"/>
      <c r="B20" s="55" t="s">
        <v>284</v>
      </c>
      <c r="C20" s="79">
        <v>3080</v>
      </c>
      <c r="D20" s="79">
        <v>1000</v>
      </c>
      <c r="E20" s="79">
        <v>690</v>
      </c>
      <c r="F20" s="79">
        <v>190</v>
      </c>
      <c r="G20" s="79">
        <v>10</v>
      </c>
      <c r="H20" s="79" t="s">
        <v>314</v>
      </c>
      <c r="I20" s="80">
        <v>4980</v>
      </c>
      <c r="J20" s="81">
        <v>2.5</v>
      </c>
      <c r="K20" s="81">
        <v>2</v>
      </c>
      <c r="L20" s="81">
        <v>4.5</v>
      </c>
      <c r="M20" s="81">
        <v>3.3</v>
      </c>
      <c r="N20" s="81">
        <v>0.4</v>
      </c>
      <c r="O20" s="81" t="s">
        <v>314</v>
      </c>
      <c r="P20" s="82">
        <v>12.9</v>
      </c>
      <c r="Q20" s="79">
        <v>353</v>
      </c>
      <c r="R20" s="79">
        <v>214</v>
      </c>
      <c r="S20" s="79">
        <v>214</v>
      </c>
      <c r="T20" s="79">
        <v>94</v>
      </c>
      <c r="U20" s="79">
        <v>9</v>
      </c>
      <c r="V20" s="79" t="s">
        <v>314</v>
      </c>
      <c r="W20" s="80">
        <v>897</v>
      </c>
    </row>
    <row r="21" spans="1:23" ht="13.25" customHeight="1" x14ac:dyDescent="0.25">
      <c r="A21" s="2"/>
      <c r="B21" s="55" t="s">
        <v>285</v>
      </c>
      <c r="C21" s="79">
        <v>3080</v>
      </c>
      <c r="D21" s="79">
        <v>880</v>
      </c>
      <c r="E21" s="79">
        <v>700</v>
      </c>
      <c r="F21" s="79">
        <v>180</v>
      </c>
      <c r="G21" s="79">
        <v>10</v>
      </c>
      <c r="H21" s="79" t="s">
        <v>314</v>
      </c>
      <c r="I21" s="80">
        <v>4850</v>
      </c>
      <c r="J21" s="81">
        <v>2.5</v>
      </c>
      <c r="K21" s="81">
        <v>1.9</v>
      </c>
      <c r="L21" s="81">
        <v>4.8</v>
      </c>
      <c r="M21" s="81">
        <v>3.5</v>
      </c>
      <c r="N21" s="81">
        <v>0.6</v>
      </c>
      <c r="O21" s="81" t="s">
        <v>314</v>
      </c>
      <c r="P21" s="82">
        <v>13.3</v>
      </c>
      <c r="Q21" s="79">
        <v>353</v>
      </c>
      <c r="R21" s="79">
        <v>187</v>
      </c>
      <c r="S21" s="79">
        <v>218</v>
      </c>
      <c r="T21" s="79">
        <v>91</v>
      </c>
      <c r="U21" s="79">
        <v>12</v>
      </c>
      <c r="V21" s="79" t="s">
        <v>314</v>
      </c>
      <c r="W21" s="80">
        <v>862</v>
      </c>
    </row>
    <row r="22" spans="1:23" s="78" customFormat="1" ht="13.25" customHeight="1" x14ac:dyDescent="0.25">
      <c r="A22" s="2"/>
      <c r="B22" s="55" t="s">
        <v>286</v>
      </c>
      <c r="C22" s="79">
        <v>3380</v>
      </c>
      <c r="D22" s="79">
        <v>1030</v>
      </c>
      <c r="E22" s="79">
        <v>780</v>
      </c>
      <c r="F22" s="79">
        <v>250</v>
      </c>
      <c r="G22" s="79">
        <v>10</v>
      </c>
      <c r="H22" s="79" t="s">
        <v>314</v>
      </c>
      <c r="I22" s="80">
        <v>5460</v>
      </c>
      <c r="J22" s="81">
        <v>2.6</v>
      </c>
      <c r="K22" s="81">
        <v>2.2000000000000002</v>
      </c>
      <c r="L22" s="81">
        <v>5.2</v>
      </c>
      <c r="M22" s="81">
        <v>4.8</v>
      </c>
      <c r="N22" s="81">
        <v>0.5</v>
      </c>
      <c r="O22" s="81" t="s">
        <v>314</v>
      </c>
      <c r="P22" s="82">
        <v>15.3</v>
      </c>
      <c r="Q22" s="79">
        <v>393</v>
      </c>
      <c r="R22" s="79">
        <v>221</v>
      </c>
      <c r="S22" s="79">
        <v>243</v>
      </c>
      <c r="T22" s="79">
        <v>124</v>
      </c>
      <c r="U22" s="79">
        <v>10</v>
      </c>
      <c r="V22" s="79" t="s">
        <v>314</v>
      </c>
      <c r="W22" s="80">
        <v>991</v>
      </c>
    </row>
    <row r="23" spans="1:23" ht="13.25" customHeight="1" x14ac:dyDescent="0.25">
      <c r="A23" s="2"/>
      <c r="B23" s="55" t="s">
        <v>287</v>
      </c>
      <c r="C23" s="79">
        <v>2750</v>
      </c>
      <c r="D23" s="79">
        <v>890</v>
      </c>
      <c r="E23" s="79">
        <v>680</v>
      </c>
      <c r="F23" s="79">
        <v>200</v>
      </c>
      <c r="G23" s="79">
        <v>20</v>
      </c>
      <c r="H23" s="79" t="s">
        <v>314</v>
      </c>
      <c r="I23" s="80">
        <v>4540</v>
      </c>
      <c r="J23" s="81">
        <v>2</v>
      </c>
      <c r="K23" s="81">
        <v>1.9</v>
      </c>
      <c r="L23" s="81">
        <v>4.5999999999999996</v>
      </c>
      <c r="M23" s="81">
        <v>3.8</v>
      </c>
      <c r="N23" s="81">
        <v>1.1000000000000001</v>
      </c>
      <c r="O23" s="81" t="s">
        <v>314</v>
      </c>
      <c r="P23" s="82">
        <v>13.4</v>
      </c>
      <c r="Q23" s="79">
        <v>314</v>
      </c>
      <c r="R23" s="79">
        <v>190</v>
      </c>
      <c r="S23" s="79">
        <v>209</v>
      </c>
      <c r="T23" s="79">
        <v>103</v>
      </c>
      <c r="U23" s="79">
        <v>18</v>
      </c>
      <c r="V23" s="79" t="s">
        <v>314</v>
      </c>
      <c r="W23" s="80">
        <v>833</v>
      </c>
    </row>
    <row r="24" spans="1:23" s="2" customFormat="1" ht="13.25" customHeight="1" x14ac:dyDescent="0.25">
      <c r="B24" s="55" t="s">
        <v>288</v>
      </c>
      <c r="C24" s="79">
        <v>3180</v>
      </c>
      <c r="D24" s="79">
        <v>950</v>
      </c>
      <c r="E24" s="79">
        <v>700</v>
      </c>
      <c r="F24" s="79">
        <v>200</v>
      </c>
      <c r="G24" s="79">
        <v>20</v>
      </c>
      <c r="H24" s="79" t="s">
        <v>314</v>
      </c>
      <c r="I24" s="80">
        <v>5050</v>
      </c>
      <c r="J24" s="81">
        <v>2.5</v>
      </c>
      <c r="K24" s="81">
        <v>2.2000000000000002</v>
      </c>
      <c r="L24" s="81">
        <v>4.8</v>
      </c>
      <c r="M24" s="81">
        <v>4</v>
      </c>
      <c r="N24" s="81">
        <v>0.8</v>
      </c>
      <c r="O24" s="81" t="s">
        <v>314</v>
      </c>
      <c r="P24" s="82">
        <v>14.5</v>
      </c>
      <c r="Q24" s="79">
        <v>365</v>
      </c>
      <c r="R24" s="79">
        <v>204</v>
      </c>
      <c r="S24" s="79">
        <v>216</v>
      </c>
      <c r="T24" s="79">
        <v>101</v>
      </c>
      <c r="U24" s="79">
        <v>15</v>
      </c>
      <c r="V24" s="79" t="s">
        <v>314</v>
      </c>
      <c r="W24" s="80">
        <v>907</v>
      </c>
    </row>
    <row r="25" spans="1:23" s="2" customFormat="1" ht="13.25" customHeight="1" x14ac:dyDescent="0.25">
      <c r="B25" s="55" t="s">
        <v>289</v>
      </c>
      <c r="C25" s="79">
        <v>3640</v>
      </c>
      <c r="D25" s="79">
        <v>1040</v>
      </c>
      <c r="E25" s="79">
        <v>860</v>
      </c>
      <c r="F25" s="79">
        <v>220</v>
      </c>
      <c r="G25" s="79">
        <v>30</v>
      </c>
      <c r="H25" s="79" t="s">
        <v>314</v>
      </c>
      <c r="I25" s="80">
        <v>5790</v>
      </c>
      <c r="J25" s="81">
        <v>2.7</v>
      </c>
      <c r="K25" s="81">
        <v>2.1</v>
      </c>
      <c r="L25" s="81">
        <v>5.9</v>
      </c>
      <c r="M25" s="81">
        <v>4.4000000000000004</v>
      </c>
      <c r="N25" s="81">
        <v>1.4</v>
      </c>
      <c r="O25" s="81" t="s">
        <v>314</v>
      </c>
      <c r="P25" s="82">
        <v>16.7</v>
      </c>
      <c r="Q25" s="79">
        <v>423</v>
      </c>
      <c r="R25" s="79">
        <v>222</v>
      </c>
      <c r="S25" s="79">
        <v>265</v>
      </c>
      <c r="T25" s="79">
        <v>111</v>
      </c>
      <c r="U25" s="79">
        <v>26</v>
      </c>
      <c r="V25" s="79" t="s">
        <v>314</v>
      </c>
      <c r="W25" s="80">
        <v>1051</v>
      </c>
    </row>
    <row r="26" spans="1:23" s="2" customFormat="1" ht="13.25" customHeight="1" x14ac:dyDescent="0.25">
      <c r="B26" s="55" t="s">
        <v>290</v>
      </c>
      <c r="C26" s="79">
        <v>3030</v>
      </c>
      <c r="D26" s="79">
        <v>960</v>
      </c>
      <c r="E26" s="79">
        <v>720</v>
      </c>
      <c r="F26" s="79">
        <v>200</v>
      </c>
      <c r="G26" s="79">
        <v>10</v>
      </c>
      <c r="H26" s="79" t="s">
        <v>314</v>
      </c>
      <c r="I26" s="80">
        <v>4920</v>
      </c>
      <c r="J26" s="81">
        <v>2.2999999999999998</v>
      </c>
      <c r="K26" s="81">
        <v>2</v>
      </c>
      <c r="L26" s="81">
        <v>4.8</v>
      </c>
      <c r="M26" s="81">
        <v>3.5</v>
      </c>
      <c r="N26" s="81">
        <v>0.5</v>
      </c>
      <c r="O26" s="81" t="s">
        <v>314</v>
      </c>
      <c r="P26" s="82">
        <v>13.4</v>
      </c>
      <c r="Q26" s="79">
        <v>353</v>
      </c>
      <c r="R26" s="79">
        <v>206</v>
      </c>
      <c r="S26" s="79">
        <v>221</v>
      </c>
      <c r="T26" s="79">
        <v>94</v>
      </c>
      <c r="U26" s="79">
        <v>10</v>
      </c>
      <c r="V26" s="79" t="s">
        <v>314</v>
      </c>
      <c r="W26" s="80">
        <v>888</v>
      </c>
    </row>
    <row r="27" spans="1:23" s="2" customFormat="1" ht="13.25" customHeight="1" x14ac:dyDescent="0.25">
      <c r="B27" s="55" t="s">
        <v>291</v>
      </c>
      <c r="C27" s="79">
        <v>2350</v>
      </c>
      <c r="D27" s="79">
        <v>610</v>
      </c>
      <c r="E27" s="79">
        <v>470</v>
      </c>
      <c r="F27" s="79">
        <v>130</v>
      </c>
      <c r="G27" s="79">
        <v>20</v>
      </c>
      <c r="H27" s="79" t="s">
        <v>314</v>
      </c>
      <c r="I27" s="80">
        <v>3580</v>
      </c>
      <c r="J27" s="81">
        <v>2</v>
      </c>
      <c r="K27" s="81">
        <v>1.4</v>
      </c>
      <c r="L27" s="81">
        <v>3.3</v>
      </c>
      <c r="M27" s="81">
        <v>2.6</v>
      </c>
      <c r="N27" s="81">
        <v>1</v>
      </c>
      <c r="O27" s="81" t="s">
        <v>314</v>
      </c>
      <c r="P27" s="82">
        <v>10.3</v>
      </c>
      <c r="Q27" s="79">
        <v>263</v>
      </c>
      <c r="R27" s="79">
        <v>129</v>
      </c>
      <c r="S27" s="79">
        <v>146</v>
      </c>
      <c r="T27" s="79">
        <v>66</v>
      </c>
      <c r="U27" s="79">
        <v>17</v>
      </c>
      <c r="V27" s="79" t="s">
        <v>314</v>
      </c>
      <c r="W27" s="80">
        <v>636</v>
      </c>
    </row>
    <row r="28" spans="1:23" s="2" customFormat="1" ht="13.25" customHeight="1" x14ac:dyDescent="0.25">
      <c r="B28" s="55" t="s">
        <v>292</v>
      </c>
      <c r="C28" s="79">
        <v>2570</v>
      </c>
      <c r="D28" s="79">
        <v>660</v>
      </c>
      <c r="E28" s="79">
        <v>500</v>
      </c>
      <c r="F28" s="79">
        <v>130</v>
      </c>
      <c r="G28" s="79">
        <v>10</v>
      </c>
      <c r="H28" s="79" t="s">
        <v>314</v>
      </c>
      <c r="I28" s="80">
        <v>3860</v>
      </c>
      <c r="J28" s="81">
        <v>2.1</v>
      </c>
      <c r="K28" s="81">
        <v>1.5</v>
      </c>
      <c r="L28" s="81">
        <v>3.3</v>
      </c>
      <c r="M28" s="81">
        <v>2.6</v>
      </c>
      <c r="N28" s="81">
        <v>0.4</v>
      </c>
      <c r="O28" s="81" t="s">
        <v>314</v>
      </c>
      <c r="P28" s="82">
        <v>10</v>
      </c>
      <c r="Q28" s="79">
        <v>288</v>
      </c>
      <c r="R28" s="79">
        <v>142</v>
      </c>
      <c r="S28" s="79">
        <v>152</v>
      </c>
      <c r="T28" s="79">
        <v>67</v>
      </c>
      <c r="U28" s="79">
        <v>9</v>
      </c>
      <c r="V28" s="79" t="s">
        <v>314</v>
      </c>
      <c r="W28" s="80">
        <v>658</v>
      </c>
    </row>
    <row r="29" spans="1:23" s="2" customFormat="1" ht="13.25" customHeight="1" x14ac:dyDescent="0.25">
      <c r="B29" s="55" t="s">
        <v>293</v>
      </c>
      <c r="C29" s="79">
        <v>2870</v>
      </c>
      <c r="D29" s="79">
        <v>780</v>
      </c>
      <c r="E29" s="79">
        <v>600</v>
      </c>
      <c r="F29" s="79">
        <v>160</v>
      </c>
      <c r="G29" s="79">
        <v>10</v>
      </c>
      <c r="H29" s="79" t="s">
        <v>314</v>
      </c>
      <c r="I29" s="80">
        <v>4410</v>
      </c>
      <c r="J29" s="81">
        <v>2.2999999999999998</v>
      </c>
      <c r="K29" s="81">
        <v>1.7</v>
      </c>
      <c r="L29" s="81">
        <v>4.3</v>
      </c>
      <c r="M29" s="81">
        <v>2.9</v>
      </c>
      <c r="N29" s="81">
        <v>0.4</v>
      </c>
      <c r="O29" s="81" t="s">
        <v>314</v>
      </c>
      <c r="P29" s="82">
        <v>11.6</v>
      </c>
      <c r="Q29" s="79">
        <v>318</v>
      </c>
      <c r="R29" s="79">
        <v>166</v>
      </c>
      <c r="S29" s="79">
        <v>186</v>
      </c>
      <c r="T29" s="79">
        <v>77</v>
      </c>
      <c r="U29" s="79">
        <v>7</v>
      </c>
      <c r="V29" s="79" t="s">
        <v>314</v>
      </c>
      <c r="W29" s="80">
        <v>770</v>
      </c>
    </row>
    <row r="30" spans="1:23" s="2" customFormat="1" ht="26.4" customHeight="1" x14ac:dyDescent="0.25">
      <c r="B30" s="55" t="s">
        <v>294</v>
      </c>
      <c r="C30" s="79">
        <v>2580</v>
      </c>
      <c r="D30" s="79">
        <v>720</v>
      </c>
      <c r="E30" s="79">
        <v>560</v>
      </c>
      <c r="F30" s="79">
        <v>150</v>
      </c>
      <c r="G30" s="79">
        <v>10</v>
      </c>
      <c r="H30" s="79">
        <v>10</v>
      </c>
      <c r="I30" s="80">
        <v>4020</v>
      </c>
      <c r="J30" s="81">
        <v>2.2000000000000002</v>
      </c>
      <c r="K30" s="81">
        <v>1.5</v>
      </c>
      <c r="L30" s="81">
        <v>3.7</v>
      </c>
      <c r="M30" s="81">
        <v>2.8</v>
      </c>
      <c r="N30" s="81">
        <v>0.2</v>
      </c>
      <c r="O30" s="81" t="s">
        <v>314</v>
      </c>
      <c r="P30" s="82">
        <v>10.6</v>
      </c>
      <c r="Q30" s="79">
        <v>294</v>
      </c>
      <c r="R30" s="79">
        <v>151</v>
      </c>
      <c r="S30" s="79">
        <v>170</v>
      </c>
      <c r="T30" s="79">
        <v>74</v>
      </c>
      <c r="U30" s="79">
        <v>7</v>
      </c>
      <c r="V30" s="79">
        <v>51</v>
      </c>
      <c r="W30" s="80">
        <v>747</v>
      </c>
    </row>
    <row r="31" spans="1:23" s="2" customFormat="1" ht="13.25" customHeight="1" x14ac:dyDescent="0.25">
      <c r="B31" s="55" t="s">
        <v>295</v>
      </c>
      <c r="C31" s="79">
        <v>2950</v>
      </c>
      <c r="D31" s="79">
        <v>820</v>
      </c>
      <c r="E31" s="79">
        <v>640</v>
      </c>
      <c r="F31" s="79">
        <v>140</v>
      </c>
      <c r="G31" s="79">
        <v>20</v>
      </c>
      <c r="H31" s="79" t="s">
        <v>314</v>
      </c>
      <c r="I31" s="80">
        <v>4560</v>
      </c>
      <c r="J31" s="81">
        <v>2.5</v>
      </c>
      <c r="K31" s="81">
        <v>1.7</v>
      </c>
      <c r="L31" s="81">
        <v>4.4000000000000004</v>
      </c>
      <c r="M31" s="81">
        <v>2.8</v>
      </c>
      <c r="N31" s="81">
        <v>0.9</v>
      </c>
      <c r="O31" s="81" t="s">
        <v>314</v>
      </c>
      <c r="P31" s="82">
        <v>12.3</v>
      </c>
      <c r="Q31" s="79">
        <v>336</v>
      </c>
      <c r="R31" s="79">
        <v>174</v>
      </c>
      <c r="S31" s="79">
        <v>197</v>
      </c>
      <c r="T31" s="79">
        <v>70</v>
      </c>
      <c r="U31" s="79">
        <v>15</v>
      </c>
      <c r="V31" s="79" t="s">
        <v>314</v>
      </c>
      <c r="W31" s="80">
        <v>794</v>
      </c>
    </row>
    <row r="32" spans="1:23" s="2" customFormat="1" ht="13.25" customHeight="1" x14ac:dyDescent="0.25">
      <c r="B32" s="55" t="s">
        <v>296</v>
      </c>
      <c r="C32" s="79">
        <v>2820</v>
      </c>
      <c r="D32" s="79">
        <v>910</v>
      </c>
      <c r="E32" s="79">
        <v>760</v>
      </c>
      <c r="F32" s="79">
        <v>170</v>
      </c>
      <c r="G32" s="79">
        <v>10</v>
      </c>
      <c r="H32" s="79" t="s">
        <v>314</v>
      </c>
      <c r="I32" s="80">
        <v>4660</v>
      </c>
      <c r="J32" s="81">
        <v>2.2000000000000002</v>
      </c>
      <c r="K32" s="81">
        <v>2.1</v>
      </c>
      <c r="L32" s="81">
        <v>5.0999999999999996</v>
      </c>
      <c r="M32" s="81">
        <v>3.3</v>
      </c>
      <c r="N32" s="81">
        <v>0.6</v>
      </c>
      <c r="O32" s="81" t="s">
        <v>314</v>
      </c>
      <c r="P32" s="82">
        <v>13.5</v>
      </c>
      <c r="Q32" s="79">
        <v>330</v>
      </c>
      <c r="R32" s="79">
        <v>195</v>
      </c>
      <c r="S32" s="79">
        <v>232</v>
      </c>
      <c r="T32" s="79">
        <v>85</v>
      </c>
      <c r="U32" s="79">
        <v>10</v>
      </c>
      <c r="V32" s="79" t="s">
        <v>314</v>
      </c>
      <c r="W32" s="80">
        <v>856</v>
      </c>
    </row>
    <row r="33" spans="1:24" s="2" customFormat="1" ht="13.25" customHeight="1" x14ac:dyDescent="0.25">
      <c r="B33" s="55" t="s">
        <v>297</v>
      </c>
      <c r="C33" s="79">
        <v>3100</v>
      </c>
      <c r="D33" s="79">
        <v>970</v>
      </c>
      <c r="E33" s="79">
        <v>720</v>
      </c>
      <c r="F33" s="79">
        <v>200</v>
      </c>
      <c r="G33" s="79">
        <v>10</v>
      </c>
      <c r="H33" s="79" t="s">
        <v>314</v>
      </c>
      <c r="I33" s="80">
        <v>5010</v>
      </c>
      <c r="J33" s="81">
        <v>2.6</v>
      </c>
      <c r="K33" s="81">
        <v>2.2000000000000002</v>
      </c>
      <c r="L33" s="81">
        <v>5</v>
      </c>
      <c r="M33" s="81">
        <v>4.2</v>
      </c>
      <c r="N33" s="81">
        <v>0.5</v>
      </c>
      <c r="O33" s="81" t="s">
        <v>314</v>
      </c>
      <c r="P33" s="82">
        <v>14.6</v>
      </c>
      <c r="Q33" s="79">
        <v>360</v>
      </c>
      <c r="R33" s="79">
        <v>207</v>
      </c>
      <c r="S33" s="79">
        <v>223</v>
      </c>
      <c r="T33" s="79">
        <v>102</v>
      </c>
      <c r="U33" s="79">
        <v>10</v>
      </c>
      <c r="V33" s="79" t="s">
        <v>314</v>
      </c>
      <c r="W33" s="80">
        <v>917</v>
      </c>
    </row>
    <row r="34" spans="1:24" s="2" customFormat="1" ht="13.25" customHeight="1" x14ac:dyDescent="0.25">
      <c r="B34" s="55" t="s">
        <v>298</v>
      </c>
      <c r="C34" s="79">
        <v>3150</v>
      </c>
      <c r="D34" s="79">
        <v>1040</v>
      </c>
      <c r="E34" s="79">
        <v>810</v>
      </c>
      <c r="F34" s="79">
        <v>240</v>
      </c>
      <c r="G34" s="79">
        <v>20</v>
      </c>
      <c r="H34" s="79" t="s">
        <v>314</v>
      </c>
      <c r="I34" s="80">
        <v>5260</v>
      </c>
      <c r="J34" s="81">
        <v>2.7</v>
      </c>
      <c r="K34" s="81">
        <v>2.4</v>
      </c>
      <c r="L34" s="81">
        <v>5.7</v>
      </c>
      <c r="M34" s="81">
        <v>5.2</v>
      </c>
      <c r="N34" s="81">
        <v>1.2</v>
      </c>
      <c r="O34" s="81" t="s">
        <v>314</v>
      </c>
      <c r="P34" s="82">
        <v>17.5</v>
      </c>
      <c r="Q34" s="79">
        <v>373</v>
      </c>
      <c r="R34" s="79">
        <v>222</v>
      </c>
      <c r="S34" s="79">
        <v>251</v>
      </c>
      <c r="T34" s="79">
        <v>122</v>
      </c>
      <c r="U34" s="79">
        <v>19</v>
      </c>
      <c r="V34" s="79" t="s">
        <v>314</v>
      </c>
      <c r="W34" s="80">
        <v>989</v>
      </c>
    </row>
    <row r="35" spans="1:24" s="2" customFormat="1" ht="13.25" customHeight="1" x14ac:dyDescent="0.25">
      <c r="B35" s="55" t="s">
        <v>299</v>
      </c>
      <c r="C35" s="79">
        <v>2910</v>
      </c>
      <c r="D35" s="79">
        <v>880</v>
      </c>
      <c r="E35" s="79">
        <v>650</v>
      </c>
      <c r="F35" s="79">
        <v>180</v>
      </c>
      <c r="G35" s="79">
        <v>20</v>
      </c>
      <c r="H35" s="79" t="s">
        <v>314</v>
      </c>
      <c r="I35" s="80">
        <v>4640</v>
      </c>
      <c r="J35" s="81">
        <v>2.4</v>
      </c>
      <c r="K35" s="81">
        <v>2.1</v>
      </c>
      <c r="L35" s="81">
        <v>4.5</v>
      </c>
      <c r="M35" s="81">
        <v>4</v>
      </c>
      <c r="N35" s="81">
        <v>0.8</v>
      </c>
      <c r="O35" s="81" t="s">
        <v>314</v>
      </c>
      <c r="P35" s="82">
        <v>13.8</v>
      </c>
      <c r="Q35" s="79">
        <v>337</v>
      </c>
      <c r="R35" s="79">
        <v>186</v>
      </c>
      <c r="S35" s="79">
        <v>202</v>
      </c>
      <c r="T35" s="79">
        <v>93</v>
      </c>
      <c r="U35" s="79">
        <v>14</v>
      </c>
      <c r="V35" s="79" t="s">
        <v>314</v>
      </c>
      <c r="W35" s="80">
        <v>833</v>
      </c>
    </row>
    <row r="36" spans="1:24" s="2" customFormat="1" ht="13.25" customHeight="1" x14ac:dyDescent="0.25">
      <c r="B36" s="55" t="s">
        <v>300</v>
      </c>
      <c r="C36" s="79">
        <v>3070</v>
      </c>
      <c r="D36" s="79">
        <v>970</v>
      </c>
      <c r="E36" s="79">
        <v>790</v>
      </c>
      <c r="F36" s="79">
        <v>210</v>
      </c>
      <c r="G36" s="79">
        <v>20</v>
      </c>
      <c r="H36" s="79" t="s">
        <v>314</v>
      </c>
      <c r="I36" s="80">
        <v>5060</v>
      </c>
      <c r="J36" s="81">
        <v>2.6</v>
      </c>
      <c r="K36" s="81">
        <v>2.2999999999999998</v>
      </c>
      <c r="L36" s="81">
        <v>5.5</v>
      </c>
      <c r="M36" s="81">
        <v>4.3</v>
      </c>
      <c r="N36" s="81">
        <v>1.3</v>
      </c>
      <c r="O36" s="81" t="s">
        <v>314</v>
      </c>
      <c r="P36" s="82">
        <v>16.2</v>
      </c>
      <c r="Q36" s="79">
        <v>354</v>
      </c>
      <c r="R36" s="79">
        <v>206</v>
      </c>
      <c r="S36" s="79">
        <v>241</v>
      </c>
      <c r="T36" s="79">
        <v>104</v>
      </c>
      <c r="U36" s="79">
        <v>22</v>
      </c>
      <c r="V36" s="79" t="s">
        <v>314</v>
      </c>
      <c r="W36" s="80">
        <v>928</v>
      </c>
    </row>
    <row r="37" spans="1:24" s="2" customFormat="1" ht="13.25" customHeight="1" x14ac:dyDescent="0.25">
      <c r="B37" s="55" t="s">
        <v>301</v>
      </c>
      <c r="C37" s="79">
        <v>3040</v>
      </c>
      <c r="D37" s="79">
        <v>1070</v>
      </c>
      <c r="E37" s="79">
        <v>860</v>
      </c>
      <c r="F37" s="79">
        <v>230</v>
      </c>
      <c r="G37" s="79">
        <v>20</v>
      </c>
      <c r="H37" s="79" t="s">
        <v>314</v>
      </c>
      <c r="I37" s="80">
        <v>5220</v>
      </c>
      <c r="J37" s="81">
        <v>2.5</v>
      </c>
      <c r="K37" s="81">
        <v>2.4</v>
      </c>
      <c r="L37" s="81">
        <v>6.1</v>
      </c>
      <c r="M37" s="81">
        <v>4.8</v>
      </c>
      <c r="N37" s="81">
        <v>1.1000000000000001</v>
      </c>
      <c r="O37" s="81" t="s">
        <v>314</v>
      </c>
      <c r="P37" s="82">
        <v>17.100000000000001</v>
      </c>
      <c r="Q37" s="79">
        <v>354</v>
      </c>
      <c r="R37" s="79">
        <v>229</v>
      </c>
      <c r="S37" s="79">
        <v>265</v>
      </c>
      <c r="T37" s="79">
        <v>117</v>
      </c>
      <c r="U37" s="79">
        <v>18</v>
      </c>
      <c r="V37" s="79" t="s">
        <v>314</v>
      </c>
      <c r="W37" s="80">
        <v>984</v>
      </c>
    </row>
    <row r="38" spans="1:24" s="2" customFormat="1" ht="13.25" customHeight="1" x14ac:dyDescent="0.25">
      <c r="B38" s="55" t="s">
        <v>302</v>
      </c>
      <c r="C38" s="79">
        <v>2930</v>
      </c>
      <c r="D38" s="79">
        <v>940</v>
      </c>
      <c r="E38" s="79">
        <v>780</v>
      </c>
      <c r="F38" s="79">
        <v>200</v>
      </c>
      <c r="G38" s="79">
        <v>10</v>
      </c>
      <c r="H38" s="79" t="s">
        <v>314</v>
      </c>
      <c r="I38" s="80">
        <v>4860</v>
      </c>
      <c r="J38" s="81">
        <v>2.5</v>
      </c>
      <c r="K38" s="81">
        <v>2.1</v>
      </c>
      <c r="L38" s="81">
        <v>5.5</v>
      </c>
      <c r="M38" s="81">
        <v>4.2</v>
      </c>
      <c r="N38" s="81">
        <v>0.7</v>
      </c>
      <c r="O38" s="81" t="s">
        <v>314</v>
      </c>
      <c r="P38" s="82">
        <v>15.1</v>
      </c>
      <c r="Q38" s="79">
        <v>342</v>
      </c>
      <c r="R38" s="79">
        <v>201</v>
      </c>
      <c r="S38" s="79">
        <v>241</v>
      </c>
      <c r="T38" s="79">
        <v>100</v>
      </c>
      <c r="U38" s="79">
        <v>10</v>
      </c>
      <c r="V38" s="79" t="s">
        <v>314</v>
      </c>
      <c r="W38" s="80">
        <v>900</v>
      </c>
    </row>
    <row r="39" spans="1:24" s="2" customFormat="1" ht="2.5" customHeight="1" x14ac:dyDescent="0.25">
      <c r="A39" s="60"/>
      <c r="B39" s="83"/>
      <c r="C39" s="84"/>
      <c r="D39" s="84"/>
      <c r="E39" s="84"/>
      <c r="F39" s="84"/>
      <c r="G39" s="84"/>
      <c r="H39" s="84"/>
      <c r="I39" s="85"/>
      <c r="J39" s="86"/>
      <c r="K39" s="86"/>
      <c r="L39" s="86"/>
      <c r="M39" s="86"/>
      <c r="N39" s="86"/>
      <c r="O39" s="86"/>
      <c r="P39" s="87"/>
      <c r="Q39" s="84"/>
      <c r="R39" s="84"/>
      <c r="S39" s="84"/>
      <c r="T39" s="84"/>
      <c r="U39" s="84"/>
      <c r="V39" s="84"/>
      <c r="W39" s="85"/>
    </row>
    <row r="40" spans="1:24" s="2" customFormat="1" x14ac:dyDescent="0.25">
      <c r="C40" s="79"/>
      <c r="D40" s="79"/>
      <c r="E40" s="79"/>
      <c r="F40" s="79"/>
      <c r="G40" s="79"/>
      <c r="H40" s="79"/>
      <c r="I40" s="79"/>
      <c r="J40" s="79"/>
      <c r="K40" s="79"/>
      <c r="L40" s="79"/>
      <c r="M40" s="79"/>
      <c r="N40" s="79"/>
      <c r="O40" s="79"/>
      <c r="P40" s="79"/>
      <c r="Q40" s="79"/>
      <c r="R40" s="79"/>
      <c r="S40" s="79"/>
      <c r="T40" s="79"/>
      <c r="U40" s="79"/>
      <c r="V40" s="79"/>
      <c r="W40" s="79"/>
      <c r="X40" s="79"/>
    </row>
    <row r="41" spans="1:24" s="2" customFormat="1" ht="14.5" x14ac:dyDescent="0.25">
      <c r="A41" s="62">
        <v>1</v>
      </c>
      <c r="B41" s="2" t="s">
        <v>331</v>
      </c>
    </row>
    <row r="42" spans="1:24" s="2" customFormat="1" ht="14.5" x14ac:dyDescent="0.25">
      <c r="A42" s="62">
        <v>2</v>
      </c>
      <c r="B42" s="2" t="s">
        <v>332</v>
      </c>
    </row>
    <row r="43" spans="1:24" s="2" customFormat="1" ht="14.5" x14ac:dyDescent="0.25">
      <c r="A43" s="88">
        <v>3</v>
      </c>
      <c r="B43" s="2" t="s">
        <v>333</v>
      </c>
    </row>
    <row r="44" spans="1:24" s="2" customFormat="1" ht="14.5" x14ac:dyDescent="0.25">
      <c r="A44" s="88">
        <v>4</v>
      </c>
      <c r="B44" s="2" t="s">
        <v>307</v>
      </c>
    </row>
    <row r="45" spans="1:24" s="2" customFormat="1" x14ac:dyDescent="0.25">
      <c r="A45" s="2" t="s">
        <v>131</v>
      </c>
      <c r="B45" s="2" t="s">
        <v>309</v>
      </c>
    </row>
    <row r="46" spans="1:24" s="2" customFormat="1" x14ac:dyDescent="0.25">
      <c r="A46" s="2" t="s">
        <v>123</v>
      </c>
      <c r="B46" s="2" t="s">
        <v>310</v>
      </c>
    </row>
    <row r="47" spans="1:24" s="2" customFormat="1" x14ac:dyDescent="0.25">
      <c r="A47" s="13" t="s">
        <v>324</v>
      </c>
      <c r="B47" s="2" t="s">
        <v>334</v>
      </c>
    </row>
    <row r="48" spans="1:24" s="2" customFormat="1" x14ac:dyDescent="0.25"/>
    <row r="49" s="2" customFormat="1" x14ac:dyDescent="0.25"/>
    <row r="50" s="2" customFormat="1" x14ac:dyDescent="0.25"/>
    <row r="51" s="2" customFormat="1" x14ac:dyDescent="0.25"/>
  </sheetData>
  <mergeCells count="6">
    <mergeCell ref="A1:B1"/>
    <mergeCell ref="A2:W2"/>
    <mergeCell ref="A4:B5"/>
    <mergeCell ref="C4:I4"/>
    <mergeCell ref="J4:P4"/>
    <mergeCell ref="Q4:W4"/>
  </mergeCells>
  <hyperlinks>
    <hyperlink ref="A1:B1" location="ContentsHead" display="Back to contents" xr:uid="{E1833D4E-A81D-4655-9779-9BB7EB99BCA1}"/>
  </hyperlinks>
  <pageMargins left="0.7" right="0.7" top="0.75" bottom="0.75" header="0.3" footer="0.3"/>
  <pageSetup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DEDD2-6A52-4BE9-8C20-DB8ED8FF27B1}">
  <sheetPr codeName="Sheet37">
    <pageSetUpPr fitToPage="1"/>
  </sheetPr>
  <dimension ref="A1:AQ58"/>
  <sheetViews>
    <sheetView zoomScaleNormal="100" workbookViewId="0">
      <pane xSplit="2" ySplit="6" topLeftCell="C7" activePane="bottomRight" state="frozen"/>
      <selection pane="topRight" activeCell="E1" sqref="E1"/>
      <selection pane="bottomLeft" activeCell="A11" sqref="A11"/>
      <selection pane="bottomRight" sqref="A1:B1"/>
    </sheetView>
  </sheetViews>
  <sheetFormatPr defaultColWidth="0" defaultRowHeight="12.5" x14ac:dyDescent="0.25"/>
  <cols>
    <col min="1" max="1" width="2.81640625" style="36" customWidth="1"/>
    <col min="2" max="2" width="23" style="36" customWidth="1"/>
    <col min="3" max="3" width="2.453125" style="36" customWidth="1"/>
    <col min="4" max="4" width="13.81640625" style="36" customWidth="1"/>
    <col min="5" max="7" width="10.54296875" style="36" customWidth="1"/>
    <col min="8" max="8" width="3.36328125" style="36" customWidth="1"/>
    <col min="9" max="9" width="13" style="36" bestFit="1" customWidth="1"/>
    <col min="10" max="10" width="10.54296875" style="36" customWidth="1"/>
    <col min="11" max="11" width="12.81640625" style="36" customWidth="1"/>
    <col min="12" max="12" width="3.36328125" style="36" customWidth="1"/>
    <col min="13" max="13" width="12" style="36" bestFit="1" customWidth="1"/>
    <col min="14" max="14" width="9.81640625" style="36" bestFit="1" customWidth="1"/>
    <col min="15" max="16" width="10.54296875" style="36" customWidth="1"/>
    <col min="17" max="17" width="3.36328125" style="36" customWidth="1"/>
    <col min="18" max="18" width="9.90625" style="36" bestFit="1" customWidth="1"/>
    <col min="19" max="19" width="11.453125" style="36" customWidth="1"/>
    <col min="20" max="20" width="3.36328125" style="36" customWidth="1"/>
    <col min="21" max="21" width="12" style="36" bestFit="1" customWidth="1"/>
    <col min="22" max="23" width="8.90625" style="36" customWidth="1"/>
    <col min="24" max="24" width="12.453125" style="36" bestFit="1" customWidth="1"/>
    <col min="25" max="25" width="15.6328125" style="36" customWidth="1"/>
    <col min="26" max="26" width="3.36328125" style="36" customWidth="1"/>
    <col min="27" max="27" width="20.453125" style="36" customWidth="1"/>
    <col min="28" max="29" width="8.90625" style="36" customWidth="1"/>
    <col min="30" max="30" width="8.90625" style="36" hidden="1" customWidth="1"/>
    <col min="31" max="32" width="8.90625" style="2" hidden="1" customWidth="1"/>
    <col min="33" max="37" width="0" style="2" hidden="1" customWidth="1"/>
    <col min="38" max="40" width="8.90625" style="2" hidden="1" customWidth="1"/>
    <col min="41" max="41" width="0" style="2" hidden="1" customWidth="1"/>
    <col min="42" max="42" width="8.90625" style="2" hidden="1" customWidth="1"/>
    <col min="43" max="43" width="0" style="2" hidden="1" customWidth="1"/>
    <col min="44" max="16384" width="8.90625" style="2" hidden="1"/>
  </cols>
  <sheetData>
    <row r="1" spans="1:30" ht="14.5" x14ac:dyDescent="0.25">
      <c r="A1" s="213" t="s">
        <v>134</v>
      </c>
      <c r="B1" s="213"/>
      <c r="C1" s="6"/>
    </row>
    <row r="2" spans="1:30" ht="14.4" customHeight="1" x14ac:dyDescent="0.3">
      <c r="A2" s="214" t="s">
        <v>339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
      <c r="AC2" s="2"/>
      <c r="AD2" s="2"/>
    </row>
    <row r="3" spans="1:3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7" customHeight="1" x14ac:dyDescent="0.6">
      <c r="A4" s="215" t="s">
        <v>256</v>
      </c>
      <c r="B4" s="215"/>
      <c r="C4" s="37"/>
      <c r="D4" s="220" t="s">
        <v>340</v>
      </c>
      <c r="E4" s="220"/>
      <c r="F4" s="220"/>
      <c r="G4" s="220"/>
      <c r="H4" s="220"/>
      <c r="I4" s="220"/>
      <c r="J4" s="220"/>
      <c r="K4" s="220"/>
      <c r="L4" s="89"/>
      <c r="M4" s="220" t="s">
        <v>341</v>
      </c>
      <c r="N4" s="220"/>
      <c r="O4" s="220"/>
      <c r="P4" s="220"/>
      <c r="Q4" s="220"/>
      <c r="R4" s="220"/>
      <c r="S4" s="220"/>
      <c r="T4" s="90"/>
      <c r="U4" s="220" t="s">
        <v>342</v>
      </c>
      <c r="V4" s="220"/>
      <c r="W4" s="220"/>
      <c r="X4" s="220"/>
      <c r="Y4" s="220"/>
      <c r="Z4" s="220"/>
      <c r="AA4" s="220"/>
      <c r="AB4" s="2"/>
      <c r="AC4" s="2"/>
      <c r="AD4" s="2"/>
    </row>
    <row r="5" spans="1:30" ht="16" x14ac:dyDescent="0.6">
      <c r="A5" s="216"/>
      <c r="B5" s="216"/>
      <c r="C5" s="40"/>
      <c r="D5" s="221" t="s">
        <v>198</v>
      </c>
      <c r="E5" s="221"/>
      <c r="F5" s="221"/>
      <c r="G5" s="221"/>
      <c r="H5" s="39"/>
      <c r="I5" s="221" t="s">
        <v>204</v>
      </c>
      <c r="J5" s="221"/>
      <c r="K5" s="69"/>
      <c r="L5" s="39"/>
      <c r="M5" s="221" t="s">
        <v>198</v>
      </c>
      <c r="N5" s="221"/>
      <c r="O5" s="221"/>
      <c r="P5" s="221"/>
      <c r="Q5" s="39"/>
      <c r="R5" s="2"/>
      <c r="S5" s="69"/>
      <c r="T5" s="2"/>
      <c r="U5" s="221" t="s">
        <v>198</v>
      </c>
      <c r="V5" s="221"/>
      <c r="W5" s="221"/>
      <c r="X5" s="221"/>
      <c r="Y5" s="221"/>
      <c r="Z5" s="39"/>
      <c r="AA5" s="222" t="s">
        <v>343</v>
      </c>
      <c r="AB5" s="2"/>
      <c r="AC5" s="2"/>
      <c r="AD5" s="2"/>
    </row>
    <row r="6" spans="1:30" ht="48" x14ac:dyDescent="0.6">
      <c r="A6" s="216"/>
      <c r="B6" s="216"/>
      <c r="C6" s="40"/>
      <c r="D6" s="40" t="s">
        <v>344</v>
      </c>
      <c r="E6" s="40" t="s">
        <v>200</v>
      </c>
      <c r="F6" s="73" t="s">
        <v>201</v>
      </c>
      <c r="G6" s="40" t="s">
        <v>202</v>
      </c>
      <c r="H6" s="40"/>
      <c r="I6" s="40" t="s">
        <v>345</v>
      </c>
      <c r="J6" s="40" t="s">
        <v>346</v>
      </c>
      <c r="K6" s="69" t="s">
        <v>347</v>
      </c>
      <c r="L6" s="40"/>
      <c r="M6" s="40" t="s">
        <v>348</v>
      </c>
      <c r="N6" s="40" t="s">
        <v>200</v>
      </c>
      <c r="O6" s="73" t="s">
        <v>201</v>
      </c>
      <c r="P6" s="40" t="s">
        <v>202</v>
      </c>
      <c r="Q6" s="40"/>
      <c r="R6" s="40" t="s">
        <v>204</v>
      </c>
      <c r="S6" s="69" t="s">
        <v>330</v>
      </c>
      <c r="T6" s="2"/>
      <c r="U6" s="40" t="s">
        <v>348</v>
      </c>
      <c r="V6" s="40" t="s">
        <v>200</v>
      </c>
      <c r="W6" s="73" t="s">
        <v>201</v>
      </c>
      <c r="X6" s="40" t="s">
        <v>202</v>
      </c>
      <c r="Y6" s="69" t="s">
        <v>349</v>
      </c>
      <c r="Z6" s="78"/>
      <c r="AA6" s="222"/>
      <c r="AB6" s="2"/>
      <c r="AC6" s="2"/>
      <c r="AD6" s="2"/>
    </row>
    <row r="7" spans="1:30" ht="13.25" customHeight="1" x14ac:dyDescent="0.3">
      <c r="A7" s="8" t="s">
        <v>271</v>
      </c>
      <c r="B7" s="8"/>
      <c r="C7" s="8"/>
      <c r="D7" s="91"/>
      <c r="E7" s="91"/>
      <c r="F7" s="91"/>
      <c r="G7" s="91"/>
      <c r="H7" s="91"/>
      <c r="I7" s="91"/>
      <c r="J7" s="91"/>
      <c r="K7" s="92"/>
      <c r="L7" s="91"/>
      <c r="M7" s="93"/>
      <c r="N7" s="93"/>
      <c r="O7" s="66"/>
      <c r="P7" s="93"/>
      <c r="Q7" s="91"/>
      <c r="R7" s="93"/>
      <c r="S7" s="94"/>
      <c r="Y7" s="92"/>
    </row>
    <row r="8" spans="1:30" s="8" customFormat="1" ht="13" x14ac:dyDescent="0.3">
      <c r="A8" s="2"/>
      <c r="B8" s="53" t="s">
        <v>252</v>
      </c>
      <c r="C8" s="54"/>
      <c r="D8" s="91">
        <v>2440</v>
      </c>
      <c r="E8" s="91">
        <v>710</v>
      </c>
      <c r="F8" s="91">
        <v>1140</v>
      </c>
      <c r="G8" s="91">
        <v>360</v>
      </c>
      <c r="H8" s="91"/>
      <c r="I8" s="91">
        <v>1500</v>
      </c>
      <c r="J8" s="91">
        <v>180</v>
      </c>
      <c r="K8" s="92">
        <v>6160</v>
      </c>
      <c r="L8" s="91"/>
      <c r="M8" s="95">
        <v>0.1</v>
      </c>
      <c r="N8" s="95">
        <v>0.4</v>
      </c>
      <c r="O8" s="95">
        <v>12.5</v>
      </c>
      <c r="P8" s="95">
        <v>49.5</v>
      </c>
      <c r="Q8" s="91"/>
      <c r="R8" s="95">
        <v>10.4</v>
      </c>
      <c r="S8" s="96">
        <v>73</v>
      </c>
      <c r="T8" s="78"/>
      <c r="U8" s="91">
        <v>178</v>
      </c>
      <c r="V8" s="91">
        <v>141</v>
      </c>
      <c r="W8" s="91">
        <v>552</v>
      </c>
      <c r="X8" s="91">
        <v>1762</v>
      </c>
      <c r="Y8" s="92">
        <v>2633</v>
      </c>
      <c r="Z8" s="78"/>
      <c r="AA8" s="91">
        <v>1288</v>
      </c>
      <c r="AB8" s="78"/>
      <c r="AC8" s="78"/>
      <c r="AD8" s="78"/>
    </row>
    <row r="9" spans="1:30" s="8" customFormat="1" ht="13" x14ac:dyDescent="0.3">
      <c r="A9" s="2"/>
      <c r="B9" s="53" t="s">
        <v>272</v>
      </c>
      <c r="C9" s="54"/>
      <c r="D9" s="91">
        <v>1800</v>
      </c>
      <c r="E9" s="91">
        <v>510</v>
      </c>
      <c r="F9" s="91">
        <v>840</v>
      </c>
      <c r="G9" s="91">
        <v>250</v>
      </c>
      <c r="H9" s="91"/>
      <c r="I9" s="91">
        <v>1130</v>
      </c>
      <c r="J9" s="91">
        <v>100</v>
      </c>
      <c r="K9" s="92">
        <v>4530</v>
      </c>
      <c r="L9" s="91"/>
      <c r="M9" s="95">
        <v>0.1</v>
      </c>
      <c r="N9" s="95">
        <v>0.3</v>
      </c>
      <c r="O9" s="95">
        <v>9.5</v>
      </c>
      <c r="P9" s="95">
        <v>31.6</v>
      </c>
      <c r="Q9" s="91"/>
      <c r="R9" s="95">
        <v>9</v>
      </c>
      <c r="S9" s="96">
        <v>50.4</v>
      </c>
      <c r="T9" s="78"/>
      <c r="U9" s="91">
        <v>131</v>
      </c>
      <c r="V9" s="91">
        <v>102</v>
      </c>
      <c r="W9" s="91">
        <v>406</v>
      </c>
      <c r="X9" s="91">
        <v>992</v>
      </c>
      <c r="Y9" s="92">
        <v>1630</v>
      </c>
      <c r="Z9" s="78"/>
      <c r="AA9" s="91">
        <v>1002</v>
      </c>
      <c r="AB9" s="78"/>
      <c r="AC9" s="78"/>
      <c r="AD9" s="78"/>
    </row>
    <row r="10" spans="1:30" ht="26.4" customHeight="1" x14ac:dyDescent="0.3">
      <c r="A10" s="8" t="s">
        <v>273</v>
      </c>
      <c r="B10" s="8"/>
      <c r="C10" s="54"/>
      <c r="D10" s="91"/>
      <c r="E10" s="91"/>
      <c r="F10" s="91"/>
      <c r="G10" s="91"/>
      <c r="H10" s="91"/>
      <c r="I10" s="91"/>
      <c r="J10" s="91"/>
      <c r="K10" s="92"/>
      <c r="L10" s="91"/>
      <c r="M10" s="66"/>
      <c r="N10" s="66"/>
      <c r="O10" s="66"/>
      <c r="P10" s="66"/>
      <c r="Q10" s="91"/>
      <c r="R10" s="66"/>
      <c r="S10" s="97"/>
      <c r="Y10" s="92"/>
    </row>
    <row r="11" spans="1:30" x14ac:dyDescent="0.25">
      <c r="A11" s="2"/>
      <c r="B11" s="53" t="s">
        <v>274</v>
      </c>
      <c r="C11" s="54"/>
      <c r="D11" s="91">
        <v>590</v>
      </c>
      <c r="E11" s="91">
        <v>170</v>
      </c>
      <c r="F11" s="91">
        <v>240</v>
      </c>
      <c r="G11" s="91">
        <v>80</v>
      </c>
      <c r="H11" s="91"/>
      <c r="I11" s="91">
        <v>340</v>
      </c>
      <c r="J11" s="91">
        <v>50</v>
      </c>
      <c r="K11" s="92">
        <v>1430</v>
      </c>
      <c r="L11" s="91"/>
      <c r="M11" s="95" t="s">
        <v>311</v>
      </c>
      <c r="N11" s="95">
        <v>0.1</v>
      </c>
      <c r="O11" s="95">
        <v>2.7</v>
      </c>
      <c r="P11" s="95">
        <v>10</v>
      </c>
      <c r="Q11" s="91"/>
      <c r="R11" s="95">
        <v>2.6</v>
      </c>
      <c r="S11" s="96">
        <v>15.4</v>
      </c>
      <c r="U11" s="91">
        <v>42</v>
      </c>
      <c r="V11" s="91">
        <v>34</v>
      </c>
      <c r="W11" s="91">
        <v>118</v>
      </c>
      <c r="X11" s="91">
        <v>327</v>
      </c>
      <c r="Y11" s="92">
        <v>522</v>
      </c>
      <c r="AA11" s="91">
        <v>254</v>
      </c>
    </row>
    <row r="12" spans="1:30" x14ac:dyDescent="0.25">
      <c r="A12" s="2"/>
      <c r="B12" s="53" t="s">
        <v>275</v>
      </c>
      <c r="C12" s="54"/>
      <c r="D12" s="91">
        <v>600</v>
      </c>
      <c r="E12" s="91">
        <v>160</v>
      </c>
      <c r="F12" s="91">
        <v>280</v>
      </c>
      <c r="G12" s="91">
        <v>80</v>
      </c>
      <c r="H12" s="91"/>
      <c r="I12" s="91">
        <v>370</v>
      </c>
      <c r="J12" s="91">
        <v>40</v>
      </c>
      <c r="K12" s="92">
        <v>1480</v>
      </c>
      <c r="L12" s="91"/>
      <c r="M12" s="95" t="s">
        <v>311</v>
      </c>
      <c r="N12" s="95">
        <v>0.1</v>
      </c>
      <c r="O12" s="95">
        <v>3.1</v>
      </c>
      <c r="P12" s="95">
        <v>11.5</v>
      </c>
      <c r="Q12" s="91"/>
      <c r="R12" s="95">
        <v>3</v>
      </c>
      <c r="S12" s="96">
        <v>17.7</v>
      </c>
      <c r="U12" s="91">
        <v>44</v>
      </c>
      <c r="V12" s="91">
        <v>32</v>
      </c>
      <c r="W12" s="91">
        <v>129</v>
      </c>
      <c r="X12" s="91">
        <v>486</v>
      </c>
      <c r="Y12" s="92">
        <v>691</v>
      </c>
      <c r="AA12" s="91">
        <v>388</v>
      </c>
    </row>
    <row r="13" spans="1:30" x14ac:dyDescent="0.25">
      <c r="A13" s="2"/>
      <c r="B13" s="53" t="s">
        <v>276</v>
      </c>
      <c r="C13" s="54"/>
      <c r="D13" s="91">
        <v>670</v>
      </c>
      <c r="E13" s="91">
        <v>200</v>
      </c>
      <c r="F13" s="91">
        <v>340</v>
      </c>
      <c r="G13" s="91">
        <v>100</v>
      </c>
      <c r="H13" s="91"/>
      <c r="I13" s="91">
        <v>390</v>
      </c>
      <c r="J13" s="91">
        <v>60</v>
      </c>
      <c r="K13" s="92">
        <v>1690</v>
      </c>
      <c r="L13" s="91"/>
      <c r="M13" s="95" t="s">
        <v>311</v>
      </c>
      <c r="N13" s="95">
        <v>0.1</v>
      </c>
      <c r="O13" s="95">
        <v>3.7</v>
      </c>
      <c r="P13" s="95">
        <v>13.7</v>
      </c>
      <c r="Q13" s="91"/>
      <c r="R13" s="95">
        <v>2.1</v>
      </c>
      <c r="S13" s="96">
        <v>19.600000000000001</v>
      </c>
      <c r="U13" s="91">
        <v>49</v>
      </c>
      <c r="V13" s="91">
        <v>39</v>
      </c>
      <c r="W13" s="91">
        <v>160</v>
      </c>
      <c r="X13" s="91">
        <v>411</v>
      </c>
      <c r="Y13" s="92">
        <v>659</v>
      </c>
      <c r="AA13" s="91">
        <v>319</v>
      </c>
    </row>
    <row r="14" spans="1:30" x14ac:dyDescent="0.25">
      <c r="A14" s="2"/>
      <c r="B14" s="53" t="s">
        <v>277</v>
      </c>
      <c r="C14" s="54"/>
      <c r="D14" s="91">
        <v>580</v>
      </c>
      <c r="E14" s="91">
        <v>180</v>
      </c>
      <c r="F14" s="91">
        <v>290</v>
      </c>
      <c r="G14" s="91">
        <v>110</v>
      </c>
      <c r="H14" s="91"/>
      <c r="I14" s="91">
        <v>400</v>
      </c>
      <c r="J14" s="91">
        <v>30</v>
      </c>
      <c r="K14" s="92">
        <v>1560</v>
      </c>
      <c r="L14" s="91"/>
      <c r="M14" s="95" t="s">
        <v>311</v>
      </c>
      <c r="N14" s="95">
        <v>0.1</v>
      </c>
      <c r="O14" s="95">
        <v>3</v>
      </c>
      <c r="P14" s="95">
        <v>14.4</v>
      </c>
      <c r="Q14" s="91"/>
      <c r="R14" s="95">
        <v>2.8</v>
      </c>
      <c r="S14" s="96">
        <v>20.3</v>
      </c>
      <c r="U14" s="91">
        <v>43</v>
      </c>
      <c r="V14" s="91">
        <v>35</v>
      </c>
      <c r="W14" s="91">
        <v>145</v>
      </c>
      <c r="X14" s="91">
        <v>538</v>
      </c>
      <c r="Y14" s="92">
        <v>761</v>
      </c>
      <c r="AA14" s="91">
        <v>328</v>
      </c>
    </row>
    <row r="15" spans="1:30" ht="26.4" customHeight="1" x14ac:dyDescent="0.25">
      <c r="A15" s="2"/>
      <c r="B15" s="53" t="s">
        <v>278</v>
      </c>
      <c r="C15" s="54"/>
      <c r="D15" s="91">
        <v>650</v>
      </c>
      <c r="E15" s="91">
        <v>190</v>
      </c>
      <c r="F15" s="91">
        <v>250</v>
      </c>
      <c r="G15" s="91">
        <v>60</v>
      </c>
      <c r="H15" s="91"/>
      <c r="I15" s="91">
        <v>350</v>
      </c>
      <c r="J15" s="91">
        <v>40</v>
      </c>
      <c r="K15" s="92">
        <v>1500</v>
      </c>
      <c r="L15" s="91"/>
      <c r="M15" s="95" t="s">
        <v>311</v>
      </c>
      <c r="N15" s="95">
        <v>0.1</v>
      </c>
      <c r="O15" s="95">
        <v>2.8</v>
      </c>
      <c r="P15" s="95">
        <v>6.4</v>
      </c>
      <c r="Q15" s="91"/>
      <c r="R15" s="95">
        <v>4.2</v>
      </c>
      <c r="S15" s="96">
        <v>13.5</v>
      </c>
      <c r="U15" s="91">
        <v>45</v>
      </c>
      <c r="V15" s="91">
        <v>38</v>
      </c>
      <c r="W15" s="91">
        <v>120</v>
      </c>
      <c r="X15" s="91">
        <v>172</v>
      </c>
      <c r="Y15" s="92">
        <v>376</v>
      </c>
      <c r="AA15" s="91">
        <v>351</v>
      </c>
    </row>
    <row r="16" spans="1:30" x14ac:dyDescent="0.25">
      <c r="A16" s="2"/>
      <c r="B16" s="53" t="s">
        <v>279</v>
      </c>
      <c r="C16" s="54"/>
      <c r="D16" s="91">
        <v>540</v>
      </c>
      <c r="E16" s="91">
        <v>170</v>
      </c>
      <c r="F16" s="91">
        <v>300</v>
      </c>
      <c r="G16" s="91">
        <v>100</v>
      </c>
      <c r="H16" s="91"/>
      <c r="I16" s="91">
        <v>450</v>
      </c>
      <c r="J16" s="91">
        <v>30</v>
      </c>
      <c r="K16" s="92">
        <v>1550</v>
      </c>
      <c r="L16" s="91"/>
      <c r="M16" s="95" t="s">
        <v>311</v>
      </c>
      <c r="N16" s="95">
        <v>0.1</v>
      </c>
      <c r="O16" s="95">
        <v>3.3</v>
      </c>
      <c r="P16" s="95">
        <v>11.6</v>
      </c>
      <c r="Q16" s="91"/>
      <c r="R16" s="95">
        <v>2</v>
      </c>
      <c r="S16" s="96">
        <v>17</v>
      </c>
      <c r="U16" s="91">
        <v>41</v>
      </c>
      <c r="V16" s="91">
        <v>34</v>
      </c>
      <c r="W16" s="91">
        <v>144</v>
      </c>
      <c r="X16" s="91">
        <v>416</v>
      </c>
      <c r="Y16" s="92">
        <v>634</v>
      </c>
      <c r="AA16" s="91">
        <v>318</v>
      </c>
    </row>
    <row r="17" spans="1:30" x14ac:dyDescent="0.25">
      <c r="A17" s="2"/>
      <c r="B17" s="53" t="s">
        <v>280</v>
      </c>
      <c r="C17" s="54"/>
      <c r="D17" s="91">
        <v>610</v>
      </c>
      <c r="E17" s="91">
        <v>150</v>
      </c>
      <c r="F17" s="91">
        <v>290</v>
      </c>
      <c r="G17" s="91">
        <v>90</v>
      </c>
      <c r="H17" s="91"/>
      <c r="I17" s="91">
        <v>340</v>
      </c>
      <c r="J17" s="91">
        <v>30</v>
      </c>
      <c r="K17" s="92">
        <v>1480</v>
      </c>
      <c r="L17" s="91"/>
      <c r="M17" s="95" t="s">
        <v>311</v>
      </c>
      <c r="N17" s="95">
        <v>0.1</v>
      </c>
      <c r="O17" s="95">
        <v>3.4</v>
      </c>
      <c r="P17" s="95">
        <v>13.6</v>
      </c>
      <c r="Q17" s="91"/>
      <c r="R17" s="95">
        <v>2.7</v>
      </c>
      <c r="S17" s="96">
        <v>19.899999999999999</v>
      </c>
      <c r="U17" s="91">
        <v>46</v>
      </c>
      <c r="V17" s="91">
        <v>30</v>
      </c>
      <c r="W17" s="91">
        <v>142</v>
      </c>
      <c r="X17" s="91">
        <v>403</v>
      </c>
      <c r="Y17" s="92">
        <v>621</v>
      </c>
      <c r="AA17" s="91">
        <v>333</v>
      </c>
    </row>
    <row r="18" spans="1:30" ht="26.4" customHeight="1" x14ac:dyDescent="0.3">
      <c r="A18" s="8" t="s">
        <v>281</v>
      </c>
      <c r="B18" s="8"/>
      <c r="C18" s="54"/>
      <c r="D18" s="91"/>
      <c r="E18" s="91"/>
      <c r="F18" s="91"/>
      <c r="G18" s="91"/>
      <c r="H18" s="91"/>
      <c r="I18" s="91"/>
      <c r="J18" s="91"/>
      <c r="K18" s="92"/>
      <c r="L18" s="91"/>
      <c r="M18" s="66"/>
      <c r="N18" s="66"/>
      <c r="O18" s="66"/>
      <c r="P18" s="66"/>
      <c r="Q18" s="91"/>
      <c r="R18" s="66"/>
      <c r="S18" s="97"/>
      <c r="Y18" s="92"/>
    </row>
    <row r="19" spans="1:30" ht="13" x14ac:dyDescent="0.3">
      <c r="A19" s="2"/>
      <c r="B19" s="55" t="s">
        <v>282</v>
      </c>
      <c r="C19" s="8"/>
      <c r="D19" s="91">
        <v>200</v>
      </c>
      <c r="E19" s="91">
        <v>60</v>
      </c>
      <c r="F19" s="91">
        <v>80</v>
      </c>
      <c r="G19" s="91">
        <v>30</v>
      </c>
      <c r="H19" s="91"/>
      <c r="I19" s="91">
        <v>120</v>
      </c>
      <c r="J19" s="91">
        <v>10</v>
      </c>
      <c r="K19" s="92">
        <v>490</v>
      </c>
      <c r="L19" s="91"/>
      <c r="M19" s="95" t="s">
        <v>311</v>
      </c>
      <c r="N19" s="95" t="s">
        <v>311</v>
      </c>
      <c r="O19" s="95">
        <v>1</v>
      </c>
      <c r="P19" s="95">
        <v>3.6</v>
      </c>
      <c r="Q19" s="91"/>
      <c r="R19" s="95" t="s">
        <v>314</v>
      </c>
      <c r="S19" s="96">
        <v>6</v>
      </c>
      <c r="U19" s="91">
        <v>15</v>
      </c>
      <c r="V19" s="91">
        <v>12</v>
      </c>
      <c r="W19" s="91">
        <v>42</v>
      </c>
      <c r="X19" s="91">
        <v>148</v>
      </c>
      <c r="Y19" s="92">
        <v>217</v>
      </c>
      <c r="AA19" s="91">
        <v>123</v>
      </c>
    </row>
    <row r="20" spans="1:30" x14ac:dyDescent="0.25">
      <c r="A20" s="2"/>
      <c r="B20" s="55" t="s">
        <v>283</v>
      </c>
      <c r="C20" s="54"/>
      <c r="D20" s="91">
        <v>210</v>
      </c>
      <c r="E20" s="91">
        <v>50</v>
      </c>
      <c r="F20" s="91">
        <v>80</v>
      </c>
      <c r="G20" s="91">
        <v>20</v>
      </c>
      <c r="H20" s="91"/>
      <c r="I20" s="91">
        <v>110</v>
      </c>
      <c r="J20" s="91">
        <v>20</v>
      </c>
      <c r="K20" s="92">
        <v>460</v>
      </c>
      <c r="L20" s="91"/>
      <c r="M20" s="95" t="s">
        <v>311</v>
      </c>
      <c r="N20" s="95" t="s">
        <v>311</v>
      </c>
      <c r="O20" s="95">
        <v>0.8</v>
      </c>
      <c r="P20" s="95">
        <v>2.1</v>
      </c>
      <c r="Q20" s="91"/>
      <c r="R20" s="95">
        <v>0.6</v>
      </c>
      <c r="S20" s="96">
        <v>3.6</v>
      </c>
      <c r="U20" s="91">
        <v>15</v>
      </c>
      <c r="V20" s="91">
        <v>10</v>
      </c>
      <c r="W20" s="91">
        <v>36</v>
      </c>
      <c r="X20" s="91">
        <v>64</v>
      </c>
      <c r="Y20" s="92">
        <v>124</v>
      </c>
      <c r="AA20" s="91">
        <v>66</v>
      </c>
    </row>
    <row r="21" spans="1:30" x14ac:dyDescent="0.25">
      <c r="A21" s="2"/>
      <c r="B21" s="55" t="s">
        <v>284</v>
      </c>
      <c r="C21" s="54"/>
      <c r="D21" s="91">
        <v>180</v>
      </c>
      <c r="E21" s="91">
        <v>60</v>
      </c>
      <c r="F21" s="91">
        <v>80</v>
      </c>
      <c r="G21" s="91">
        <v>40</v>
      </c>
      <c r="H21" s="91"/>
      <c r="I21" s="91">
        <v>120</v>
      </c>
      <c r="J21" s="91">
        <v>10</v>
      </c>
      <c r="K21" s="92">
        <v>480</v>
      </c>
      <c r="L21" s="91"/>
      <c r="M21" s="95" t="s">
        <v>311</v>
      </c>
      <c r="N21" s="95" t="s">
        <v>311</v>
      </c>
      <c r="O21" s="95">
        <v>0.9</v>
      </c>
      <c r="P21" s="95">
        <v>4.2</v>
      </c>
      <c r="Q21" s="91"/>
      <c r="R21" s="95">
        <v>0.6</v>
      </c>
      <c r="S21" s="96">
        <v>5.8</v>
      </c>
      <c r="U21" s="91">
        <v>13</v>
      </c>
      <c r="V21" s="91">
        <v>12</v>
      </c>
      <c r="W21" s="91">
        <v>40</v>
      </c>
      <c r="X21" s="91">
        <v>115</v>
      </c>
      <c r="Y21" s="92">
        <v>180</v>
      </c>
      <c r="AA21" s="91">
        <v>65</v>
      </c>
    </row>
    <row r="22" spans="1:30" x14ac:dyDescent="0.25">
      <c r="A22" s="2"/>
      <c r="B22" s="55" t="s">
        <v>285</v>
      </c>
      <c r="C22" s="54"/>
      <c r="D22" s="91">
        <v>210</v>
      </c>
      <c r="E22" s="91">
        <v>60</v>
      </c>
      <c r="F22" s="91">
        <v>80</v>
      </c>
      <c r="G22" s="91">
        <v>30</v>
      </c>
      <c r="H22" s="91"/>
      <c r="I22" s="91">
        <v>110</v>
      </c>
      <c r="J22" s="91">
        <v>20</v>
      </c>
      <c r="K22" s="92">
        <v>490</v>
      </c>
      <c r="L22" s="91"/>
      <c r="M22" s="95" t="s">
        <v>311</v>
      </c>
      <c r="N22" s="95" t="s">
        <v>311</v>
      </c>
      <c r="O22" s="95">
        <v>1</v>
      </c>
      <c r="P22" s="95">
        <v>5.7</v>
      </c>
      <c r="Q22" s="91"/>
      <c r="R22" s="95">
        <v>1.3</v>
      </c>
      <c r="S22" s="96">
        <v>8</v>
      </c>
      <c r="U22" s="91">
        <v>15</v>
      </c>
      <c r="V22" s="91">
        <v>12</v>
      </c>
      <c r="W22" s="91">
        <v>39</v>
      </c>
      <c r="X22" s="91">
        <v>265</v>
      </c>
      <c r="Y22" s="92">
        <v>331</v>
      </c>
      <c r="AA22" s="91">
        <v>98</v>
      </c>
    </row>
    <row r="23" spans="1:30" x14ac:dyDescent="0.25">
      <c r="A23" s="2"/>
      <c r="B23" s="55" t="s">
        <v>286</v>
      </c>
      <c r="C23" s="54"/>
      <c r="D23" s="91">
        <v>230</v>
      </c>
      <c r="E23" s="91">
        <v>50</v>
      </c>
      <c r="F23" s="91">
        <v>110</v>
      </c>
      <c r="G23" s="91">
        <v>30</v>
      </c>
      <c r="H23" s="91"/>
      <c r="I23" s="91">
        <v>110</v>
      </c>
      <c r="J23" s="91">
        <v>10</v>
      </c>
      <c r="K23" s="92">
        <v>530</v>
      </c>
      <c r="L23" s="91"/>
      <c r="M23" s="95" t="s">
        <v>311</v>
      </c>
      <c r="N23" s="95" t="s">
        <v>311</v>
      </c>
      <c r="O23" s="95">
        <v>1.3</v>
      </c>
      <c r="P23" s="95">
        <v>2.2000000000000002</v>
      </c>
      <c r="Q23" s="91"/>
      <c r="R23" s="95">
        <v>0.2</v>
      </c>
      <c r="S23" s="96">
        <v>3.8</v>
      </c>
      <c r="U23" s="91">
        <v>16</v>
      </c>
      <c r="V23" s="91">
        <v>10</v>
      </c>
      <c r="W23" s="91">
        <v>53</v>
      </c>
      <c r="X23" s="91">
        <v>112</v>
      </c>
      <c r="Y23" s="92">
        <v>190</v>
      </c>
      <c r="AA23" s="91">
        <v>59</v>
      </c>
    </row>
    <row r="24" spans="1:30" s="8" customFormat="1" ht="13" x14ac:dyDescent="0.3">
      <c r="A24" s="2"/>
      <c r="B24" s="55" t="s">
        <v>287</v>
      </c>
      <c r="C24" s="54"/>
      <c r="D24" s="91">
        <v>170</v>
      </c>
      <c r="E24" s="91">
        <v>50</v>
      </c>
      <c r="F24" s="91">
        <v>80</v>
      </c>
      <c r="G24" s="91">
        <v>20</v>
      </c>
      <c r="H24" s="91"/>
      <c r="I24" s="91">
        <v>150</v>
      </c>
      <c r="J24" s="91">
        <v>10</v>
      </c>
      <c r="K24" s="92">
        <v>470</v>
      </c>
      <c r="L24" s="91"/>
      <c r="M24" s="95" t="s">
        <v>311</v>
      </c>
      <c r="N24" s="95" t="s">
        <v>311</v>
      </c>
      <c r="O24" s="95">
        <v>0.8</v>
      </c>
      <c r="P24" s="95">
        <v>3.5</v>
      </c>
      <c r="Q24" s="91"/>
      <c r="R24" s="95">
        <v>1.5</v>
      </c>
      <c r="S24" s="96">
        <v>5.9</v>
      </c>
      <c r="T24" s="78"/>
      <c r="U24" s="91">
        <v>13</v>
      </c>
      <c r="V24" s="91">
        <v>11</v>
      </c>
      <c r="W24" s="91">
        <v>37</v>
      </c>
      <c r="X24" s="91">
        <v>109</v>
      </c>
      <c r="Y24" s="92">
        <v>170</v>
      </c>
      <c r="Z24" s="78"/>
      <c r="AA24" s="91">
        <v>231</v>
      </c>
      <c r="AB24" s="36"/>
      <c r="AC24" s="78"/>
      <c r="AD24" s="78"/>
    </row>
    <row r="25" spans="1:30" x14ac:dyDescent="0.25">
      <c r="A25" s="2"/>
      <c r="B25" s="55" t="s">
        <v>288</v>
      </c>
      <c r="C25" s="54"/>
      <c r="D25" s="91">
        <v>250</v>
      </c>
      <c r="E25" s="91">
        <v>70</v>
      </c>
      <c r="F25" s="91">
        <v>120</v>
      </c>
      <c r="G25" s="91">
        <v>30</v>
      </c>
      <c r="H25" s="91"/>
      <c r="I25" s="91">
        <v>140</v>
      </c>
      <c r="J25" s="91">
        <v>40</v>
      </c>
      <c r="K25" s="92">
        <v>600</v>
      </c>
      <c r="L25" s="91"/>
      <c r="M25" s="95" t="s">
        <v>311</v>
      </c>
      <c r="N25" s="95" t="s">
        <v>311</v>
      </c>
      <c r="O25" s="95">
        <v>1.3</v>
      </c>
      <c r="P25" s="95">
        <v>4</v>
      </c>
      <c r="Q25" s="91"/>
      <c r="R25" s="95">
        <v>1.2</v>
      </c>
      <c r="S25" s="96">
        <v>6.6</v>
      </c>
      <c r="U25" s="91">
        <v>18</v>
      </c>
      <c r="V25" s="91">
        <v>14</v>
      </c>
      <c r="W25" s="91">
        <v>58</v>
      </c>
      <c r="X25" s="91">
        <v>131</v>
      </c>
      <c r="Y25" s="92">
        <v>221</v>
      </c>
      <c r="AA25" s="91">
        <v>112</v>
      </c>
    </row>
    <row r="26" spans="1:30" x14ac:dyDescent="0.25">
      <c r="A26" s="2"/>
      <c r="B26" s="55" t="s">
        <v>289</v>
      </c>
      <c r="C26" s="54"/>
      <c r="D26" s="91">
        <v>200</v>
      </c>
      <c r="E26" s="91">
        <v>70</v>
      </c>
      <c r="F26" s="91">
        <v>110</v>
      </c>
      <c r="G26" s="91">
        <v>30</v>
      </c>
      <c r="H26" s="91"/>
      <c r="I26" s="91">
        <v>150</v>
      </c>
      <c r="J26" s="91">
        <v>10</v>
      </c>
      <c r="K26" s="92">
        <v>560</v>
      </c>
      <c r="L26" s="91"/>
      <c r="M26" s="95" t="s">
        <v>311</v>
      </c>
      <c r="N26" s="95" t="s">
        <v>311</v>
      </c>
      <c r="O26" s="95">
        <v>1.2</v>
      </c>
      <c r="P26" s="95">
        <v>4.0999999999999996</v>
      </c>
      <c r="Q26" s="91"/>
      <c r="R26" s="95">
        <v>0.2</v>
      </c>
      <c r="S26" s="96">
        <v>5.6</v>
      </c>
      <c r="T26" s="2"/>
      <c r="U26" s="91">
        <v>16</v>
      </c>
      <c r="V26" s="91">
        <v>13</v>
      </c>
      <c r="W26" s="91">
        <v>52</v>
      </c>
      <c r="X26" s="91">
        <v>96</v>
      </c>
      <c r="Y26" s="92">
        <v>177</v>
      </c>
      <c r="Z26" s="2"/>
      <c r="AA26" s="91">
        <v>113</v>
      </c>
      <c r="AC26" s="2"/>
      <c r="AD26" s="2"/>
    </row>
    <row r="27" spans="1:30" x14ac:dyDescent="0.25">
      <c r="A27" s="2"/>
      <c r="B27" s="55" t="s">
        <v>290</v>
      </c>
      <c r="C27" s="54"/>
      <c r="D27" s="91">
        <v>220</v>
      </c>
      <c r="E27" s="91">
        <v>60</v>
      </c>
      <c r="F27" s="91">
        <v>110</v>
      </c>
      <c r="G27" s="91">
        <v>40</v>
      </c>
      <c r="H27" s="91"/>
      <c r="I27" s="91">
        <v>110</v>
      </c>
      <c r="J27" s="91">
        <v>20</v>
      </c>
      <c r="K27" s="92">
        <v>530</v>
      </c>
      <c r="L27" s="91"/>
      <c r="M27" s="95" t="s">
        <v>314</v>
      </c>
      <c r="N27" s="95" t="s">
        <v>311</v>
      </c>
      <c r="O27" s="95">
        <v>1.1000000000000001</v>
      </c>
      <c r="P27" s="95">
        <v>5.6</v>
      </c>
      <c r="Q27" s="91"/>
      <c r="R27" s="95">
        <v>0.6</v>
      </c>
      <c r="S27" s="96">
        <v>7.4</v>
      </c>
      <c r="T27" s="2"/>
      <c r="U27" s="91">
        <v>14</v>
      </c>
      <c r="V27" s="91">
        <v>12</v>
      </c>
      <c r="W27" s="91">
        <v>50</v>
      </c>
      <c r="X27" s="91">
        <v>184</v>
      </c>
      <c r="Y27" s="92">
        <v>260</v>
      </c>
      <c r="Z27" s="2"/>
      <c r="AA27" s="91">
        <v>94</v>
      </c>
      <c r="AC27" s="2"/>
      <c r="AD27" s="2"/>
    </row>
    <row r="28" spans="1:30" x14ac:dyDescent="0.25">
      <c r="A28" s="2"/>
      <c r="B28" s="55" t="s">
        <v>291</v>
      </c>
      <c r="C28" s="54"/>
      <c r="D28" s="91">
        <v>170</v>
      </c>
      <c r="E28" s="91">
        <v>50</v>
      </c>
      <c r="F28" s="91">
        <v>80</v>
      </c>
      <c r="G28" s="91">
        <v>30</v>
      </c>
      <c r="H28" s="91"/>
      <c r="I28" s="91">
        <v>110</v>
      </c>
      <c r="J28" s="91">
        <v>10</v>
      </c>
      <c r="K28" s="92">
        <v>440</v>
      </c>
      <c r="L28" s="91"/>
      <c r="M28" s="95" t="s">
        <v>314</v>
      </c>
      <c r="N28" s="95" t="s">
        <v>311</v>
      </c>
      <c r="O28" s="95">
        <v>0.9</v>
      </c>
      <c r="P28" s="95">
        <v>5.5</v>
      </c>
      <c r="Q28" s="91"/>
      <c r="R28" s="95">
        <v>0.4</v>
      </c>
      <c r="S28" s="96">
        <v>6.9</v>
      </c>
      <c r="T28" s="2"/>
      <c r="U28" s="91">
        <v>13</v>
      </c>
      <c r="V28" s="91">
        <v>10</v>
      </c>
      <c r="W28" s="91">
        <v>39</v>
      </c>
      <c r="X28" s="91">
        <v>147</v>
      </c>
      <c r="Y28" s="92">
        <v>209</v>
      </c>
      <c r="Z28" s="2"/>
      <c r="AA28" s="91">
        <v>50</v>
      </c>
      <c r="AC28" s="2"/>
      <c r="AD28" s="2"/>
    </row>
    <row r="29" spans="1:30" x14ac:dyDescent="0.25">
      <c r="A29" s="2"/>
      <c r="B29" s="55" t="s">
        <v>292</v>
      </c>
      <c r="C29" s="54"/>
      <c r="D29" s="91">
        <v>170</v>
      </c>
      <c r="E29" s="91">
        <v>60</v>
      </c>
      <c r="F29" s="91">
        <v>80</v>
      </c>
      <c r="G29" s="91">
        <v>30</v>
      </c>
      <c r="H29" s="91"/>
      <c r="I29" s="91">
        <v>140</v>
      </c>
      <c r="J29" s="91">
        <v>10</v>
      </c>
      <c r="K29" s="92">
        <v>470</v>
      </c>
      <c r="L29" s="91"/>
      <c r="M29" s="95" t="s">
        <v>311</v>
      </c>
      <c r="N29" s="95" t="s">
        <v>311</v>
      </c>
      <c r="O29" s="95">
        <v>0.8</v>
      </c>
      <c r="P29" s="95">
        <v>3.2</v>
      </c>
      <c r="Q29" s="91"/>
      <c r="R29" s="95">
        <v>1.4</v>
      </c>
      <c r="S29" s="96">
        <v>5.4</v>
      </c>
      <c r="T29" s="2"/>
      <c r="U29" s="91">
        <v>12</v>
      </c>
      <c r="V29" s="91">
        <v>11</v>
      </c>
      <c r="W29" s="91">
        <v>39</v>
      </c>
      <c r="X29" s="91">
        <v>99</v>
      </c>
      <c r="Y29" s="92">
        <v>161</v>
      </c>
      <c r="Z29" s="2"/>
      <c r="AA29" s="91">
        <v>128</v>
      </c>
      <c r="AC29" s="2"/>
      <c r="AD29" s="2"/>
    </row>
    <row r="30" spans="1:30" x14ac:dyDescent="0.25">
      <c r="A30" s="2"/>
      <c r="B30" s="55" t="s">
        <v>293</v>
      </c>
      <c r="C30" s="54"/>
      <c r="D30" s="91">
        <v>250</v>
      </c>
      <c r="E30" s="91">
        <v>70</v>
      </c>
      <c r="F30" s="91">
        <v>140</v>
      </c>
      <c r="G30" s="91">
        <v>50</v>
      </c>
      <c r="H30" s="91"/>
      <c r="I30" s="91">
        <v>160</v>
      </c>
      <c r="J30" s="91">
        <v>10</v>
      </c>
      <c r="K30" s="92">
        <v>660</v>
      </c>
      <c r="L30" s="91"/>
      <c r="M30" s="95" t="s">
        <v>311</v>
      </c>
      <c r="N30" s="95" t="s">
        <v>311</v>
      </c>
      <c r="O30" s="95">
        <v>1.3</v>
      </c>
      <c r="P30" s="95">
        <v>5.7</v>
      </c>
      <c r="Q30" s="91"/>
      <c r="R30" s="95">
        <v>1</v>
      </c>
      <c r="S30" s="96">
        <v>8.1</v>
      </c>
      <c r="T30" s="2"/>
      <c r="U30" s="91">
        <v>18</v>
      </c>
      <c r="V30" s="91">
        <v>14</v>
      </c>
      <c r="W30" s="91">
        <v>67</v>
      </c>
      <c r="X30" s="91">
        <v>293</v>
      </c>
      <c r="Y30" s="92">
        <v>391</v>
      </c>
      <c r="Z30" s="2"/>
      <c r="AA30" s="91">
        <v>150</v>
      </c>
      <c r="AC30" s="2"/>
      <c r="AD30" s="2"/>
    </row>
    <row r="31" spans="1:30" ht="26.4" customHeight="1" x14ac:dyDescent="0.25">
      <c r="A31" s="2"/>
      <c r="B31" s="55" t="s">
        <v>294</v>
      </c>
      <c r="C31" s="54"/>
      <c r="D31" s="91">
        <v>230</v>
      </c>
      <c r="E31" s="91">
        <v>70</v>
      </c>
      <c r="F31" s="91">
        <v>100</v>
      </c>
      <c r="G31" s="91">
        <v>20</v>
      </c>
      <c r="H31" s="91"/>
      <c r="I31" s="91">
        <v>110</v>
      </c>
      <c r="J31" s="91">
        <v>10</v>
      </c>
      <c r="K31" s="92">
        <v>530</v>
      </c>
      <c r="L31" s="91"/>
      <c r="M31" s="95" t="s">
        <v>311</v>
      </c>
      <c r="N31" s="95" t="s">
        <v>311</v>
      </c>
      <c r="O31" s="95">
        <v>1.1000000000000001</v>
      </c>
      <c r="P31" s="95">
        <v>1.2</v>
      </c>
      <c r="Q31" s="91"/>
      <c r="R31" s="95">
        <v>0.6</v>
      </c>
      <c r="S31" s="96">
        <v>2.9</v>
      </c>
      <c r="T31" s="2"/>
      <c r="U31" s="91">
        <v>16</v>
      </c>
      <c r="V31" s="91">
        <v>14</v>
      </c>
      <c r="W31" s="91">
        <v>48</v>
      </c>
      <c r="X31" s="91">
        <v>55</v>
      </c>
      <c r="Y31" s="92">
        <v>133</v>
      </c>
      <c r="Z31" s="2"/>
      <c r="AA31" s="91">
        <v>63</v>
      </c>
      <c r="AC31" s="2"/>
      <c r="AD31" s="2"/>
    </row>
    <row r="32" spans="1:30" x14ac:dyDescent="0.25">
      <c r="A32" s="2"/>
      <c r="B32" s="55" t="s">
        <v>295</v>
      </c>
      <c r="C32" s="54"/>
      <c r="D32" s="91">
        <v>210</v>
      </c>
      <c r="E32" s="91">
        <v>60</v>
      </c>
      <c r="F32" s="91">
        <v>80</v>
      </c>
      <c r="G32" s="91">
        <v>20</v>
      </c>
      <c r="H32" s="91"/>
      <c r="I32" s="91">
        <v>150</v>
      </c>
      <c r="J32" s="91">
        <v>10</v>
      </c>
      <c r="K32" s="92">
        <v>520</v>
      </c>
      <c r="L32" s="91"/>
      <c r="M32" s="95" t="s">
        <v>311</v>
      </c>
      <c r="N32" s="95" t="s">
        <v>311</v>
      </c>
      <c r="O32" s="95">
        <v>0.9</v>
      </c>
      <c r="P32" s="95">
        <v>3.1</v>
      </c>
      <c r="Q32" s="91"/>
      <c r="R32" s="95">
        <v>3.3</v>
      </c>
      <c r="S32" s="96">
        <v>7.4</v>
      </c>
      <c r="U32" s="91">
        <v>16</v>
      </c>
      <c r="V32" s="91">
        <v>11</v>
      </c>
      <c r="W32" s="91">
        <v>38</v>
      </c>
      <c r="X32" s="91">
        <v>62</v>
      </c>
      <c r="Y32" s="92">
        <v>127</v>
      </c>
      <c r="AA32" s="91">
        <v>247</v>
      </c>
      <c r="AC32" s="2"/>
      <c r="AD32" s="2"/>
    </row>
    <row r="33" spans="1:30" x14ac:dyDescent="0.25">
      <c r="A33" s="2"/>
      <c r="B33" s="55" t="s">
        <v>296</v>
      </c>
      <c r="C33" s="54"/>
      <c r="D33" s="91">
        <v>210</v>
      </c>
      <c r="E33" s="91">
        <v>70</v>
      </c>
      <c r="F33" s="91">
        <v>70</v>
      </c>
      <c r="G33" s="91">
        <v>20</v>
      </c>
      <c r="H33" s="91"/>
      <c r="I33" s="91">
        <v>90</v>
      </c>
      <c r="J33" s="91">
        <v>10</v>
      </c>
      <c r="K33" s="92">
        <v>460</v>
      </c>
      <c r="L33" s="91"/>
      <c r="M33" s="95" t="s">
        <v>311</v>
      </c>
      <c r="N33" s="95" t="s">
        <v>311</v>
      </c>
      <c r="O33" s="95">
        <v>0.8</v>
      </c>
      <c r="P33" s="95">
        <v>2.1</v>
      </c>
      <c r="Q33" s="91"/>
      <c r="R33" s="95">
        <v>0.3</v>
      </c>
      <c r="S33" s="96">
        <v>3.2</v>
      </c>
      <c r="T33" s="2"/>
      <c r="U33" s="91">
        <v>13</v>
      </c>
      <c r="V33" s="91">
        <v>13</v>
      </c>
      <c r="W33" s="91">
        <v>35</v>
      </c>
      <c r="X33" s="91">
        <v>55</v>
      </c>
      <c r="Y33" s="92">
        <v>116</v>
      </c>
      <c r="Z33" s="2"/>
      <c r="AA33" s="91">
        <v>41</v>
      </c>
      <c r="AC33" s="2"/>
      <c r="AD33" s="2"/>
    </row>
    <row r="34" spans="1:30" x14ac:dyDescent="0.25">
      <c r="A34" s="2"/>
      <c r="B34" s="55" t="s">
        <v>297</v>
      </c>
      <c r="C34" s="54"/>
      <c r="D34" s="91">
        <v>210</v>
      </c>
      <c r="E34" s="91">
        <v>60</v>
      </c>
      <c r="F34" s="91">
        <v>130</v>
      </c>
      <c r="G34" s="91">
        <v>30</v>
      </c>
      <c r="H34" s="91"/>
      <c r="I34" s="91">
        <v>160</v>
      </c>
      <c r="J34" s="91">
        <v>10</v>
      </c>
      <c r="K34" s="92">
        <v>590</v>
      </c>
      <c r="L34" s="91"/>
      <c r="M34" s="95" t="s">
        <v>311</v>
      </c>
      <c r="N34" s="95" t="s">
        <v>311</v>
      </c>
      <c r="O34" s="95">
        <v>1.4</v>
      </c>
      <c r="P34" s="95">
        <v>2.8</v>
      </c>
      <c r="Q34" s="91"/>
      <c r="R34" s="95">
        <v>0.8</v>
      </c>
      <c r="S34" s="96">
        <v>5</v>
      </c>
      <c r="T34" s="2"/>
      <c r="U34" s="91">
        <v>17</v>
      </c>
      <c r="V34" s="91">
        <v>12</v>
      </c>
      <c r="W34" s="91">
        <v>62</v>
      </c>
      <c r="X34" s="91">
        <v>103</v>
      </c>
      <c r="Y34" s="92">
        <v>193</v>
      </c>
      <c r="Z34" s="2"/>
      <c r="AA34" s="91">
        <v>137</v>
      </c>
      <c r="AC34" s="2"/>
      <c r="AD34" s="2"/>
    </row>
    <row r="35" spans="1:30" x14ac:dyDescent="0.25">
      <c r="A35" s="2"/>
      <c r="B35" s="55" t="s">
        <v>298</v>
      </c>
      <c r="C35" s="54"/>
      <c r="D35" s="91">
        <v>170</v>
      </c>
      <c r="E35" s="91">
        <v>50</v>
      </c>
      <c r="F35" s="91">
        <v>90</v>
      </c>
      <c r="G35" s="91">
        <v>30</v>
      </c>
      <c r="H35" s="91"/>
      <c r="I35" s="91">
        <v>140</v>
      </c>
      <c r="J35" s="91">
        <v>10</v>
      </c>
      <c r="K35" s="92">
        <v>470</v>
      </c>
      <c r="L35" s="91"/>
      <c r="M35" s="95" t="s">
        <v>311</v>
      </c>
      <c r="N35" s="95" t="s">
        <v>311</v>
      </c>
      <c r="O35" s="95">
        <v>1</v>
      </c>
      <c r="P35" s="95">
        <v>2.2999999999999998</v>
      </c>
      <c r="Q35" s="91"/>
      <c r="R35" s="95">
        <v>0.4</v>
      </c>
      <c r="S35" s="96">
        <v>3.7</v>
      </c>
      <c r="T35" s="2"/>
      <c r="U35" s="91">
        <v>12</v>
      </c>
      <c r="V35" s="91">
        <v>9</v>
      </c>
      <c r="W35" s="91">
        <v>43</v>
      </c>
      <c r="X35" s="91">
        <v>113</v>
      </c>
      <c r="Y35" s="92">
        <v>177</v>
      </c>
      <c r="Z35" s="2"/>
      <c r="AA35" s="91">
        <v>77</v>
      </c>
      <c r="AC35" s="2"/>
      <c r="AD35" s="2"/>
    </row>
    <row r="36" spans="1:30" x14ac:dyDescent="0.25">
      <c r="A36" s="2"/>
      <c r="B36" s="55" t="s">
        <v>299</v>
      </c>
      <c r="C36" s="54"/>
      <c r="D36" s="91">
        <v>170</v>
      </c>
      <c r="E36" s="91">
        <v>60</v>
      </c>
      <c r="F36" s="91">
        <v>80</v>
      </c>
      <c r="G36" s="91">
        <v>40</v>
      </c>
      <c r="H36" s="91"/>
      <c r="I36" s="91">
        <v>150</v>
      </c>
      <c r="J36" s="91">
        <v>10</v>
      </c>
      <c r="K36" s="92">
        <v>500</v>
      </c>
      <c r="L36" s="91"/>
      <c r="M36" s="95" t="s">
        <v>311</v>
      </c>
      <c r="N36" s="95" t="s">
        <v>311</v>
      </c>
      <c r="O36" s="95">
        <v>0.9</v>
      </c>
      <c r="P36" s="95">
        <v>6.4</v>
      </c>
      <c r="Q36" s="91"/>
      <c r="R36" s="95">
        <v>0.9</v>
      </c>
      <c r="S36" s="96">
        <v>8.3000000000000007</v>
      </c>
      <c r="T36" s="2"/>
      <c r="U36" s="91">
        <v>12</v>
      </c>
      <c r="V36" s="91">
        <v>13</v>
      </c>
      <c r="W36" s="91">
        <v>39</v>
      </c>
      <c r="X36" s="91">
        <v>200</v>
      </c>
      <c r="Y36" s="92">
        <v>263</v>
      </c>
      <c r="Z36" s="2"/>
      <c r="AA36" s="91">
        <v>104</v>
      </c>
      <c r="AC36" s="2"/>
      <c r="AD36" s="2"/>
    </row>
    <row r="37" spans="1:30" x14ac:dyDescent="0.25">
      <c r="A37" s="2"/>
      <c r="B37" s="55" t="s">
        <v>300</v>
      </c>
      <c r="C37" s="54"/>
      <c r="D37" s="91">
        <v>210</v>
      </c>
      <c r="E37" s="91">
        <v>60</v>
      </c>
      <c r="F37" s="91">
        <v>120</v>
      </c>
      <c r="G37" s="91">
        <v>30</v>
      </c>
      <c r="H37" s="91"/>
      <c r="I37" s="91">
        <v>110</v>
      </c>
      <c r="J37" s="91">
        <v>10</v>
      </c>
      <c r="K37" s="92">
        <v>520</v>
      </c>
      <c r="L37" s="91"/>
      <c r="M37" s="95" t="s">
        <v>311</v>
      </c>
      <c r="N37" s="95" t="s">
        <v>311</v>
      </c>
      <c r="O37" s="95">
        <v>1.4</v>
      </c>
      <c r="P37" s="95">
        <v>2.5</v>
      </c>
      <c r="Q37" s="91"/>
      <c r="R37" s="95">
        <v>0.4</v>
      </c>
      <c r="S37" s="96">
        <v>4.4000000000000004</v>
      </c>
      <c r="T37" s="2"/>
      <c r="U37" s="91">
        <v>15</v>
      </c>
      <c r="V37" s="91">
        <v>11</v>
      </c>
      <c r="W37" s="91">
        <v>54</v>
      </c>
      <c r="X37" s="91">
        <v>74</v>
      </c>
      <c r="Y37" s="92">
        <v>154</v>
      </c>
      <c r="Z37" s="2"/>
      <c r="AA37" s="91">
        <v>126</v>
      </c>
      <c r="AC37" s="2"/>
      <c r="AD37" s="2"/>
    </row>
    <row r="38" spans="1:30" x14ac:dyDescent="0.25">
      <c r="A38" s="2"/>
      <c r="B38" s="55" t="s">
        <v>301</v>
      </c>
      <c r="C38" s="54"/>
      <c r="D38" s="91">
        <v>200</v>
      </c>
      <c r="E38" s="91">
        <v>40</v>
      </c>
      <c r="F38" s="91">
        <v>80</v>
      </c>
      <c r="G38" s="91">
        <v>30</v>
      </c>
      <c r="H38" s="91"/>
      <c r="I38" s="91">
        <v>100</v>
      </c>
      <c r="J38" s="91">
        <v>10</v>
      </c>
      <c r="K38" s="92">
        <v>460</v>
      </c>
      <c r="L38" s="91"/>
      <c r="M38" s="95" t="s">
        <v>311</v>
      </c>
      <c r="N38" s="95" t="s">
        <v>311</v>
      </c>
      <c r="O38" s="95">
        <v>1.1000000000000001</v>
      </c>
      <c r="P38" s="95">
        <v>4.5999999999999996</v>
      </c>
      <c r="Q38" s="91"/>
      <c r="R38" s="95">
        <v>0.7</v>
      </c>
      <c r="S38" s="96">
        <v>6.4</v>
      </c>
      <c r="T38" s="2"/>
      <c r="U38" s="91">
        <v>16</v>
      </c>
      <c r="V38" s="91">
        <v>9</v>
      </c>
      <c r="W38" s="91">
        <v>42</v>
      </c>
      <c r="X38" s="91">
        <v>166</v>
      </c>
      <c r="Y38" s="92">
        <v>233</v>
      </c>
      <c r="Z38" s="2"/>
      <c r="AA38" s="91">
        <v>65</v>
      </c>
      <c r="AC38" s="2"/>
      <c r="AD38" s="2"/>
    </row>
    <row r="39" spans="1:30" x14ac:dyDescent="0.25">
      <c r="A39" s="2"/>
      <c r="B39" s="55" t="s">
        <v>302</v>
      </c>
      <c r="C39" s="54"/>
      <c r="D39" s="91">
        <v>190</v>
      </c>
      <c r="E39" s="91">
        <v>50</v>
      </c>
      <c r="F39" s="91">
        <v>80</v>
      </c>
      <c r="G39" s="91">
        <v>40</v>
      </c>
      <c r="H39" s="91"/>
      <c r="I39" s="91">
        <v>130</v>
      </c>
      <c r="J39" s="91">
        <v>10</v>
      </c>
      <c r="K39" s="92">
        <v>500</v>
      </c>
      <c r="L39" s="91"/>
      <c r="M39" s="95" t="s">
        <v>311</v>
      </c>
      <c r="N39" s="95" t="s">
        <v>311</v>
      </c>
      <c r="O39" s="95">
        <v>1</v>
      </c>
      <c r="P39" s="95">
        <v>6.5</v>
      </c>
      <c r="Q39" s="91"/>
      <c r="R39" s="95">
        <v>1.7</v>
      </c>
      <c r="S39" s="96">
        <v>9.1999999999999993</v>
      </c>
      <c r="T39" s="2"/>
      <c r="U39" s="91">
        <v>14</v>
      </c>
      <c r="V39" s="91">
        <v>10</v>
      </c>
      <c r="W39" s="91">
        <v>46</v>
      </c>
      <c r="X39" s="91">
        <v>163</v>
      </c>
      <c r="Y39" s="92">
        <v>233</v>
      </c>
      <c r="Z39" s="2"/>
      <c r="AA39" s="91">
        <v>142</v>
      </c>
      <c r="AC39" s="2"/>
      <c r="AD39" s="2"/>
    </row>
    <row r="40" spans="1:30" ht="2.5" customHeight="1" x14ac:dyDescent="0.25">
      <c r="A40" s="60"/>
      <c r="B40" s="83"/>
      <c r="C40" s="72"/>
      <c r="D40" s="98"/>
      <c r="E40" s="98"/>
      <c r="F40" s="98"/>
      <c r="G40" s="98"/>
      <c r="H40" s="98"/>
      <c r="I40" s="98"/>
      <c r="J40" s="98"/>
      <c r="K40" s="99"/>
      <c r="L40" s="98"/>
      <c r="M40" s="100"/>
      <c r="N40" s="100"/>
      <c r="O40" s="100"/>
      <c r="P40" s="100"/>
      <c r="Q40" s="98"/>
      <c r="R40" s="100"/>
      <c r="S40" s="101"/>
      <c r="T40" s="60"/>
      <c r="U40" s="98"/>
      <c r="V40" s="98"/>
      <c r="W40" s="98"/>
      <c r="X40" s="98"/>
      <c r="Y40" s="99"/>
      <c r="Z40" s="60"/>
      <c r="AA40" s="98"/>
      <c r="AB40" s="2"/>
      <c r="AC40" s="2"/>
      <c r="AD40" s="2"/>
    </row>
    <row r="41" spans="1:30" x14ac:dyDescent="0.25">
      <c r="A41" s="2"/>
      <c r="R41" s="102"/>
      <c r="S41" s="102"/>
      <c r="T41" s="2"/>
      <c r="U41" s="2"/>
      <c r="V41" s="2"/>
      <c r="W41" s="2"/>
      <c r="X41" s="2"/>
      <c r="Y41" s="2"/>
      <c r="Z41" s="2"/>
      <c r="AA41" s="2"/>
      <c r="AB41" s="2"/>
      <c r="AC41" s="2"/>
      <c r="AD41" s="2"/>
    </row>
    <row r="42" spans="1:30" ht="14.5" x14ac:dyDescent="0.25">
      <c r="A42" s="70">
        <v>1</v>
      </c>
      <c r="B42" s="205" t="s">
        <v>350</v>
      </c>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
      <c r="AC42" s="2"/>
      <c r="AD42" s="2"/>
    </row>
    <row r="43" spans="1:30" ht="14.5" x14ac:dyDescent="0.25">
      <c r="A43" s="70">
        <v>2</v>
      </c>
      <c r="B43" s="205" t="s">
        <v>351</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
      <c r="AC43" s="2"/>
      <c r="AD43" s="2"/>
    </row>
    <row r="44" spans="1:30" ht="16.25" customHeight="1" x14ac:dyDescent="0.25">
      <c r="A44" s="63">
        <v>3</v>
      </c>
      <c r="B44" s="205" t="s">
        <v>352</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
      <c r="AC44" s="2"/>
      <c r="AD44" s="2"/>
    </row>
    <row r="45" spans="1:30" ht="14.5" x14ac:dyDescent="0.25">
      <c r="A45" s="63">
        <v>4</v>
      </c>
      <c r="B45" s="205" t="s">
        <v>353</v>
      </c>
      <c r="C45" s="205"/>
      <c r="D45" s="205"/>
      <c r="E45" s="205"/>
      <c r="F45" s="205"/>
      <c r="G45" s="205"/>
      <c r="H45" s="205"/>
      <c r="I45" s="205"/>
      <c r="J45" s="205"/>
      <c r="K45" s="205"/>
      <c r="L45" s="205"/>
      <c r="M45" s="205"/>
      <c r="N45" s="205"/>
      <c r="O45" s="205"/>
      <c r="P45" s="205"/>
      <c r="Q45" s="205"/>
      <c r="R45" s="205"/>
      <c r="S45" s="205"/>
      <c r="T45" s="2"/>
      <c r="U45" s="2"/>
      <c r="V45" s="2"/>
      <c r="W45" s="2"/>
      <c r="X45" s="2"/>
      <c r="Y45" s="2"/>
      <c r="Z45" s="2"/>
      <c r="AA45" s="2"/>
      <c r="AB45" s="2"/>
      <c r="AC45" s="2"/>
      <c r="AD45" s="2"/>
    </row>
    <row r="46" spans="1:30" ht="26.5" customHeight="1" x14ac:dyDescent="0.25">
      <c r="A46" s="63">
        <v>5</v>
      </c>
      <c r="B46" s="205" t="s">
        <v>354</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
      <c r="AC46" s="2"/>
      <c r="AD46" s="2"/>
    </row>
    <row r="47" spans="1:30" ht="14.5" x14ac:dyDescent="0.25">
      <c r="A47" s="63">
        <v>6</v>
      </c>
      <c r="B47" s="2" t="s">
        <v>355</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2"/>
      <c r="AC47" s="2"/>
      <c r="AD47" s="2"/>
    </row>
    <row r="48" spans="1:30" x14ac:dyDescent="0.25">
      <c r="A48" s="2" t="s">
        <v>131</v>
      </c>
      <c r="B48" s="2" t="s">
        <v>309</v>
      </c>
      <c r="C48" s="2"/>
    </row>
    <row r="49" spans="1:19" x14ac:dyDescent="0.25">
      <c r="A49" s="2" t="s">
        <v>123</v>
      </c>
      <c r="B49" s="2" t="s">
        <v>310</v>
      </c>
      <c r="C49" s="2"/>
    </row>
    <row r="50" spans="1:19" x14ac:dyDescent="0.25">
      <c r="A50" s="2" t="s">
        <v>335</v>
      </c>
      <c r="B50" s="2" t="s">
        <v>356</v>
      </c>
      <c r="C50" s="2"/>
    </row>
    <row r="51" spans="1:19" x14ac:dyDescent="0.25">
      <c r="A51" s="13" t="s">
        <v>336</v>
      </c>
      <c r="B51" s="2" t="s">
        <v>357</v>
      </c>
      <c r="C51" s="13"/>
    </row>
    <row r="52" spans="1:19" ht="14.4" customHeight="1" x14ac:dyDescent="0.25">
      <c r="A52" s="13" t="s">
        <v>337</v>
      </c>
      <c r="D52" s="105"/>
      <c r="E52" s="105"/>
      <c r="F52" s="105"/>
      <c r="G52" s="105"/>
      <c r="H52" s="105"/>
      <c r="I52" s="105"/>
      <c r="J52" s="105"/>
      <c r="K52" s="105"/>
      <c r="L52" s="105"/>
      <c r="M52" s="105"/>
      <c r="N52" s="105"/>
      <c r="O52" s="105"/>
      <c r="P52" s="105"/>
      <c r="Q52" s="105"/>
      <c r="R52" s="105"/>
      <c r="S52" s="105"/>
    </row>
    <row r="53" spans="1:19" ht="14.4" customHeight="1" x14ac:dyDescent="0.25">
      <c r="A53" s="13"/>
    </row>
    <row r="54" spans="1:19" s="36" customFormat="1" ht="14.4" customHeight="1" x14ac:dyDescent="0.25">
      <c r="A54" s="13"/>
      <c r="B54" s="5"/>
      <c r="C54" s="13"/>
    </row>
    <row r="55" spans="1:19" s="36" customFormat="1" x14ac:dyDescent="0.25">
      <c r="A55" s="13"/>
      <c r="B55" s="5"/>
      <c r="C55" s="13"/>
    </row>
    <row r="56" spans="1:19" s="36" customFormat="1" x14ac:dyDescent="0.25">
      <c r="A56" s="13"/>
      <c r="B56" s="5"/>
      <c r="C56" s="13"/>
    </row>
    <row r="57" spans="1:19" s="36" customFormat="1" x14ac:dyDescent="0.25">
      <c r="A57" s="13"/>
      <c r="B57" s="5"/>
      <c r="C57" s="13"/>
    </row>
    <row r="58" spans="1:19" s="36" customFormat="1" x14ac:dyDescent="0.25">
      <c r="A58" s="13"/>
      <c r="B58" s="5"/>
      <c r="C58" s="13"/>
    </row>
  </sheetData>
  <mergeCells count="16">
    <mergeCell ref="B46:AA46"/>
    <mergeCell ref="A1:B1"/>
    <mergeCell ref="A2:AA2"/>
    <mergeCell ref="A4:B6"/>
    <mergeCell ref="D4:K4"/>
    <mergeCell ref="M4:S4"/>
    <mergeCell ref="U4:AA4"/>
    <mergeCell ref="D5:G5"/>
    <mergeCell ref="I5:J5"/>
    <mergeCell ref="M5:P5"/>
    <mergeCell ref="U5:Y5"/>
    <mergeCell ref="AA5:AA6"/>
    <mergeCell ref="B42:AA42"/>
    <mergeCell ref="B43:AA43"/>
    <mergeCell ref="B44:AA44"/>
    <mergeCell ref="B45:S45"/>
  </mergeCells>
  <hyperlinks>
    <hyperlink ref="A1:B1" location="ContentsHead" display="ContentsHead" xr:uid="{80B98AF9-2D1D-4480-8F02-C0BF1C1132F7}"/>
  </hyperlinks>
  <pageMargins left="0.7" right="0.7" top="0.75" bottom="0.75" header="0.3" footer="0.3"/>
  <pageSetup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C9CA-7D6E-41D6-A121-75C48DA2B85B}">
  <sheetPr codeName="Sheet17"/>
  <dimension ref="A1:Y53"/>
  <sheetViews>
    <sheetView workbookViewId="0">
      <selection sqref="A1:B1"/>
    </sheetView>
  </sheetViews>
  <sheetFormatPr defaultColWidth="0" defaultRowHeight="12.5" x14ac:dyDescent="0.25"/>
  <cols>
    <col min="1" max="1" width="2.81640625" style="2" customWidth="1"/>
    <col min="2" max="2" width="27.08984375" style="2" customWidth="1"/>
    <col min="3" max="3" width="11.453125" style="2" customWidth="1"/>
    <col min="4" max="4" width="16.1796875" style="2" customWidth="1"/>
    <col min="5" max="5" width="13.81640625" style="2" customWidth="1"/>
    <col min="6" max="6" width="11.6328125" style="2" customWidth="1"/>
    <col min="7" max="7" width="16.6328125" style="2" customWidth="1"/>
    <col min="8" max="8" width="12.6328125" style="2" customWidth="1"/>
    <col min="9" max="11" width="8.90625" style="2" customWidth="1"/>
    <col min="12" max="25" width="0" style="2" hidden="1" customWidth="1"/>
    <col min="26" max="16384" width="8.90625" style="2" hidden="1"/>
  </cols>
  <sheetData>
    <row r="1" spans="1:8" ht="14.5" x14ac:dyDescent="0.25">
      <c r="A1" s="213" t="s">
        <v>134</v>
      </c>
      <c r="B1" s="213"/>
    </row>
    <row r="2" spans="1:8" ht="14.4" customHeight="1" x14ac:dyDescent="0.3">
      <c r="A2" s="214" t="s">
        <v>359</v>
      </c>
      <c r="B2" s="214"/>
      <c r="C2" s="214"/>
      <c r="D2" s="214"/>
      <c r="E2" s="214"/>
      <c r="F2" s="214"/>
      <c r="G2" s="214"/>
      <c r="H2" s="214"/>
    </row>
    <row r="4" spans="1:8" ht="16" x14ac:dyDescent="0.6">
      <c r="A4" s="217" t="s">
        <v>256</v>
      </c>
      <c r="B4" s="217"/>
      <c r="C4" s="217" t="s">
        <v>360</v>
      </c>
      <c r="D4" s="217"/>
      <c r="E4" s="217"/>
      <c r="F4" s="217" t="s">
        <v>361</v>
      </c>
      <c r="G4" s="217"/>
      <c r="H4" s="217"/>
    </row>
    <row r="5" spans="1:8" ht="16" x14ac:dyDescent="0.6">
      <c r="A5" s="221"/>
      <c r="B5" s="221"/>
      <c r="C5" s="40" t="s">
        <v>260</v>
      </c>
      <c r="D5" s="73" t="s">
        <v>362</v>
      </c>
      <c r="E5" s="106" t="s">
        <v>330</v>
      </c>
      <c r="F5" s="40" t="s">
        <v>260</v>
      </c>
      <c r="G5" s="73" t="s">
        <v>362</v>
      </c>
      <c r="H5" s="106" t="s">
        <v>330</v>
      </c>
    </row>
    <row r="6" spans="1:8" ht="13" x14ac:dyDescent="0.3">
      <c r="A6" s="10" t="s">
        <v>358</v>
      </c>
      <c r="B6" s="7"/>
      <c r="C6" s="107">
        <v>890</v>
      </c>
      <c r="D6" s="107">
        <v>310</v>
      </c>
      <c r="E6" s="108">
        <v>1200</v>
      </c>
      <c r="F6" s="109">
        <v>12</v>
      </c>
      <c r="G6" s="109">
        <v>41.8</v>
      </c>
      <c r="H6" s="110">
        <v>53.7</v>
      </c>
    </row>
    <row r="7" spans="1:8" x14ac:dyDescent="0.25">
      <c r="B7" s="7" t="s">
        <v>363</v>
      </c>
      <c r="C7" s="45">
        <v>200</v>
      </c>
      <c r="D7" s="45">
        <v>60</v>
      </c>
      <c r="E7" s="111">
        <v>260</v>
      </c>
      <c r="F7" s="65">
        <v>3.1</v>
      </c>
      <c r="G7" s="65">
        <v>6.7</v>
      </c>
      <c r="H7" s="112">
        <v>9.8000000000000007</v>
      </c>
    </row>
    <row r="8" spans="1:8" x14ac:dyDescent="0.25">
      <c r="B8" s="7" t="s">
        <v>364</v>
      </c>
      <c r="C8" s="45">
        <v>200</v>
      </c>
      <c r="D8" s="45">
        <v>70</v>
      </c>
      <c r="E8" s="111">
        <v>260</v>
      </c>
      <c r="F8" s="65">
        <v>2.2999999999999998</v>
      </c>
      <c r="G8" s="65">
        <v>16.600000000000001</v>
      </c>
      <c r="H8" s="112">
        <v>18.899999999999999</v>
      </c>
    </row>
    <row r="9" spans="1:8" x14ac:dyDescent="0.25">
      <c r="B9" s="7" t="s">
        <v>365</v>
      </c>
      <c r="C9" s="45">
        <v>260</v>
      </c>
      <c r="D9" s="45">
        <v>70</v>
      </c>
      <c r="E9" s="111">
        <v>330</v>
      </c>
      <c r="F9" s="65">
        <v>2.6</v>
      </c>
      <c r="G9" s="65">
        <v>9.9</v>
      </c>
      <c r="H9" s="112">
        <v>12.4</v>
      </c>
    </row>
    <row r="10" spans="1:8" x14ac:dyDescent="0.25">
      <c r="B10" s="7" t="s">
        <v>366</v>
      </c>
      <c r="C10" s="45">
        <v>230</v>
      </c>
      <c r="D10" s="45">
        <v>120</v>
      </c>
      <c r="E10" s="111">
        <v>350</v>
      </c>
      <c r="F10" s="65">
        <v>3.9</v>
      </c>
      <c r="G10" s="65">
        <v>8.6</v>
      </c>
      <c r="H10" s="112">
        <v>12.5</v>
      </c>
    </row>
    <row r="11" spans="1:8" ht="26.4" customHeight="1" x14ac:dyDescent="0.3">
      <c r="A11" s="113" t="s">
        <v>367</v>
      </c>
      <c r="B11" s="7"/>
      <c r="C11" s="107">
        <v>790</v>
      </c>
      <c r="D11" s="107">
        <v>200</v>
      </c>
      <c r="E11" s="108">
        <v>1000</v>
      </c>
      <c r="F11" s="109">
        <v>8.5</v>
      </c>
      <c r="G11" s="109">
        <v>21.1</v>
      </c>
      <c r="H11" s="110">
        <v>29.6</v>
      </c>
    </row>
    <row r="12" spans="1:8" x14ac:dyDescent="0.25">
      <c r="B12" s="7" t="s">
        <v>368</v>
      </c>
      <c r="C12" s="45">
        <v>240</v>
      </c>
      <c r="D12" s="45">
        <v>60</v>
      </c>
      <c r="E12" s="111">
        <v>300</v>
      </c>
      <c r="F12" s="65">
        <v>3.6</v>
      </c>
      <c r="G12" s="65">
        <v>3.2</v>
      </c>
      <c r="H12" s="112">
        <v>6.8</v>
      </c>
    </row>
    <row r="13" spans="1:8" x14ac:dyDescent="0.25">
      <c r="B13" s="7" t="s">
        <v>279</v>
      </c>
      <c r="C13" s="45">
        <v>240</v>
      </c>
      <c r="D13" s="45">
        <v>70</v>
      </c>
      <c r="E13" s="111">
        <v>320</v>
      </c>
      <c r="F13" s="65">
        <v>1.9</v>
      </c>
      <c r="G13" s="65">
        <v>11</v>
      </c>
      <c r="H13" s="112">
        <v>12.9</v>
      </c>
    </row>
    <row r="14" spans="1:8" x14ac:dyDescent="0.25">
      <c r="B14" s="7" t="s">
        <v>280</v>
      </c>
      <c r="C14" s="45">
        <v>310</v>
      </c>
      <c r="D14" s="45">
        <v>70</v>
      </c>
      <c r="E14" s="111">
        <v>380</v>
      </c>
      <c r="F14" s="65">
        <v>3</v>
      </c>
      <c r="G14" s="65">
        <v>6.9</v>
      </c>
      <c r="H14" s="112">
        <v>10</v>
      </c>
    </row>
    <row r="15" spans="1:8" ht="2.4" customHeight="1" x14ac:dyDescent="0.25">
      <c r="A15" s="60"/>
      <c r="B15" s="114"/>
      <c r="C15" s="57"/>
      <c r="D15" s="57"/>
      <c r="E15" s="115"/>
      <c r="F15" s="116"/>
      <c r="G15" s="116"/>
      <c r="H15" s="117"/>
    </row>
    <row r="16" spans="1:8" ht="14.4" customHeight="1" x14ac:dyDescent="0.25">
      <c r="A16" s="7"/>
      <c r="B16" s="7"/>
    </row>
    <row r="17" spans="1:8" ht="14.5" x14ac:dyDescent="0.25">
      <c r="A17" s="70">
        <v>1</v>
      </c>
      <c r="B17" s="2" t="s">
        <v>369</v>
      </c>
    </row>
    <row r="18" spans="1:8" ht="52.5" customHeight="1" x14ac:dyDescent="0.25">
      <c r="A18" s="70">
        <v>2</v>
      </c>
      <c r="B18" s="205" t="s">
        <v>370</v>
      </c>
      <c r="C18" s="223"/>
      <c r="D18" s="223"/>
      <c r="E18" s="223"/>
      <c r="F18" s="223"/>
      <c r="G18" s="223"/>
      <c r="H18" s="223"/>
    </row>
    <row r="19" spans="1:8" ht="26.5" customHeight="1" x14ac:dyDescent="0.25">
      <c r="A19" s="63">
        <v>3</v>
      </c>
      <c r="B19" s="218" t="s">
        <v>371</v>
      </c>
      <c r="C19" s="218"/>
      <c r="D19" s="218"/>
      <c r="E19" s="218"/>
      <c r="F19" s="218"/>
      <c r="G19" s="218"/>
      <c r="H19" s="218"/>
    </row>
    <row r="20" spans="1:8" ht="14.5" x14ac:dyDescent="0.25">
      <c r="A20" s="70">
        <v>4</v>
      </c>
      <c r="B20" s="2" t="s">
        <v>307</v>
      </c>
    </row>
    <row r="21" spans="1:8" x14ac:dyDescent="0.25">
      <c r="A21" s="2" t="s">
        <v>131</v>
      </c>
      <c r="B21" s="2" t="s">
        <v>309</v>
      </c>
    </row>
    <row r="22" spans="1:8" x14ac:dyDescent="0.25">
      <c r="A22" s="2" t="s">
        <v>123</v>
      </c>
      <c r="B22" s="2" t="s">
        <v>310</v>
      </c>
    </row>
    <row r="25" spans="1:8" ht="28" customHeight="1" x14ac:dyDescent="0.3">
      <c r="A25" s="224" t="s">
        <v>372</v>
      </c>
      <c r="B25" s="224"/>
      <c r="C25" s="224"/>
      <c r="D25" s="224"/>
      <c r="E25" s="224"/>
      <c r="F25" s="224"/>
      <c r="G25" s="224"/>
      <c r="H25" s="224"/>
    </row>
    <row r="26" spans="1:8" ht="13" x14ac:dyDescent="0.3">
      <c r="A26" s="8"/>
      <c r="B26" s="8"/>
    </row>
    <row r="27" spans="1:8" ht="16" x14ac:dyDescent="0.6">
      <c r="A27" s="217" t="s">
        <v>256</v>
      </c>
      <c r="B27" s="217"/>
      <c r="C27" s="217" t="s">
        <v>340</v>
      </c>
      <c r="D27" s="217"/>
      <c r="E27" s="217"/>
    </row>
    <row r="28" spans="1:8" ht="16" x14ac:dyDescent="0.6">
      <c r="A28" s="221"/>
      <c r="B28" s="221"/>
      <c r="C28" s="40" t="s">
        <v>260</v>
      </c>
      <c r="D28" s="40" t="s">
        <v>373</v>
      </c>
      <c r="E28" s="106" t="s">
        <v>330</v>
      </c>
    </row>
    <row r="29" spans="1:8" ht="13" x14ac:dyDescent="0.3">
      <c r="A29" s="10" t="s">
        <v>358</v>
      </c>
      <c r="B29" s="7"/>
      <c r="C29" s="107">
        <v>300</v>
      </c>
      <c r="D29" s="107">
        <v>130</v>
      </c>
      <c r="E29" s="108">
        <v>430</v>
      </c>
    </row>
    <row r="30" spans="1:8" x14ac:dyDescent="0.25">
      <c r="B30" s="7" t="s">
        <v>363</v>
      </c>
      <c r="C30" s="45">
        <v>50</v>
      </c>
      <c r="D30" s="45">
        <v>30</v>
      </c>
      <c r="E30" s="111">
        <v>70</v>
      </c>
      <c r="G30" s="118"/>
    </row>
    <row r="31" spans="1:8" x14ac:dyDescent="0.25">
      <c r="B31" s="7" t="s">
        <v>364</v>
      </c>
      <c r="C31" s="45">
        <v>70</v>
      </c>
      <c r="D31" s="45">
        <v>20</v>
      </c>
      <c r="E31" s="111">
        <v>90</v>
      </c>
      <c r="G31" s="118"/>
    </row>
    <row r="32" spans="1:8" x14ac:dyDescent="0.25">
      <c r="B32" s="7" t="s">
        <v>365</v>
      </c>
      <c r="C32" s="45">
        <v>90</v>
      </c>
      <c r="D32" s="45">
        <v>30</v>
      </c>
      <c r="E32" s="111">
        <v>120</v>
      </c>
      <c r="G32" s="118"/>
    </row>
    <row r="33" spans="1:8" x14ac:dyDescent="0.25">
      <c r="B33" s="7" t="s">
        <v>366</v>
      </c>
      <c r="C33" s="45">
        <v>100</v>
      </c>
      <c r="D33" s="45">
        <v>50</v>
      </c>
      <c r="E33" s="111">
        <v>150</v>
      </c>
      <c r="G33" s="118"/>
    </row>
    <row r="34" spans="1:8" ht="26.4" customHeight="1" x14ac:dyDescent="0.3">
      <c r="A34" s="113" t="s">
        <v>367</v>
      </c>
      <c r="B34" s="7"/>
      <c r="C34" s="107">
        <v>210</v>
      </c>
      <c r="D34" s="107">
        <v>60</v>
      </c>
      <c r="E34" s="108">
        <v>270</v>
      </c>
      <c r="G34" s="118"/>
    </row>
    <row r="35" spans="1:8" x14ac:dyDescent="0.25">
      <c r="B35" s="7" t="s">
        <v>368</v>
      </c>
      <c r="C35" s="45">
        <v>70</v>
      </c>
      <c r="D35" s="45">
        <v>20</v>
      </c>
      <c r="E35" s="111">
        <v>100</v>
      </c>
      <c r="G35" s="118"/>
    </row>
    <row r="36" spans="1:8" x14ac:dyDescent="0.25">
      <c r="B36" s="7" t="s">
        <v>279</v>
      </c>
      <c r="C36" s="45">
        <v>60</v>
      </c>
      <c r="D36" s="45">
        <v>20</v>
      </c>
      <c r="E36" s="111">
        <v>80</v>
      </c>
      <c r="G36" s="118"/>
    </row>
    <row r="37" spans="1:8" x14ac:dyDescent="0.25">
      <c r="B37" s="7" t="s">
        <v>280</v>
      </c>
      <c r="C37" s="45">
        <v>80</v>
      </c>
      <c r="D37" s="45">
        <v>20</v>
      </c>
      <c r="E37" s="111">
        <v>100</v>
      </c>
      <c r="G37" s="118"/>
    </row>
    <row r="38" spans="1:8" ht="2.5" customHeight="1" x14ac:dyDescent="0.25">
      <c r="A38" s="60"/>
      <c r="B38" s="114"/>
      <c r="C38" s="57"/>
      <c r="D38" s="57"/>
      <c r="E38" s="115"/>
      <c r="G38" s="118">
        <v>0</v>
      </c>
    </row>
    <row r="39" spans="1:8" x14ac:dyDescent="0.25">
      <c r="A39" s="7"/>
      <c r="B39" s="7"/>
    </row>
    <row r="40" spans="1:8" ht="14.5" x14ac:dyDescent="0.25">
      <c r="A40" s="70">
        <v>1</v>
      </c>
      <c r="B40" s="2" t="s">
        <v>303</v>
      </c>
    </row>
    <row r="41" spans="1:8" ht="54.65" customHeight="1" x14ac:dyDescent="0.25">
      <c r="A41" s="70">
        <v>2</v>
      </c>
      <c r="B41" s="225" t="s">
        <v>370</v>
      </c>
      <c r="C41" s="226"/>
      <c r="D41" s="226"/>
      <c r="E41" s="226"/>
      <c r="F41" s="226"/>
      <c r="G41" s="226"/>
      <c r="H41" s="226"/>
    </row>
    <row r="42" spans="1:8" ht="26.5" customHeight="1" x14ac:dyDescent="0.25">
      <c r="A42" s="63">
        <v>3</v>
      </c>
      <c r="B42" s="218" t="s">
        <v>371</v>
      </c>
      <c r="C42" s="218"/>
      <c r="D42" s="218"/>
      <c r="E42" s="218"/>
      <c r="F42" s="218"/>
      <c r="G42" s="218"/>
      <c r="H42" s="218"/>
    </row>
    <row r="43" spans="1:8" ht="14.5" x14ac:dyDescent="0.25">
      <c r="A43" s="70">
        <v>4</v>
      </c>
      <c r="B43" s="2" t="s">
        <v>307</v>
      </c>
    </row>
    <row r="44" spans="1:8" x14ac:dyDescent="0.25">
      <c r="A44" s="2" t="s">
        <v>131</v>
      </c>
      <c r="B44" s="2" t="s">
        <v>309</v>
      </c>
    </row>
    <row r="45" spans="1:8" x14ac:dyDescent="0.25">
      <c r="A45" s="2" t="s">
        <v>123</v>
      </c>
      <c r="B45" s="2" t="s">
        <v>310</v>
      </c>
    </row>
    <row r="46" spans="1:8" x14ac:dyDescent="0.25">
      <c r="A46" s="2" t="s">
        <v>335</v>
      </c>
      <c r="B46" s="2" t="s">
        <v>356</v>
      </c>
    </row>
    <row r="49" spans="3:8" x14ac:dyDescent="0.25">
      <c r="C49" s="67"/>
      <c r="D49" s="67"/>
      <c r="E49" s="119"/>
      <c r="G49" s="27"/>
      <c r="H49" s="27"/>
    </row>
    <row r="50" spans="3:8" x14ac:dyDescent="0.25">
      <c r="C50" s="67"/>
      <c r="D50" s="67"/>
      <c r="E50" s="119"/>
      <c r="G50" s="27"/>
      <c r="H50" s="27"/>
    </row>
    <row r="51" spans="3:8" x14ac:dyDescent="0.25">
      <c r="C51" s="67"/>
      <c r="D51" s="67"/>
      <c r="E51" s="119"/>
      <c r="G51" s="27"/>
      <c r="H51" s="27"/>
    </row>
    <row r="52" spans="3:8" x14ac:dyDescent="0.25">
      <c r="C52" s="67"/>
      <c r="D52" s="67"/>
      <c r="E52" s="119"/>
      <c r="G52" s="27"/>
      <c r="H52" s="27"/>
    </row>
    <row r="53" spans="3:8" x14ac:dyDescent="0.25">
      <c r="C53" s="67"/>
      <c r="D53" s="67"/>
      <c r="E53" s="119"/>
      <c r="G53" s="27"/>
      <c r="H53" s="27"/>
    </row>
  </sheetData>
  <mergeCells count="12">
    <mergeCell ref="B42:H42"/>
    <mergeCell ref="B18:H18"/>
    <mergeCell ref="B19:H19"/>
    <mergeCell ref="A25:H25"/>
    <mergeCell ref="A27:B28"/>
    <mergeCell ref="C27:E27"/>
    <mergeCell ref="B41:H41"/>
    <mergeCell ref="A1:B1"/>
    <mergeCell ref="A2:H2"/>
    <mergeCell ref="A4:B5"/>
    <mergeCell ref="C4:E4"/>
    <mergeCell ref="F4:H4"/>
  </mergeCells>
  <hyperlinks>
    <hyperlink ref="A1:B1" location="ContentsHead" display="ContentsHead" xr:uid="{D54A3E72-8974-43B0-94F8-63323C51ACA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1B71-9040-4FFE-A2B1-7CEE77CBA03C}">
  <sheetPr codeName="Sheet18"/>
  <dimension ref="A1:Q43"/>
  <sheetViews>
    <sheetView workbookViewId="0">
      <pane ySplit="4" topLeftCell="A5" activePane="bottomLeft" state="frozen"/>
      <selection pane="bottomLeft" sqref="A1:B1"/>
    </sheetView>
  </sheetViews>
  <sheetFormatPr defaultColWidth="0" defaultRowHeight="12.5" x14ac:dyDescent="0.25"/>
  <cols>
    <col min="1" max="1" width="2.81640625" style="2" customWidth="1"/>
    <col min="2" max="2" width="24.453125" style="2" customWidth="1"/>
    <col min="3" max="3" width="14.453125" style="25" customWidth="1"/>
    <col min="4" max="4" width="19.1796875" style="120" customWidth="1"/>
    <col min="5" max="6" width="8.90625" style="2" customWidth="1"/>
    <col min="7" max="17" width="0" style="2" hidden="1" customWidth="1"/>
    <col min="18" max="16384" width="7" style="2" hidden="1"/>
  </cols>
  <sheetData>
    <row r="1" spans="1:6" ht="14.5" x14ac:dyDescent="0.25">
      <c r="A1" s="213" t="s">
        <v>134</v>
      </c>
      <c r="B1" s="213"/>
    </row>
    <row r="2" spans="1:6" ht="29.4" customHeight="1" x14ac:dyDescent="0.3">
      <c r="A2" s="228" t="s">
        <v>387</v>
      </c>
      <c r="B2" s="228"/>
      <c r="C2" s="228"/>
      <c r="D2" s="228"/>
      <c r="E2" s="8"/>
      <c r="F2" s="8"/>
    </row>
    <row r="3" spans="1:6" ht="7.25" customHeight="1" x14ac:dyDescent="0.25"/>
    <row r="4" spans="1:6" ht="32" x14ac:dyDescent="0.6">
      <c r="A4" s="229" t="s">
        <v>256</v>
      </c>
      <c r="B4" s="229"/>
      <c r="C4" s="121" t="s">
        <v>340</v>
      </c>
      <c r="D4" s="122" t="s">
        <v>388</v>
      </c>
    </row>
    <row r="5" spans="1:6" ht="13" x14ac:dyDescent="0.3">
      <c r="A5" s="8" t="s">
        <v>271</v>
      </c>
      <c r="B5" s="8"/>
      <c r="C5" s="123"/>
      <c r="D5" s="124"/>
    </row>
    <row r="6" spans="1:6" x14ac:dyDescent="0.25">
      <c r="B6" s="53" t="s">
        <v>358</v>
      </c>
      <c r="C6" s="123">
        <v>1370</v>
      </c>
      <c r="D6" s="125">
        <v>10.4</v>
      </c>
      <c r="E6" s="50"/>
    </row>
    <row r="7" spans="1:6" x14ac:dyDescent="0.25">
      <c r="B7" s="53" t="s">
        <v>272</v>
      </c>
      <c r="C7" s="123">
        <v>420</v>
      </c>
      <c r="D7" s="125">
        <v>3.3</v>
      </c>
      <c r="E7" s="50"/>
    </row>
    <row r="8" spans="1:6" ht="26.4" customHeight="1" x14ac:dyDescent="0.3">
      <c r="A8" s="8" t="s">
        <v>273</v>
      </c>
      <c r="B8" s="8"/>
      <c r="C8" s="123"/>
      <c r="D8" s="124"/>
    </row>
    <row r="9" spans="1:6" x14ac:dyDescent="0.25">
      <c r="B9" s="53" t="s">
        <v>363</v>
      </c>
      <c r="C9" s="123">
        <v>380</v>
      </c>
      <c r="D9" s="125">
        <v>2.8</v>
      </c>
    </row>
    <row r="10" spans="1:6" x14ac:dyDescent="0.25">
      <c r="B10" s="53" t="s">
        <v>364</v>
      </c>
      <c r="C10" s="123">
        <v>420</v>
      </c>
      <c r="D10" s="125">
        <v>3.2</v>
      </c>
    </row>
    <row r="11" spans="1:6" x14ac:dyDescent="0.25">
      <c r="B11" s="53" t="s">
        <v>365</v>
      </c>
      <c r="C11" s="123">
        <v>360</v>
      </c>
      <c r="D11" s="125">
        <v>2.8</v>
      </c>
    </row>
    <row r="12" spans="1:6" x14ac:dyDescent="0.25">
      <c r="B12" s="53" t="s">
        <v>366</v>
      </c>
      <c r="C12" s="123">
        <v>220</v>
      </c>
      <c r="D12" s="125">
        <v>1.6</v>
      </c>
    </row>
    <row r="13" spans="1:6" ht="25" customHeight="1" x14ac:dyDescent="0.25">
      <c r="B13" s="53" t="s">
        <v>368</v>
      </c>
      <c r="C13" s="123">
        <v>220</v>
      </c>
      <c r="D13" s="125">
        <v>1.8</v>
      </c>
    </row>
    <row r="14" spans="1:6" x14ac:dyDescent="0.25">
      <c r="B14" s="53" t="s">
        <v>279</v>
      </c>
      <c r="C14" s="123">
        <v>160</v>
      </c>
      <c r="D14" s="125">
        <v>1.2</v>
      </c>
    </row>
    <row r="15" spans="1:6" x14ac:dyDescent="0.25">
      <c r="B15" s="53" t="s">
        <v>280</v>
      </c>
      <c r="C15" s="123">
        <v>40</v>
      </c>
      <c r="D15" s="125">
        <v>0.3</v>
      </c>
    </row>
    <row r="16" spans="1:6" ht="26.4" customHeight="1" x14ac:dyDescent="0.3">
      <c r="A16" s="8" t="s">
        <v>281</v>
      </c>
      <c r="B16" s="8"/>
      <c r="C16" s="123"/>
      <c r="D16" s="124"/>
    </row>
    <row r="17" spans="2:4" x14ac:dyDescent="0.25">
      <c r="B17" s="55" t="s">
        <v>374</v>
      </c>
      <c r="C17" s="123">
        <v>100</v>
      </c>
      <c r="D17" s="125">
        <v>0.8</v>
      </c>
    </row>
    <row r="18" spans="2:4" x14ac:dyDescent="0.25">
      <c r="B18" s="55" t="s">
        <v>375</v>
      </c>
      <c r="C18" s="123">
        <v>140</v>
      </c>
      <c r="D18" s="125">
        <v>0.9</v>
      </c>
    </row>
    <row r="19" spans="2:4" x14ac:dyDescent="0.25">
      <c r="B19" s="55" t="s">
        <v>376</v>
      </c>
      <c r="C19" s="123">
        <v>140</v>
      </c>
      <c r="D19" s="125">
        <v>1.1000000000000001</v>
      </c>
    </row>
    <row r="20" spans="2:4" x14ac:dyDescent="0.25">
      <c r="B20" s="55" t="s">
        <v>377</v>
      </c>
      <c r="C20" s="123">
        <v>130</v>
      </c>
      <c r="D20" s="125">
        <v>1</v>
      </c>
    </row>
    <row r="21" spans="2:4" x14ac:dyDescent="0.25">
      <c r="B21" s="55" t="s">
        <v>378</v>
      </c>
      <c r="C21" s="123">
        <v>150</v>
      </c>
      <c r="D21" s="125">
        <v>1.1000000000000001</v>
      </c>
    </row>
    <row r="22" spans="2:4" x14ac:dyDescent="0.25">
      <c r="B22" s="55" t="s">
        <v>379</v>
      </c>
      <c r="C22" s="123">
        <v>130</v>
      </c>
      <c r="D22" s="125">
        <v>1.1000000000000001</v>
      </c>
    </row>
    <row r="23" spans="2:4" x14ac:dyDescent="0.25">
      <c r="B23" s="55" t="s">
        <v>380</v>
      </c>
      <c r="C23" s="123">
        <v>110</v>
      </c>
      <c r="D23" s="125">
        <v>0.8</v>
      </c>
    </row>
    <row r="24" spans="2:4" x14ac:dyDescent="0.25">
      <c r="B24" s="55" t="s">
        <v>381</v>
      </c>
      <c r="C24" s="123">
        <v>130</v>
      </c>
      <c r="D24" s="125">
        <v>1.2</v>
      </c>
    </row>
    <row r="25" spans="2:4" x14ac:dyDescent="0.25">
      <c r="B25" s="55" t="s">
        <v>382</v>
      </c>
      <c r="C25" s="123">
        <v>120</v>
      </c>
      <c r="D25" s="125">
        <v>0.9</v>
      </c>
    </row>
    <row r="26" spans="2:4" x14ac:dyDescent="0.25">
      <c r="B26" s="55" t="s">
        <v>383</v>
      </c>
      <c r="C26" s="123">
        <v>80</v>
      </c>
      <c r="D26" s="125">
        <v>0.5</v>
      </c>
    </row>
    <row r="27" spans="2:4" x14ac:dyDescent="0.25">
      <c r="B27" s="55" t="s">
        <v>316</v>
      </c>
      <c r="C27" s="123">
        <v>60</v>
      </c>
      <c r="D27" s="125">
        <v>0.4</v>
      </c>
    </row>
    <row r="28" spans="2:4" x14ac:dyDescent="0.25">
      <c r="B28" s="55" t="s">
        <v>338</v>
      </c>
      <c r="C28" s="123">
        <v>90</v>
      </c>
      <c r="D28" s="125">
        <v>0.6</v>
      </c>
    </row>
    <row r="29" spans="2:4" ht="26.4" customHeight="1" x14ac:dyDescent="0.25">
      <c r="B29" s="55" t="s">
        <v>325</v>
      </c>
      <c r="C29" s="123">
        <v>90</v>
      </c>
      <c r="D29" s="125">
        <v>0.7</v>
      </c>
    </row>
    <row r="30" spans="2:4" x14ac:dyDescent="0.25">
      <c r="B30" s="55" t="s">
        <v>326</v>
      </c>
      <c r="C30" s="123">
        <v>70</v>
      </c>
      <c r="D30" s="125">
        <v>0.6</v>
      </c>
    </row>
    <row r="31" spans="2:4" x14ac:dyDescent="0.25">
      <c r="B31" s="55" t="s">
        <v>384</v>
      </c>
      <c r="C31" s="123">
        <v>60</v>
      </c>
      <c r="D31" s="125">
        <v>0.5</v>
      </c>
    </row>
    <row r="32" spans="2:4" x14ac:dyDescent="0.25">
      <c r="B32" s="55" t="s">
        <v>385</v>
      </c>
      <c r="C32" s="123">
        <v>70</v>
      </c>
      <c r="D32" s="125">
        <v>0.5</v>
      </c>
    </row>
    <row r="33" spans="1:4" x14ac:dyDescent="0.25">
      <c r="B33" s="55" t="s">
        <v>386</v>
      </c>
      <c r="C33" s="123">
        <v>60</v>
      </c>
      <c r="D33" s="125">
        <v>0.4</v>
      </c>
    </row>
    <row r="34" spans="1:4" x14ac:dyDescent="0.25">
      <c r="B34" s="55" t="s">
        <v>299</v>
      </c>
      <c r="C34" s="123">
        <v>40</v>
      </c>
      <c r="D34" s="125">
        <v>0.3</v>
      </c>
    </row>
    <row r="35" spans="1:4" x14ac:dyDescent="0.25">
      <c r="B35" s="55" t="s">
        <v>300</v>
      </c>
      <c r="C35" s="123" t="s">
        <v>389</v>
      </c>
      <c r="D35" s="125" t="s">
        <v>312</v>
      </c>
    </row>
    <row r="36" spans="1:4" x14ac:dyDescent="0.25">
      <c r="B36" s="55" t="s">
        <v>301</v>
      </c>
      <c r="C36" s="123" t="s">
        <v>390</v>
      </c>
      <c r="D36" s="125" t="s">
        <v>313</v>
      </c>
    </row>
    <row r="37" spans="1:4" x14ac:dyDescent="0.25">
      <c r="B37" s="55" t="s">
        <v>302</v>
      </c>
      <c r="C37" s="123" t="s">
        <v>314</v>
      </c>
      <c r="D37" s="125" t="s">
        <v>314</v>
      </c>
    </row>
    <row r="38" spans="1:4" ht="2.5" customHeight="1" x14ac:dyDescent="0.25">
      <c r="A38" s="60"/>
      <c r="B38" s="126"/>
      <c r="C38" s="127"/>
      <c r="D38" s="128"/>
    </row>
    <row r="39" spans="1:4" x14ac:dyDescent="0.25">
      <c r="A39" s="7"/>
      <c r="B39" s="7"/>
      <c r="C39" s="123"/>
      <c r="D39" s="124"/>
    </row>
    <row r="40" spans="1:4" ht="26.5" customHeight="1" x14ac:dyDescent="0.25">
      <c r="A40" s="70">
        <v>1</v>
      </c>
      <c r="B40" s="227" t="s">
        <v>391</v>
      </c>
      <c r="C40" s="227"/>
      <c r="D40" s="227"/>
    </row>
    <row r="41" spans="1:4" ht="25" customHeight="1" x14ac:dyDescent="0.25">
      <c r="A41" s="71" t="s">
        <v>131</v>
      </c>
      <c r="B41" s="227" t="s">
        <v>309</v>
      </c>
      <c r="C41" s="227"/>
      <c r="D41" s="227"/>
    </row>
    <row r="42" spans="1:4" ht="29.4" customHeight="1" x14ac:dyDescent="0.25">
      <c r="A42" s="71" t="s">
        <v>123</v>
      </c>
      <c r="B42" s="227" t="s">
        <v>310</v>
      </c>
      <c r="C42" s="227"/>
      <c r="D42" s="227"/>
    </row>
    <row r="43" spans="1:4" ht="25" customHeight="1" x14ac:dyDescent="0.25">
      <c r="A43" s="129" t="s">
        <v>336</v>
      </c>
      <c r="B43" s="227" t="s">
        <v>392</v>
      </c>
      <c r="C43" s="227"/>
      <c r="D43" s="227"/>
    </row>
  </sheetData>
  <mergeCells count="7">
    <mergeCell ref="B42:D42"/>
    <mergeCell ref="B43:D43"/>
    <mergeCell ref="A1:B1"/>
    <mergeCell ref="A2:D2"/>
    <mergeCell ref="A4:B4"/>
    <mergeCell ref="B40:D40"/>
    <mergeCell ref="B41:D41"/>
  </mergeCells>
  <hyperlinks>
    <hyperlink ref="A1:B1" location="ContentsHead" display="ContentsHead" xr:uid="{A7207676-3451-4011-BCD0-5B8D75DD261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0368-A9A5-4C65-9B83-02288BAF1A18}">
  <sheetPr codeName="Sheet23"/>
  <dimension ref="A1:J43"/>
  <sheetViews>
    <sheetView zoomScaleNormal="100" workbookViewId="0">
      <pane ySplit="5" topLeftCell="A6" activePane="bottomLeft" state="frozen"/>
      <selection pane="bottomLeft" sqref="A1:C1"/>
    </sheetView>
  </sheetViews>
  <sheetFormatPr defaultColWidth="0" defaultRowHeight="12.5" x14ac:dyDescent="0.25"/>
  <cols>
    <col min="1" max="1" width="2" style="2" customWidth="1"/>
    <col min="2" max="2" width="2.81640625" style="2" customWidth="1"/>
    <col min="3" max="3" width="20.6328125" style="2" customWidth="1"/>
    <col min="4" max="4" width="15.08984375" style="2" customWidth="1"/>
    <col min="5" max="5" width="19.36328125" style="2" customWidth="1"/>
    <col min="6" max="8" width="8.90625" style="2" customWidth="1"/>
    <col min="9" max="9" width="8.90625" style="2" hidden="1" customWidth="1"/>
    <col min="10" max="10" width="0" style="2" hidden="1" customWidth="1"/>
    <col min="11" max="16381" width="8.90625" style="2" hidden="1"/>
    <col min="16382" max="16382" width="8.90625" style="2" hidden="1" customWidth="1"/>
    <col min="16383" max="16384" width="8.90625" style="2" hidden="1"/>
  </cols>
  <sheetData>
    <row r="1" spans="1:7" ht="14.5" x14ac:dyDescent="0.25">
      <c r="A1" s="213" t="s">
        <v>134</v>
      </c>
      <c r="B1" s="213"/>
      <c r="C1" s="213"/>
    </row>
    <row r="2" spans="1:7" ht="31.25" customHeight="1" x14ac:dyDescent="0.3">
      <c r="B2" s="228" t="s">
        <v>394</v>
      </c>
      <c r="C2" s="228"/>
      <c r="D2" s="228"/>
      <c r="E2" s="228"/>
      <c r="F2" s="8"/>
      <c r="G2" s="8"/>
    </row>
    <row r="3" spans="1:7" ht="8.4" customHeight="1" x14ac:dyDescent="0.25"/>
    <row r="4" spans="1:7" ht="16.25" customHeight="1" x14ac:dyDescent="0.6">
      <c r="B4" s="230"/>
      <c r="C4" s="230"/>
      <c r="D4" s="232" t="s">
        <v>395</v>
      </c>
      <c r="E4" s="232"/>
    </row>
    <row r="5" spans="1:7" ht="38.4" customHeight="1" x14ac:dyDescent="0.6">
      <c r="B5" s="231"/>
      <c r="C5" s="231"/>
      <c r="D5" s="130" t="s">
        <v>315</v>
      </c>
      <c r="E5" s="131" t="s">
        <v>396</v>
      </c>
    </row>
    <row r="6" spans="1:7" ht="13" x14ac:dyDescent="0.3">
      <c r="B6" s="8" t="s">
        <v>271</v>
      </c>
      <c r="C6" s="8"/>
    </row>
    <row r="7" spans="1:7" x14ac:dyDescent="0.25">
      <c r="B7" s="54"/>
      <c r="C7" s="2" t="s">
        <v>252</v>
      </c>
      <c r="D7" s="132">
        <v>630</v>
      </c>
      <c r="E7" s="133">
        <v>4.9000000000000004</v>
      </c>
    </row>
    <row r="8" spans="1:7" x14ac:dyDescent="0.25">
      <c r="B8" s="54"/>
      <c r="C8" s="53" t="s">
        <v>272</v>
      </c>
      <c r="D8" s="132">
        <v>1020</v>
      </c>
      <c r="E8" s="133">
        <v>7.7</v>
      </c>
    </row>
    <row r="9" spans="1:7" ht="26.4" customHeight="1" x14ac:dyDescent="0.3">
      <c r="B9" s="8" t="s">
        <v>273</v>
      </c>
      <c r="C9" s="8"/>
      <c r="D9" s="134"/>
      <c r="E9" s="135"/>
    </row>
    <row r="10" spans="1:7" x14ac:dyDescent="0.25">
      <c r="C10" s="53" t="s">
        <v>274</v>
      </c>
      <c r="D10" s="132">
        <v>20</v>
      </c>
      <c r="E10" s="133">
        <v>0.1</v>
      </c>
    </row>
    <row r="11" spans="1:7" x14ac:dyDescent="0.25">
      <c r="C11" s="53" t="s">
        <v>275</v>
      </c>
      <c r="D11" s="132">
        <v>110</v>
      </c>
      <c r="E11" s="133">
        <v>0.9</v>
      </c>
    </row>
    <row r="12" spans="1:7" x14ac:dyDescent="0.25">
      <c r="C12" s="53" t="s">
        <v>276</v>
      </c>
      <c r="D12" s="132">
        <v>220</v>
      </c>
      <c r="E12" s="133">
        <v>1.7</v>
      </c>
    </row>
    <row r="13" spans="1:7" x14ac:dyDescent="0.25">
      <c r="C13" s="53" t="s">
        <v>277</v>
      </c>
      <c r="D13" s="132">
        <v>280</v>
      </c>
      <c r="E13" s="133">
        <v>2.2000000000000002</v>
      </c>
    </row>
    <row r="14" spans="1:7" ht="26.4" customHeight="1" x14ac:dyDescent="0.25">
      <c r="C14" s="53" t="s">
        <v>278</v>
      </c>
      <c r="D14" s="132">
        <v>280</v>
      </c>
      <c r="E14" s="133">
        <v>2</v>
      </c>
    </row>
    <row r="15" spans="1:7" x14ac:dyDescent="0.25">
      <c r="C15" s="53" t="s">
        <v>397</v>
      </c>
      <c r="D15" s="132">
        <v>390</v>
      </c>
      <c r="E15" s="133">
        <v>3</v>
      </c>
    </row>
    <row r="16" spans="1:7" x14ac:dyDescent="0.25">
      <c r="C16" s="53" t="s">
        <v>398</v>
      </c>
      <c r="D16" s="132">
        <v>350</v>
      </c>
      <c r="E16" s="133">
        <v>2.6</v>
      </c>
    </row>
    <row r="17" spans="2:7" ht="26.4" customHeight="1" x14ac:dyDescent="0.3">
      <c r="B17" s="8" t="s">
        <v>281</v>
      </c>
    </row>
    <row r="18" spans="2:7" x14ac:dyDescent="0.25">
      <c r="C18" s="52" t="s">
        <v>282</v>
      </c>
      <c r="D18" s="132">
        <v>0</v>
      </c>
      <c r="E18" s="136">
        <v>0</v>
      </c>
    </row>
    <row r="19" spans="2:7" x14ac:dyDescent="0.25">
      <c r="C19" s="52" t="s">
        <v>283</v>
      </c>
      <c r="D19" s="132" t="s">
        <v>311</v>
      </c>
      <c r="E19" s="136" t="s">
        <v>311</v>
      </c>
    </row>
    <row r="20" spans="2:7" x14ac:dyDescent="0.25">
      <c r="C20" s="52" t="s">
        <v>284</v>
      </c>
      <c r="D20" s="132">
        <v>20</v>
      </c>
      <c r="E20" s="136">
        <v>0.1</v>
      </c>
    </row>
    <row r="21" spans="2:7" x14ac:dyDescent="0.25">
      <c r="C21" s="52" t="s">
        <v>285</v>
      </c>
      <c r="D21" s="132">
        <v>20</v>
      </c>
      <c r="E21" s="136">
        <v>0.2</v>
      </c>
    </row>
    <row r="22" spans="2:7" x14ac:dyDescent="0.25">
      <c r="C22" s="52" t="s">
        <v>286</v>
      </c>
      <c r="D22" s="132">
        <v>30</v>
      </c>
      <c r="E22" s="136">
        <v>0.2</v>
      </c>
    </row>
    <row r="23" spans="2:7" x14ac:dyDescent="0.25">
      <c r="C23" s="52" t="s">
        <v>287</v>
      </c>
      <c r="D23" s="132">
        <v>70</v>
      </c>
      <c r="E23" s="136">
        <v>0.5</v>
      </c>
    </row>
    <row r="24" spans="2:7" x14ac:dyDescent="0.25">
      <c r="C24" s="52" t="s">
        <v>288</v>
      </c>
      <c r="D24" s="132">
        <v>70</v>
      </c>
      <c r="E24" s="136">
        <v>0.5</v>
      </c>
    </row>
    <row r="25" spans="2:7" x14ac:dyDescent="0.25">
      <c r="C25" s="52" t="s">
        <v>289</v>
      </c>
      <c r="D25" s="132">
        <v>100</v>
      </c>
      <c r="E25" s="136">
        <v>0.8</v>
      </c>
    </row>
    <row r="26" spans="2:7" x14ac:dyDescent="0.25">
      <c r="C26" s="52" t="s">
        <v>290</v>
      </c>
      <c r="D26" s="132">
        <v>50</v>
      </c>
      <c r="E26" s="136">
        <v>0.4</v>
      </c>
    </row>
    <row r="27" spans="2:7" x14ac:dyDescent="0.25">
      <c r="C27" s="52" t="s">
        <v>291</v>
      </c>
      <c r="D27" s="132">
        <v>90</v>
      </c>
      <c r="E27" s="136">
        <v>0.7</v>
      </c>
      <c r="G27" s="2" t="s">
        <v>393</v>
      </c>
    </row>
    <row r="28" spans="2:7" x14ac:dyDescent="0.25">
      <c r="C28" s="52" t="s">
        <v>292</v>
      </c>
      <c r="D28" s="132">
        <v>100</v>
      </c>
      <c r="E28" s="136">
        <v>0.8</v>
      </c>
    </row>
    <row r="29" spans="2:7" x14ac:dyDescent="0.25">
      <c r="C29" s="52" t="s">
        <v>293</v>
      </c>
      <c r="D29" s="132">
        <v>90</v>
      </c>
      <c r="E29" s="136">
        <v>0.7</v>
      </c>
    </row>
    <row r="30" spans="2:7" ht="26.4" customHeight="1" x14ac:dyDescent="0.25">
      <c r="C30" s="52" t="s">
        <v>294</v>
      </c>
      <c r="D30" s="132">
        <v>110</v>
      </c>
      <c r="E30" s="136">
        <v>0.8</v>
      </c>
    </row>
    <row r="31" spans="2:7" x14ac:dyDescent="0.25">
      <c r="C31" s="52" t="s">
        <v>295</v>
      </c>
      <c r="D31" s="132">
        <v>90</v>
      </c>
      <c r="E31" s="136">
        <v>0.6</v>
      </c>
    </row>
    <row r="32" spans="2:7" x14ac:dyDescent="0.25">
      <c r="C32" s="52" t="s">
        <v>296</v>
      </c>
      <c r="D32" s="132">
        <v>90</v>
      </c>
      <c r="E32" s="136">
        <v>0.7</v>
      </c>
    </row>
    <row r="33" spans="2:7" x14ac:dyDescent="0.25">
      <c r="C33" s="52" t="s">
        <v>297</v>
      </c>
      <c r="D33" s="132">
        <v>140</v>
      </c>
      <c r="E33" s="136">
        <v>1.1000000000000001</v>
      </c>
    </row>
    <row r="34" spans="2:7" x14ac:dyDescent="0.25">
      <c r="C34" s="52" t="s">
        <v>298</v>
      </c>
      <c r="D34" s="132">
        <v>120</v>
      </c>
      <c r="E34" s="136">
        <v>1</v>
      </c>
    </row>
    <row r="35" spans="2:7" x14ac:dyDescent="0.25">
      <c r="C35" s="52" t="s">
        <v>399</v>
      </c>
      <c r="D35" s="132">
        <v>130</v>
      </c>
      <c r="E35" s="136">
        <v>1</v>
      </c>
    </row>
    <row r="36" spans="2:7" x14ac:dyDescent="0.25">
      <c r="C36" s="52" t="s">
        <v>400</v>
      </c>
      <c r="D36" s="132">
        <v>100</v>
      </c>
      <c r="E36" s="136">
        <v>0.8</v>
      </c>
    </row>
    <row r="37" spans="2:7" x14ac:dyDescent="0.25">
      <c r="C37" s="52" t="s">
        <v>401</v>
      </c>
      <c r="D37" s="132">
        <v>130</v>
      </c>
      <c r="E37" s="136">
        <v>1</v>
      </c>
    </row>
    <row r="38" spans="2:7" x14ac:dyDescent="0.25">
      <c r="C38" s="52" t="s">
        <v>402</v>
      </c>
      <c r="D38" s="132">
        <v>120</v>
      </c>
      <c r="E38" s="136">
        <v>0.8</v>
      </c>
    </row>
    <row r="39" spans="2:7" ht="2.5" customHeight="1" x14ac:dyDescent="0.25">
      <c r="B39" s="60"/>
      <c r="C39" s="137"/>
      <c r="D39" s="138"/>
      <c r="E39" s="139"/>
    </row>
    <row r="40" spans="2:7" x14ac:dyDescent="0.25">
      <c r="C40" s="51"/>
      <c r="D40" s="134"/>
      <c r="E40" s="135"/>
    </row>
    <row r="41" spans="2:7" ht="58.75" customHeight="1" x14ac:dyDescent="0.25">
      <c r="B41" s="70">
        <v>1</v>
      </c>
      <c r="C41" s="227" t="s">
        <v>403</v>
      </c>
      <c r="D41" s="227"/>
      <c r="E41" s="227"/>
      <c r="F41" s="42"/>
      <c r="G41" s="42"/>
    </row>
    <row r="42" spans="2:7" ht="57" customHeight="1" x14ac:dyDescent="0.25">
      <c r="B42" s="70">
        <v>2</v>
      </c>
      <c r="C42" s="227" t="s">
        <v>404</v>
      </c>
      <c r="D42" s="227"/>
      <c r="E42" s="227"/>
      <c r="F42" s="42"/>
      <c r="G42" s="42"/>
    </row>
    <row r="43" spans="2:7" x14ac:dyDescent="0.25">
      <c r="B43" s="2" t="s">
        <v>335</v>
      </c>
      <c r="C43" s="2" t="s">
        <v>356</v>
      </c>
    </row>
  </sheetData>
  <mergeCells count="6">
    <mergeCell ref="C42:E42"/>
    <mergeCell ref="A1:C1"/>
    <mergeCell ref="B2:E2"/>
    <mergeCell ref="B4:C5"/>
    <mergeCell ref="D4:E4"/>
    <mergeCell ref="C41:E41"/>
  </mergeCells>
  <hyperlinks>
    <hyperlink ref="A1:B1" location="Contents!A1" display="Back to contents" xr:uid="{2EE97A2B-5EF9-45CF-8CF2-8D82EF002DB9}"/>
    <hyperlink ref="A1:C1" location="ContentsHead" display="ContentsHead" xr:uid="{0C7A9968-9CEF-4B7B-AF52-18D15298E3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74</vt:i4>
      </vt:variant>
    </vt:vector>
  </HeadingPairs>
  <TitlesOfParts>
    <vt:vector size="93" baseType="lpstr">
      <vt:lpstr>Contents</vt:lpstr>
      <vt:lpstr>ChartData</vt:lpstr>
      <vt:lpstr>Table1</vt:lpstr>
      <vt:lpstr>Table2</vt:lpstr>
      <vt:lpstr>Table3</vt:lpstr>
      <vt:lpstr>Table4</vt:lpstr>
      <vt:lpstr>Table5</vt:lpstr>
      <vt:lpstr>Table6</vt:lpstr>
      <vt:lpstr>Table6a</vt:lpstr>
      <vt:lpstr>Table7</vt:lpstr>
      <vt:lpstr>Fig2.1</vt:lpstr>
      <vt:lpstr>Fig2.2</vt:lpstr>
      <vt:lpstr>Fig2.3</vt:lpstr>
      <vt:lpstr>Figs4.1_4.2</vt:lpstr>
      <vt:lpstr>Fig6.1</vt:lpstr>
      <vt:lpstr>TableA1Hide</vt:lpstr>
      <vt:lpstr>TableA2Hide</vt:lpstr>
      <vt:lpstr>TableA1</vt:lpstr>
      <vt:lpstr>TableA2</vt:lpstr>
      <vt:lpstr>CNRRounded</vt:lpstr>
      <vt:lpstr>CNRRoundedHeader</vt:lpstr>
      <vt:lpstr>ContentsHead</vt:lpstr>
      <vt:lpstr>ContentsQuarterly</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Fig2.1Quarter</vt:lpstr>
      <vt:lpstr>Fig2.2Quarter</vt:lpstr>
      <vt:lpstr>Fig2.3Quarter</vt:lpstr>
      <vt:lpstr>Fig2_1</vt:lpstr>
      <vt:lpstr>Fig2_2</vt:lpstr>
      <vt:lpstr>Fig2_3</vt:lpstr>
      <vt:lpstr>Fig2_4</vt:lpstr>
      <vt:lpstr>Fig2_5</vt:lpstr>
      <vt:lpstr>Fig2_6</vt:lpstr>
      <vt:lpstr>Fig3_1</vt:lpstr>
      <vt:lpstr>Fig3_2</vt:lpstr>
      <vt:lpstr>Fig3_3</vt:lpstr>
      <vt:lpstr>Fig4_1</vt:lpstr>
      <vt:lpstr>Fig4_2</vt:lpstr>
      <vt:lpstr>Fig4_3</vt:lpstr>
      <vt:lpstr>Fig4_4</vt:lpstr>
      <vt:lpstr>Fig5_1</vt:lpstr>
      <vt:lpstr>Fig5_2</vt:lpstr>
      <vt:lpstr>Fig6.1Quarter</vt:lpstr>
      <vt:lpstr>Fig6_1</vt:lpstr>
      <vt:lpstr>Fig7_1</vt:lpstr>
      <vt:lpstr>FigA1</vt:lpstr>
      <vt:lpstr>Figs4.1_4.2Quarter</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2020-01-28T11:42:46Z</dcterms:created>
  <dcterms:modified xsi:type="dcterms:W3CDTF">2020-01-28T13:42:28Z</dcterms:modified>
</cp:coreProperties>
</file>