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drawings/drawing3.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G:\Statistical Releases\LTT\2021\2021-03-19\Final files\"/>
    </mc:Choice>
  </mc:AlternateContent>
  <xr:revisionPtr revIDLastSave="0" documentId="13_ncr:1_{F663A4CA-31E1-4965-9DDA-66DC37F7EF1A}" xr6:coauthVersionLast="46" xr6:coauthVersionMax="46" xr10:uidLastSave="{00000000-0000-0000-0000-000000000000}"/>
  <bookViews>
    <workbookView xWindow="-110" yWindow="-110" windowWidth="25180" windowHeight="16260" xr2:uid="{85FF0E92-429F-4430-8581-999C521BEDC0}"/>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TableA1Hide" sheetId="12" state="hidden" r:id="rId11"/>
    <sheet name="TableA2Hide" sheetId="13" state="hidden" r:id="rId12"/>
    <sheet name="TableA1" sheetId="14" r:id="rId13"/>
    <sheet name="TableA2" sheetId="15" r:id="rId14"/>
  </sheets>
  <externalReferences>
    <externalReference r:id="rId15"/>
  </externalReferences>
  <definedNames>
    <definedName name="CNRRounded">TableA1Hide!$B$135:$H$169</definedName>
    <definedName name="CNRRoundedHeader">TableA1Hide!$A$131</definedName>
    <definedName name="ContentsHead">Contents!$A$1</definedName>
    <definedName name="CRERounded">TableA1Hide!$B$49:$H$83</definedName>
    <definedName name="CRERoundedHeader">TableA1Hide!$A$45</definedName>
    <definedName name="CRHRounded">TableA1Hide!$B$92:$H$126</definedName>
    <definedName name="CRHRoundedHeader">TableA1Hide!$A$88</definedName>
    <definedName name="CTORounded">TableA1Hide!$B$6:$H$40</definedName>
    <definedName name="CTORoundedHeader">TableA1Hide!$A$2</definedName>
    <definedName name="DNRRounded">TableA2Hide!$B$139:$H$173</definedName>
    <definedName name="DNRRoundedHeader">TableA2Hide!$A$135</definedName>
    <definedName name="DRERounded">TableA2Hide!$B$51:$H$85</definedName>
    <definedName name="DRERoundedHeader">TableA2Hide!$A$47</definedName>
    <definedName name="DRHRounded">TableA2Hide!$B$94:$H$128</definedName>
    <definedName name="DRHRoundedHeader">TableA2Hide!$A$90</definedName>
    <definedName name="DTORounded">TableA2Hide!$B$6:$H$40</definedName>
    <definedName name="DTORoundedHeader">TableA2Hide!$A$2</definedName>
    <definedName name="EndRP">TableA1Hide!$S$2</definedName>
    <definedName name="fig2_1">ChartData!$A$3</definedName>
    <definedName name="Fig2_5">ChartData!#REF!</definedName>
    <definedName name="Fig2_6a">ChartData!#REF!</definedName>
    <definedName name="Fig2_6b">ChartData!#REF!</definedName>
    <definedName name="Fig2_7">ChartData!#REF!</definedName>
    <definedName name="Fig3_1">ChartData!#REF!</definedName>
    <definedName name="Fig3_2">ChartData!#REF!</definedName>
    <definedName name="Fig3_3">ChartData!#REF!</definedName>
    <definedName name="Fig4_1">ChartData!#REF!</definedName>
    <definedName name="Fig4_2">ChartData!#REF!</definedName>
    <definedName name="Fig4_3">ChartData!#REF!</definedName>
    <definedName name="Fig4_4">ChartData!#REF!</definedName>
    <definedName name="Fig5_1">ChartData!#REF!</definedName>
    <definedName name="Fig5_2">ChartData!#REF!</definedName>
    <definedName name="Fig6_1">ChartData!#REF!</definedName>
    <definedName name="Fig7_1">ChartData!#REF!</definedName>
    <definedName name="FigA1">ChartData!#REF!</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Table5!$A$31</definedName>
    <definedName name="Table5Quarter">Table5!$B$6:$B$19</definedName>
    <definedName name="Table6">Table6!$A$2</definedName>
    <definedName name="Table6a">Table6a!$A$2</definedName>
    <definedName name="Table7">Table7!$A$2</definedName>
    <definedName name="TableA1DeleteColumns" localSheetId="12">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TableA1!$B$6:$H$41</definedName>
    <definedName name="TableA2DeleteColumns" localSheetId="13">TableA2!$K:$Q</definedName>
    <definedName name="TableA2DeleteColumns">TableA2Hide!$K:$Q</definedName>
    <definedName name="TableA2FormulasFootnotes">TableA2!$B$42:$H$44</definedName>
    <definedName name="TableA2FormulasHeader">TableA2!$A$4:$H$5</definedName>
    <definedName name="TableA2FormulasLabelControl">TableA2!$S$9</definedName>
    <definedName name="TableA2FormulasLabels">TableA2Hide!$V$10:$V$13</definedName>
    <definedName name="TableA2FormulasMonths">TableA2!$B$6:$H$39</definedName>
    <definedName name="TableCNR">TableA1Hide!$B$135:$H$169</definedName>
    <definedName name="TableCRE">TableA1Hide!$B$49:$H$83</definedName>
    <definedName name="TableCRH">TableA1Hide!$B$92:$H$126</definedName>
    <definedName name="TableCTO" localSheetId="12">TableA1!$B$6:$H$25</definedName>
    <definedName name="TableCTO">TableA1Hide!$B$6:$H$40</definedName>
    <definedName name="TableDNR">TableA2Hide!$B$139:$H$173</definedName>
    <definedName name="TableDRE">TableA2Hide!$B$51:$H$85</definedName>
    <definedName name="TableDRH">TableA2Hide!$B$94:$H$128</definedName>
    <definedName name="TableDTO" localSheetId="13">TableA2!$B$6:$H$31</definedName>
    <definedName name="TableDTO">TableA2Hide!$B$6:$H$40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5" l="1"/>
  <c r="B40" i="15"/>
  <c r="B39" i="15"/>
  <c r="B38" i="15"/>
  <c r="B37" i="15"/>
  <c r="B36" i="15"/>
  <c r="B35" i="15"/>
  <c r="B34" i="15"/>
  <c r="B33" i="15"/>
  <c r="B32" i="15"/>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A44" i="15"/>
  <c r="V10" i="15"/>
  <c r="B42"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V4" i="14"/>
  <c r="D40" i="15"/>
  <c r="H38" i="15"/>
  <c r="F37" i="15"/>
  <c r="D36" i="15"/>
  <c r="H34" i="15"/>
  <c r="F33" i="15"/>
  <c r="D32" i="15"/>
  <c r="H30" i="15"/>
  <c r="F29" i="15"/>
  <c r="D28" i="15"/>
  <c r="H26" i="15"/>
  <c r="F25" i="15"/>
  <c r="D24" i="15"/>
  <c r="H22" i="15"/>
  <c r="F21" i="15"/>
  <c r="D20" i="15"/>
  <c r="H18" i="15"/>
  <c r="G17" i="15"/>
  <c r="E16" i="15"/>
  <c r="G13" i="15"/>
  <c r="E12" i="15"/>
  <c r="H9" i="15"/>
  <c r="F8" i="15"/>
  <c r="D7" i="15"/>
  <c r="A2" i="15"/>
  <c r="A1" i="15"/>
  <c r="H39" i="15"/>
  <c r="F38" i="15"/>
  <c r="H35" i="15"/>
  <c r="F34" i="15"/>
  <c r="H31" i="15"/>
  <c r="F30" i="15"/>
  <c r="H27" i="15"/>
  <c r="F26" i="15"/>
  <c r="H23" i="15"/>
  <c r="F22" i="15"/>
  <c r="H19" i="15"/>
  <c r="F18" i="15"/>
  <c r="E17" i="15"/>
  <c r="G14" i="15"/>
  <c r="E13" i="15"/>
  <c r="H10" i="15"/>
  <c r="F9" i="15"/>
  <c r="H6" i="15"/>
  <c r="G39" i="15"/>
  <c r="E38" i="15"/>
  <c r="G35" i="15"/>
  <c r="E34" i="15"/>
  <c r="G31" i="15"/>
  <c r="E30" i="15"/>
  <c r="G27" i="15"/>
  <c r="E26" i="15"/>
  <c r="G23" i="15"/>
  <c r="E22" i="15"/>
  <c r="G19" i="15"/>
  <c r="E18" i="15"/>
  <c r="D17" i="15"/>
  <c r="F14" i="15"/>
  <c r="D13" i="15"/>
  <c r="G10" i="15"/>
  <c r="E9" i="15"/>
  <c r="G6" i="15"/>
  <c r="G36" i="15"/>
  <c r="E35" i="15"/>
  <c r="G32" i="15"/>
  <c r="E31" i="15"/>
  <c r="G28" i="15"/>
  <c r="E27" i="15"/>
  <c r="G24" i="15"/>
  <c r="E23" i="15"/>
  <c r="G20" i="15"/>
  <c r="E19" i="15"/>
  <c r="E10" i="15"/>
  <c r="G7" i="15"/>
  <c r="E6" i="15"/>
  <c r="D39" i="15"/>
  <c r="F36" i="15"/>
  <c r="D35" i="15"/>
  <c r="F32" i="15"/>
  <c r="D31" i="15"/>
  <c r="F28" i="15"/>
  <c r="D27" i="15"/>
  <c r="F24" i="15"/>
  <c r="D23" i="15"/>
  <c r="F20" i="15"/>
  <c r="D19" i="15"/>
  <c r="D10" i="15"/>
  <c r="F7" i="15"/>
  <c r="D6" i="15"/>
  <c r="E7" i="15"/>
  <c r="H36" i="15"/>
  <c r="H28" i="15"/>
  <c r="H20" i="15"/>
  <c r="F6" i="15"/>
  <c r="F35" i="15"/>
  <c r="F27" i="15"/>
  <c r="F19" i="15"/>
  <c r="D12" i="15"/>
  <c r="G34" i="15"/>
  <c r="G26" i="15"/>
  <c r="H11" i="15"/>
  <c r="E33" i="15"/>
  <c r="E25" i="15"/>
  <c r="G18" i="15"/>
  <c r="F17" i="15"/>
  <c r="H40" i="15"/>
  <c r="H32" i="15"/>
  <c r="H24" i="15"/>
  <c r="F10" i="15"/>
  <c r="F39" i="15"/>
  <c r="F31" i="15"/>
  <c r="F23" i="15"/>
  <c r="D16" i="15"/>
  <c r="G9" i="15"/>
  <c r="G38" i="15"/>
  <c r="G30" i="15"/>
  <c r="G22" i="15"/>
  <c r="H15" i="15"/>
  <c r="E8" i="15"/>
  <c r="E37" i="15"/>
  <c r="E29" i="15"/>
  <c r="E21" i="15"/>
  <c r="H14" i="15"/>
  <c r="H7" i="15"/>
  <c r="A2" i="14"/>
  <c r="A1" i="14"/>
  <c r="F38" i="14"/>
  <c r="D37" i="14"/>
  <c r="H35" i="14"/>
  <c r="D33" i="14"/>
  <c r="H31" i="14"/>
  <c r="D29" i="14"/>
  <c r="F26" i="14"/>
  <c r="H23" i="14"/>
  <c r="F22" i="14"/>
  <c r="H19" i="14"/>
  <c r="D17" i="14"/>
  <c r="F14" i="14"/>
  <c r="H11" i="14"/>
  <c r="D9" i="14"/>
  <c r="F6" i="14"/>
  <c r="H39" i="14"/>
  <c r="F34" i="14"/>
  <c r="F30" i="14"/>
  <c r="H27" i="14"/>
  <c r="D25" i="14"/>
  <c r="D21" i="14"/>
  <c r="F18" i="14"/>
  <c r="H15" i="14"/>
  <c r="D13" i="14"/>
  <c r="F10" i="14"/>
  <c r="H7" i="14"/>
  <c r="F33" i="14"/>
  <c r="F25" i="14"/>
  <c r="H17" i="14"/>
  <c r="H9" i="14"/>
  <c r="H40" i="14"/>
  <c r="H32" i="14"/>
  <c r="H24" i="14"/>
  <c r="H16" i="14"/>
  <c r="H8" i="14"/>
  <c r="E38" i="14"/>
  <c r="G39" i="14"/>
  <c r="G31" i="14"/>
  <c r="G23" i="14"/>
  <c r="G15" i="14"/>
  <c r="G7" i="14"/>
  <c r="D38" i="14"/>
  <c r="D30" i="14"/>
  <c r="D22" i="14"/>
  <c r="D14" i="14"/>
  <c r="D6" i="14"/>
  <c r="D18" i="14"/>
  <c r="F37" i="14"/>
  <c r="F29" i="14"/>
  <c r="F21" i="14"/>
  <c r="H13" i="14"/>
  <c r="D10" i="14"/>
  <c r="H36" i="14"/>
  <c r="H28" i="14"/>
  <c r="H20" i="14"/>
  <c r="H12" i="14"/>
  <c r="D26" i="14"/>
  <c r="G35" i="14"/>
  <c r="G27" i="14"/>
  <c r="G19" i="14"/>
  <c r="G11" i="14"/>
  <c r="D34" i="14"/>
  <c r="D11" i="15"/>
  <c r="E24" i="15"/>
  <c r="E40" i="15"/>
  <c r="H29" i="15"/>
  <c r="H16" i="15"/>
  <c r="D22" i="15"/>
  <c r="D29" i="15"/>
  <c r="F12" i="15"/>
  <c r="G25" i="15"/>
  <c r="H8" i="15"/>
  <c r="H33" i="15"/>
  <c r="E39" i="15"/>
  <c r="D26" i="15"/>
  <c r="D33" i="15"/>
  <c r="H13" i="15"/>
  <c r="E28" i="15"/>
  <c r="E11" i="15"/>
  <c r="H37" i="15"/>
  <c r="G40" i="15"/>
  <c r="D30" i="15"/>
  <c r="D37" i="15"/>
  <c r="D18" i="15"/>
  <c r="D15" i="15"/>
  <c r="G29" i="15"/>
  <c r="G12" i="15"/>
  <c r="F40" i="15"/>
  <c r="D9" i="15"/>
  <c r="D34" i="15"/>
  <c r="F13" i="15"/>
  <c r="H25" i="15"/>
  <c r="F16" i="15"/>
  <c r="E32" i="15"/>
  <c r="E15" i="15"/>
  <c r="F11" i="15"/>
  <c r="G11" i="15"/>
  <c r="D38" i="15"/>
  <c r="F15" i="15"/>
  <c r="H17" i="15"/>
  <c r="G33" i="15"/>
  <c r="G16" i="15"/>
  <c r="H12" i="15"/>
  <c r="E14" i="15"/>
  <c r="D8" i="15"/>
  <c r="E20" i="15"/>
  <c r="E36" i="15"/>
  <c r="H21" i="15"/>
  <c r="D14" i="15"/>
  <c r="G15" i="15"/>
  <c r="D21" i="15"/>
  <c r="G8" i="15"/>
  <c r="G21" i="15"/>
  <c r="G37" i="15"/>
  <c r="D25" i="15"/>
  <c r="G6" i="14"/>
  <c r="F7" i="14"/>
  <c r="E9" i="14"/>
  <c r="E25" i="14"/>
  <c r="H6" i="14"/>
  <c r="F17" i="14"/>
  <c r="D32" i="14"/>
  <c r="G13" i="14"/>
  <c r="G29" i="14"/>
  <c r="D11" i="14"/>
  <c r="F24" i="14"/>
  <c r="D35" i="14"/>
  <c r="G12" i="14"/>
  <c r="G28" i="14"/>
  <c r="F11" i="14"/>
  <c r="E6" i="14"/>
  <c r="G10" i="14"/>
  <c r="G26" i="14"/>
  <c r="D8" i="14"/>
  <c r="H18" i="14"/>
  <c r="H34" i="14"/>
  <c r="E16" i="14"/>
  <c r="E32" i="14"/>
  <c r="F12" i="14"/>
  <c r="H25" i="14"/>
  <c r="F36" i="14"/>
  <c r="E15" i="14"/>
  <c r="E31" i="14"/>
  <c r="F15" i="14"/>
  <c r="E10" i="14"/>
  <c r="E13" i="14"/>
  <c r="E29" i="14"/>
  <c r="F9" i="14"/>
  <c r="D20" i="14"/>
  <c r="D36" i="14"/>
  <c r="G17" i="14"/>
  <c r="G33" i="14"/>
  <c r="D15" i="14"/>
  <c r="D27" i="14"/>
  <c r="H37" i="14"/>
  <c r="G16" i="14"/>
  <c r="G32" i="14"/>
  <c r="F19" i="14"/>
  <c r="E14" i="14"/>
  <c r="E27" i="14"/>
  <c r="G14" i="14"/>
  <c r="G30" i="14"/>
  <c r="H10" i="14"/>
  <c r="H22" i="14"/>
  <c r="H38" i="14"/>
  <c r="E20" i="14"/>
  <c r="E36" i="14"/>
  <c r="F16" i="14"/>
  <c r="F28" i="14"/>
  <c r="D39" i="14"/>
  <c r="E19" i="14"/>
  <c r="E35" i="14"/>
  <c r="F23" i="14"/>
  <c r="E18" i="14"/>
  <c r="E37" i="14"/>
  <c r="G8" i="14"/>
  <c r="E30" i="14"/>
  <c r="G38" i="14"/>
  <c r="E12" i="14"/>
  <c r="D23" i="14"/>
  <c r="F39" i="14"/>
  <c r="E17" i="14"/>
  <c r="E33" i="14"/>
  <c r="D12" i="14"/>
  <c r="D24" i="14"/>
  <c r="D40" i="14"/>
  <c r="G21" i="14"/>
  <c r="G37" i="14"/>
  <c r="D19" i="14"/>
  <c r="H29" i="14"/>
  <c r="F40" i="14"/>
  <c r="G20" i="14"/>
  <c r="G36" i="14"/>
  <c r="F27" i="14"/>
  <c r="E22" i="14"/>
  <c r="G9" i="14"/>
  <c r="G40" i="14"/>
  <c r="D16" i="14"/>
  <c r="H30" i="14"/>
  <c r="F8" i="14"/>
  <c r="E11" i="14"/>
  <c r="G18" i="14"/>
  <c r="G34" i="14"/>
  <c r="F13" i="14"/>
  <c r="H26" i="14"/>
  <c r="E8" i="14"/>
  <c r="E24" i="14"/>
  <c r="E40" i="14"/>
  <c r="F20" i="14"/>
  <c r="D31" i="14"/>
  <c r="E7" i="14"/>
  <c r="E23" i="14"/>
  <c r="E39" i="14"/>
  <c r="F31" i="14"/>
  <c r="E26" i="14"/>
  <c r="E21" i="14"/>
  <c r="H14" i="14"/>
  <c r="D28" i="14"/>
  <c r="G25" i="14"/>
  <c r="D7" i="14"/>
  <c r="H21" i="14"/>
  <c r="F32" i="14"/>
  <c r="G24" i="14"/>
  <c r="F35" i="14"/>
  <c r="G22" i="14"/>
  <c r="E28" i="14"/>
  <c r="H33" i="14"/>
  <c r="E34" i="14"/>
</calcChain>
</file>

<file path=xl/sharedStrings.xml><?xml version="1.0" encoding="utf-8"?>
<sst xmlns="http://schemas.openxmlformats.org/spreadsheetml/2006/main" count="1379" uniqueCount="408">
  <si>
    <t>Land Transaction Tax (LTT) statistics: February 2021</t>
  </si>
  <si>
    <t>For all tables and charts (except Table 5): Returns and amendments to returns received by the WRA up to and including 15.03.21 are included in these statistics.</t>
  </si>
  <si>
    <t xml:space="preserve">Table 5: Returns and amendments to returns received by the WRA up to and including 18.01.21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</si>
  <si>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</si>
  <si>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</si>
  <si>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</si>
  <si>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</si>
  <si>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</si>
  <si>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</si>
  <si>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19.03.2021</t>
  </si>
  <si>
    <t>Next update: 29.04.2021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</si>
  <si>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</si>
  <si>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</si>
  <si>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</si>
  <si>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</si>
  <si>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</si>
  <si>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</si>
  <si>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</si>
  <si>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</si>
  <si>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</si>
  <si>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</si>
  <si>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</si>
  <si>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</si>
  <si>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</si>
  <si>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</si>
  <si>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</si>
  <si>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</si>
  <si>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</si>
  <si>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</si>
  <si>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</si>
  <si>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</si>
  <si>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</si>
  <si>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</si>
  <si>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</si>
  <si>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Feb-21</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</si>
  <si>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</si>
  <si>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</si>
  <si>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</si>
  <si>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</si>
  <si>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</si>
  <si>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</si>
  <si>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</si>
  <si>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2020-21</t>
  </si>
  <si>
    <t>2019-20</t>
  </si>
  <si>
    <t xml:space="preserve">(p) </t>
  </si>
  <si>
    <t xml:space="preserve">(r) </t>
  </si>
  <si>
    <t>Up to and including £180,000</t>
  </si>
  <si>
    <t>£180,001 - £250,000</t>
  </si>
  <si>
    <t>£250,001 - 400,000</t>
  </si>
  <si>
    <t>£400,001 -£750,000</t>
  </si>
  <si>
    <t>£750,001 - £1.5m</t>
  </si>
  <si>
    <t xml:space="preserve">Over 
£1.5m </t>
  </si>
  <si>
    <t>(p)</t>
  </si>
  <si>
    <t>£150,001 - £250,000</t>
  </si>
  <si>
    <t>£250,001 - £1m</t>
  </si>
  <si>
    <t>More than £1m</t>
  </si>
  <si>
    <t>2018-19</t>
  </si>
  <si>
    <t>Back to contents</t>
  </si>
  <si>
    <t>Figure 2.1  Weekly number of transactions submitted to the WRA</t>
  </si>
  <si>
    <t>Figure</t>
  </si>
  <si>
    <t>Title</t>
  </si>
  <si>
    <t>Weekly number of transactions submitted to the WRA</t>
  </si>
  <si>
    <t>X axis title</t>
  </si>
  <si>
    <t>Week beginning</t>
  </si>
  <si>
    <t>Y axis title</t>
  </si>
  <si>
    <t>Number of transactions submitted</t>
  </si>
  <si>
    <t>Label</t>
  </si>
  <si>
    <t>¹ Please note that this chart includes a small number of transactions effective in March 2021.</t>
  </si>
  <si>
    <t/>
  </si>
  <si>
    <t>Non-residential</t>
  </si>
  <si>
    <t>Granting a new lease</t>
  </si>
  <si>
    <t>Rental value</t>
  </si>
  <si>
    <t>Non-rental value</t>
  </si>
  <si>
    <t>Value of LTT payments (£ millions)</t>
  </si>
  <si>
    <t>Apr 18</t>
  </si>
  <si>
    <t>May 18</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</si>
  <si>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</si>
  <si>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</si>
  <si>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</si>
  <si>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</si>
  <si>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</si>
  <si>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</si>
  <si>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</si>
  <si>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</si>
  <si>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</si>
  <si>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</si>
  <si>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</si>
  <si>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</si>
  <si>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</si>
  <si>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</si>
  <si>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</si>
  <si>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</si>
  <si>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</si>
  <si>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</si>
  <si>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</si>
  <si>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</si>
  <si>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</si>
  <si>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Mar 20</t>
  </si>
  <si>
    <t>Apr 20</t>
  </si>
  <si>
    <t>May 20</t>
  </si>
  <si>
    <t>Jun 20</t>
  </si>
  <si>
    <t>Jul 20</t>
  </si>
  <si>
    <t>Aug 20</t>
  </si>
  <si>
    <t>Sep 20</t>
  </si>
  <si>
    <t>Oct 20</t>
  </si>
  <si>
    <t>Nov 20</t>
  </si>
  <si>
    <t>All transactions</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</si>
  <si>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</si>
  <si>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</si>
  <si>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</si>
  <si>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</si>
  <si>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</si>
  <si>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</si>
  <si>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</si>
  <si>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</si>
  <si>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</si>
  <si>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</si>
  <si>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</si>
  <si>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</si>
  <si>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</si>
  <si>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</si>
  <si>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</si>
  <si>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</si>
  <si>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</si>
  <si>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</si>
  <si>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2020-21 to date ⁷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</si>
  <si>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</si>
  <si>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</si>
  <si>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</si>
  <si>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</si>
  <si>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</si>
  <si>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</si>
  <si>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</si>
  <si>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</si>
  <si>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</si>
  <si>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</si>
  <si>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July - September 20 ⁷ (r)</t>
  </si>
  <si>
    <t>October - December 20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</si>
  <si>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</si>
  <si>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</si>
  <si>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</si>
  <si>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</si>
  <si>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</si>
  <si>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</si>
  <si>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</si>
  <si>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</si>
  <si>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</si>
  <si>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</si>
  <si>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</si>
  <si>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</si>
  <si>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</si>
  <si>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</si>
  <si>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</si>
  <si>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</si>
  <si>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</si>
  <si>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</si>
  <si>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</si>
  <si>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</si>
  <si>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</si>
  <si>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</si>
  <si>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</si>
  <si>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</si>
  <si>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</si>
  <si>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</si>
  <si>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</si>
  <si>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</si>
  <si>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</si>
  <si>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</si>
  <si>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</si>
  <si>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</si>
  <si>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November 20 ⁷ (r)</t>
  </si>
  <si>
    <t>December 20 ⁷ (r)</t>
  </si>
  <si>
    <t>January 21 ⁷ (r)</t>
  </si>
  <si>
    <t>February 21 ⁷ (p)</t>
  </si>
  <si>
    <t>Additional transactions which were untypically large</t>
  </si>
  <si>
    <t xml:space="preserve">2018-19 </t>
  </si>
  <si>
    <t xml:space="preserve">2019-20 </t>
  </si>
  <si>
    <t>Additional transactions with restricted detail (to protect confidentiality)</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</si>
  <si>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</si>
  <si>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</si>
  <si>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</si>
  <si>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</si>
  <si>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</si>
  <si>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</si>
  <si>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</si>
  <si>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outbreak. A national lockdown on 23 March 2020 resulted in the housing market being mainly closed from this date until 22 June 2020 when it partially re-opened. The market was more fully opened on 27 July to coincide with a change in LTT rates effective until 31 March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</si>
  <si>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</si>
  <si>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</si>
  <si>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</si>
  <si>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</si>
  <si>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</si>
  <si>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October - December 20 ³ (p)</t>
  </si>
  <si>
    <t>February 19 (r)</t>
  </si>
  <si>
    <t>Table 2: Number and value of properties taxed, by transaction type and effective date</t>
  </si>
  <si>
    <t>Conveyance / 
transfer of ownership ¹</t>
  </si>
  <si>
    <t>Assignment of a lease</t>
  </si>
  <si>
    <t>Total ²</t>
  </si>
  <si>
    <t>Total Value (£ millions)</t>
  </si>
  <si>
    <t>2020-21 to date ³ (p)</t>
  </si>
  <si>
    <t xml:space="preserve">April - June 20 ³ </t>
  </si>
  <si>
    <t>July - September 20 ³ (r)</t>
  </si>
  <si>
    <t xml:space="preserve">April 20 ³ </t>
  </si>
  <si>
    <t xml:space="preserve">May 20 ³ </t>
  </si>
  <si>
    <t xml:space="preserve">June 20 ³ </t>
  </si>
  <si>
    <t xml:space="preserve">July 20 ³ </t>
  </si>
  <si>
    <t xml:space="preserve">August 20 ³ </t>
  </si>
  <si>
    <t xml:space="preserve">September 20 ³ </t>
  </si>
  <si>
    <t xml:space="preserve">October 20 ³ </t>
  </si>
  <si>
    <t>November 20 ³ (r)</t>
  </si>
  <si>
    <t>December 20 ³ (r)</t>
  </si>
  <si>
    <t>January 21 ³ (r)</t>
  </si>
  <si>
    <t>February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</si>
  <si>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</si>
  <si>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</si>
  <si>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</si>
  <si>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2020-21 to date (p)</t>
  </si>
  <si>
    <t>April - June 20 (r)</t>
  </si>
  <si>
    <t>April 20 (r)</t>
  </si>
  <si>
    <t>May 20 (r)</t>
  </si>
  <si>
    <t>June 20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</si>
  <si>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</si>
  <si>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</si>
  <si>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</si>
  <si>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</si>
  <si>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2020-21 to date ⁵ (p)</t>
  </si>
  <si>
    <t xml:space="preserve">April - June 20 ⁵ </t>
  </si>
  <si>
    <t>July - September 20 ⁵ (r)</t>
  </si>
  <si>
    <t>October - December 20 ⁵ (p)</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</si>
  <si>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</si>
  <si>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</si>
  <si>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</si>
  <si>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</si>
  <si>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</si>
  <si>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</si>
  <si>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</si>
  <si>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November 20 ⁵ (r)</t>
  </si>
  <si>
    <t>December 20 ⁵ (r)</t>
  </si>
  <si>
    <t>January 21 ⁵ (r)</t>
  </si>
  <si>
    <t>February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</si>
  <si>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</si>
  <si>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</si>
  <si>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</si>
  <si>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</si>
  <si>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 xml:space="preserve">~     </t>
  </si>
  <si>
    <t xml:space="preserve">*     </t>
  </si>
  <si>
    <t xml:space="preserve">       </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</si>
  <si>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</si>
  <si>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</si>
  <si>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</si>
  <si>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</si>
  <si>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</si>
  <si>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 xml:space="preserve">Up to and including £150,000 </t>
  </si>
  <si>
    <t>No premium paid ²</t>
  </si>
  <si>
    <t>Premium paid ² ³</t>
  </si>
  <si>
    <t>Total ³ ⁴</t>
  </si>
  <si>
    <t>Total consideration ⁴ ⁵</t>
  </si>
  <si>
    <t>2020-21 to date ⁶ (p)</t>
  </si>
  <si>
    <t>~</t>
  </si>
  <si>
    <t xml:space="preserve">April - June 20 ⁶ </t>
  </si>
  <si>
    <t>July - September 20 ⁶ (r)</t>
  </si>
  <si>
    <t>October - December 20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</si>
  <si>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</si>
  <si>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</si>
  <si>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</si>
  <si>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</si>
  <si>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</si>
  <si>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</si>
  <si>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</si>
  <si>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November 20 ⁶ (r)</t>
  </si>
  <si>
    <t>December 20 ⁶ (r)</t>
  </si>
  <si>
    <t>January 21 ⁶ (r)</t>
  </si>
  <si>
    <t>February 21 ⁶ (p)</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</si>
  <si>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</si>
  <si>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</si>
  <si>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</si>
  <si>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</si>
  <si>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</si>
  <si>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No more than 10 transactions in December 2020 in the 'Up to and including £150,000' band will actually fall into the '£150,001 - £250,000' band when we rework this table in the next release to reflect the change in non-residential rates implemented on 22 December 2020.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</si>
  <si>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</si>
  <si>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</si>
  <si>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</si>
  <si>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</si>
  <si>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</si>
  <si>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</si>
  <si>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</si>
  <si>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</si>
  <si>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</si>
  <si>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</si>
  <si>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</si>
  <si>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</si>
  <si>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</si>
  <si>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</si>
  <si>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</si>
  <si>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</si>
  <si>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April - June 20 ⁵ (r)</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</si>
  <si>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</si>
  <si>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</si>
  <si>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</si>
  <si>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</si>
  <si>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</si>
  <si>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Table 6: Number and value of refunds of higher rate residential issued by effective date¹</t>
  </si>
  <si>
    <t>Amount refunded 
(£ millions)</t>
  </si>
  <si>
    <t>4.3</t>
  </si>
  <si>
    <t>July - September 20 (r)</t>
  </si>
  <si>
    <t>October - December 20 (r)</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</si>
  <si>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</si>
  <si>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</si>
  <si>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</si>
  <si>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</si>
  <si>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</si>
  <si>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</si>
  <si>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</si>
  <si>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</si>
  <si>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</si>
  <si>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</si>
  <si>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</si>
  <si>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</si>
  <si>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</si>
  <si>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</si>
  <si>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</si>
  <si>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</si>
  <si>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</si>
  <si>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</si>
  <si>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</si>
  <si>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</si>
  <si>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</si>
  <si>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</si>
  <si>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</si>
  <si>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July 20 (r)</t>
  </si>
  <si>
    <t>August 20 (r)</t>
  </si>
  <si>
    <t>September 20 (r)</t>
  </si>
  <si>
    <t>October 20 (r)</t>
  </si>
  <si>
    <t>November 20 (r)</t>
  </si>
  <si>
    <t>December 20 (r)</t>
  </si>
  <si>
    <t>January 21 (r)</t>
  </si>
  <si>
    <t>February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</si>
  <si>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</si>
  <si>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</si>
  <si>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</si>
  <si>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</si>
  <si>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</si>
  <si>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</si>
  <si>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</si>
  <si>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</si>
  <si>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</si>
  <si>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</si>
  <si>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</si>
  <si>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</si>
  <si>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</si>
  <si>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</si>
  <si>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</si>
  <si>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</si>
  <si>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</si>
  <si>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</si>
  <si>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</si>
  <si>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</si>
  <si>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</si>
  <si>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</si>
  <si>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2020-21 to date ² (p)</t>
  </si>
  <si>
    <t xml:space="preserve">April - June 20 ² </t>
  </si>
  <si>
    <t xml:space="preserve">July - September 20 ² </t>
  </si>
  <si>
    <t xml:space="preserve">October - December 20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</si>
  <si>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</si>
  <si>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</si>
  <si>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</si>
  <si>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</si>
  <si>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</si>
  <si>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</si>
  <si>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</si>
  <si>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</si>
  <si>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</si>
  <si>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</si>
  <si>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</si>
  <si>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Values in this table have been rounded to the nearest £0.1 million, and nearest £1 million for the additional transactions shown with restricted detail.</t>
  </si>
  <si>
    <t>Start release point</t>
  </si>
  <si>
    <t>End release point</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</si>
  <si>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</si>
  <si>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</si>
  <si>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</si>
  <si>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</si>
  <si>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</si>
  <si>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</si>
  <si>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</si>
  <si>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</si>
  <si>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</si>
  <si>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</si>
  <si>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Higher rates residential</t>
  </si>
  <si>
    <t>Dec 20</t>
  </si>
  <si>
    <t>Jan 21</t>
  </si>
  <si>
    <t>Feb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</si>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</sst>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0.0"/>
    <numFmt numFmtId="165" formatCode="d\.m;@"/>
    <numFmt numFmtId="166" formatCode="#,##0.0"/>
    <numFmt numFmtId="167" formatCode="0.0%"/>
    <numFmt numFmtId="168" formatCode="_-* #,##0_-;\-* #,##0_-;_-* &quot;-&quot;??_-;_-@_-"/>
    <numFmt numFmtId="169" formatCode="_-* #,##0.0_-;\-* #,##0.0_-;_-* &quot;-&quot;??_-;_-@_-"/>
    <numFmt numFmtId="170" formatCode="#,##0.0000_ ;\-#,##0.0000\ "/>
    <numFmt numFmtId="171" formatCode="#,##0.00000_ ;\-#,##0.00000\ "/>
    <numFmt numFmtId="172" formatCode="#,##0.000_ ;\-#,##0.000\ "/>
    <numFmt numFmtId="174" formatCode="#,##0_ ;\-#,##0\ "/>
    <numFmt numFmtId="175" formatCode="0.000"/>
    <numFmt numFmtId="176" formatCode="#,##0.0_);\(#,##0.0\)"/>
  </numFmts>
  <fonts count="27"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3"/>
      <color theme="1"/>
      <name val="Arial"/>
      <family val="2"/>
    </font>
    <font>
      <b/>
      <sz val="14"/>
      <color theme="1"/>
      <name val="Arial"/>
      <family val="2"/>
    </font>
    <font>
      <sz val="10"/>
      <color rgb="FFFF0000"/>
      <name val="Arial"/>
      <family val="2"/>
    </font>
    <font>
      <sz val="10"/>
      <name val="Arial"/>
      <family val="2"/>
    </font>
    <font>
      <u/>
      <sz val="10"/>
      <color theme="10"/>
      <name val="Arial"/>
      <family val="2"/>
    </font>
    <font>
      <b/>
      <sz val="10"/>
      <color theme="1"/>
      <name val="Arial"/>
      <family val="2"/>
    </font>
    <font>
      <b/>
      <u/>
      <sz val="10"/>
      <color theme="1"/>
      <name val="Arial"/>
      <family val="2"/>
    </font>
    <font>
      <b/>
      <u/>
      <sz val="10"/>
      <name val="Arial"/>
      <family val="2"/>
    </font>
    <font>
      <b/>
      <sz val="12"/>
      <color theme="1"/>
      <name val="Arial"/>
      <family val="2"/>
    </font>
    <font>
      <b/>
      <sz val="11"/>
      <color rgb="FFFF0000"/>
      <name val="Arial"/>
      <family val="2"/>
    </font>
    <font>
      <b/>
      <sz val="12"/>
      <color theme="1"/>
      <name val="Calibri"/>
      <family val="2"/>
      <scheme val="minor"/>
    </font>
    <font>
      <sz val="10"/>
      <color rgb="FF0070C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13">
    <xf numFmtId="0" fontId="0" fillId="0" borderId="0" xfId="0"/>
    <xf numFmtId="0" fontId="3"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left" vertical="top" wrapText="1"/>
    </xf>
    <xf numFmtId="0" fontId="5" fillId="2" borderId="0" xfId="0" applyFont="1" applyFill="1" applyAlignment="1">
      <alignment vertical="top"/>
    </xf>
    <xf numFmtId="0" fontId="6" fillId="2" borderId="0" xfId="0" applyFont="1" applyFill="1"/>
    <xf numFmtId="0" fontId="7" fillId="2" borderId="0" xfId="0" applyFont="1" applyFill="1" applyAlignment="1">
      <alignment horizontal="left"/>
    </xf>
    <xf numFmtId="0" fontId="7" fillId="2" borderId="0" xfId="0" applyFont="1" applyFill="1" applyAlignment="1">
      <alignment horizontal="left" wrapText="1"/>
    </xf>
    <xf numFmtId="0" fontId="7" fillId="2" borderId="0" xfId="0" applyFont="1" applyFill="1" applyAlignment="1">
      <alignment horizontal="left" wrapText="1"/>
    </xf>
    <xf numFmtId="0" fontId="7" fillId="2" borderId="0" xfId="0" applyFont="1" applyFill="1"/>
    <xf numFmtId="0" fontId="3" fillId="2" borderId="0" xfId="0" applyFont="1" applyFill="1" applyAlignment="1">
      <alignment horizontal="left"/>
    </xf>
    <xf numFmtId="0" fontId="8" fillId="2" borderId="0" xfId="3" applyFont="1" applyFill="1" applyBorder="1"/>
    <xf numFmtId="0" fontId="7"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11" fillId="2" borderId="0" xfId="0" applyFont="1" applyFill="1"/>
    <xf numFmtId="0" fontId="3" fillId="0" borderId="0" xfId="0" applyFont="1"/>
    <xf numFmtId="0" fontId="3" fillId="0" borderId="0" xfId="0" applyFont="1" applyAlignment="1">
      <alignment horizontal="left"/>
    </xf>
    <xf numFmtId="0" fontId="12" fillId="0" borderId="0" xfId="0" applyFont="1"/>
    <xf numFmtId="0" fontId="13" fillId="0" borderId="0" xfId="0" applyFont="1" applyAlignment="1">
      <alignment horizontal="left"/>
    </xf>
    <xf numFmtId="0" fontId="8" fillId="0" borderId="0" xfId="3" applyFont="1" applyAlignment="1">
      <alignment horizontal="left"/>
    </xf>
    <xf numFmtId="0" fontId="12" fillId="0" borderId="0" xfId="0" applyFont="1" applyAlignment="1">
      <alignment horizontal="left" wrapText="1"/>
    </xf>
    <xf numFmtId="0" fontId="14" fillId="0" borderId="0" xfId="0" applyFont="1" applyAlignment="1">
      <alignment horizontal="left" wrapText="1"/>
    </xf>
    <xf numFmtId="0" fontId="3" fillId="0" borderId="0" xfId="0" applyFont="1" applyAlignment="1">
      <alignment wrapText="1"/>
    </xf>
    <xf numFmtId="164" fontId="3" fillId="0" borderId="0" xfId="2" applyNumberFormat="1" applyFont="1" applyAlignment="1">
      <alignment horizontal="left"/>
    </xf>
    <xf numFmtId="0" fontId="7" fillId="0" borderId="0" xfId="0" applyFont="1"/>
    <xf numFmtId="0" fontId="7" fillId="0" borderId="0" xfId="0" applyFont="1" applyAlignment="1">
      <alignment wrapText="1"/>
    </xf>
    <xf numFmtId="165" fontId="3" fillId="0" borderId="0" xfId="0" applyNumberFormat="1" applyFont="1"/>
    <xf numFmtId="3" fontId="3" fillId="2" borderId="0" xfId="0" applyNumberFormat="1" applyFont="1" applyFill="1"/>
    <xf numFmtId="0" fontId="6" fillId="0" borderId="0" xfId="0" applyFont="1"/>
    <xf numFmtId="3" fontId="3" fillId="0" borderId="0" xfId="0" applyNumberFormat="1" applyFont="1" applyAlignment="1">
      <alignment horizontal="left"/>
    </xf>
    <xf numFmtId="166" fontId="3" fillId="2" borderId="0" xfId="0" applyNumberFormat="1" applyFont="1" applyFill="1"/>
    <xf numFmtId="164" fontId="3" fillId="0" borderId="0" xfId="0" applyNumberFormat="1" applyFont="1"/>
    <xf numFmtId="0" fontId="3" fillId="2" borderId="0" xfId="0" applyFont="1" applyFill="1" applyAlignment="1">
      <alignment horizontal="center" vertical="center"/>
    </xf>
    <xf numFmtId="0" fontId="8" fillId="2" borderId="0" xfId="3" applyFont="1" applyFill="1" applyAlignment="1">
      <alignment horizontal="left" vertical="center"/>
    </xf>
    <xf numFmtId="0" fontId="8" fillId="2" borderId="0" xfId="3" applyFont="1" applyFill="1" applyAlignment="1">
      <alignment horizontal="left" vertical="center"/>
    </xf>
    <xf numFmtId="3" fontId="3" fillId="2" borderId="0" xfId="0" applyNumberFormat="1" applyFont="1" applyFill="1" applyAlignment="1">
      <alignment horizontal="right"/>
    </xf>
    <xf numFmtId="0" fontId="9" fillId="2" borderId="0" xfId="0" applyFont="1" applyFill="1" applyAlignment="1">
      <alignment horizontal="left"/>
    </xf>
    <xf numFmtId="0" fontId="16" fillId="2" borderId="1" xfId="0" applyFont="1" applyFill="1" applyBorder="1" applyAlignment="1">
      <alignment horizontal="center" wrapText="1"/>
    </xf>
    <xf numFmtId="0" fontId="16" fillId="2" borderId="1" xfId="0" applyFont="1" applyFill="1" applyBorder="1" applyAlignment="1">
      <alignment horizontal="center" wrapText="1"/>
    </xf>
    <xf numFmtId="0" fontId="16" fillId="2" borderId="1" xfId="0" applyFont="1" applyFill="1" applyBorder="1" applyAlignment="1">
      <alignment horizontal="center"/>
    </xf>
    <xf numFmtId="0" fontId="16" fillId="2" borderId="1" xfId="0" applyFont="1" applyFill="1" applyBorder="1" applyAlignment="1">
      <alignment horizontal="center"/>
    </xf>
    <xf numFmtId="0" fontId="16" fillId="2" borderId="0" xfId="0" applyFont="1" applyFill="1" applyAlignment="1">
      <alignment horizontal="center"/>
    </xf>
    <xf numFmtId="0" fontId="16" fillId="2" borderId="0" xfId="0" applyFont="1" applyFill="1" applyAlignment="1">
      <alignment horizontal="center" wrapText="1"/>
    </xf>
    <xf numFmtId="0" fontId="16" fillId="2" borderId="0" xfId="0" applyFont="1" applyFill="1" applyAlignment="1">
      <alignment horizontal="center" wrapText="1"/>
    </xf>
    <xf numFmtId="0" fontId="17" fillId="2" borderId="0" xfId="0" applyFont="1" applyFill="1" applyAlignment="1">
      <alignment horizontal="center" wrapText="1"/>
    </xf>
    <xf numFmtId="0" fontId="16" fillId="3" borderId="0" xfId="0" applyFont="1" applyFill="1" applyAlignment="1">
      <alignment horizontal="center" wrapText="1"/>
    </xf>
    <xf numFmtId="0" fontId="3" fillId="2" borderId="0" xfId="0" applyFont="1" applyFill="1" applyAlignment="1">
      <alignment wrapText="1"/>
    </xf>
    <xf numFmtId="0" fontId="18" fillId="2" borderId="0" xfId="0" applyFont="1" applyFill="1"/>
    <xf numFmtId="168" fontId="19" fillId="3" borderId="0" xfId="1" applyNumberFormat="1" applyFont="1" applyFill="1" applyBorder="1" applyAlignment="1" applyProtection="1">
      <alignment horizontal="right"/>
    </xf>
    <xf numFmtId="168" fontId="19" fillId="2" borderId="0" xfId="1" applyNumberFormat="1" applyFont="1" applyFill="1" applyBorder="1" applyAlignment="1" applyProtection="1">
      <alignment horizontal="right"/>
    </xf>
    <xf numFmtId="169" fontId="19" fillId="2" borderId="0" xfId="1" applyNumberFormat="1" applyFont="1" applyFill="1" applyBorder="1" applyAlignment="1" applyProtection="1">
      <alignment horizontal="right"/>
    </xf>
    <xf numFmtId="169" fontId="20" fillId="2" borderId="0" xfId="1" applyNumberFormat="1" applyFont="1" applyFill="1" applyBorder="1" applyAlignment="1" applyProtection="1">
      <alignment horizontal="right"/>
    </xf>
    <xf numFmtId="169" fontId="19" fillId="3" borderId="0" xfId="1" applyNumberFormat="1" applyFont="1" applyFill="1" applyBorder="1" applyAlignment="1" applyProtection="1">
      <alignment horizontal="right"/>
    </xf>
    <xf numFmtId="168" fontId="20" fillId="2" borderId="0" xfId="1" applyNumberFormat="1" applyFont="1" applyFill="1" applyBorder="1" applyAlignment="1" applyProtection="1">
      <alignment horizontal="right"/>
    </xf>
    <xf numFmtId="0" fontId="15" fillId="2" borderId="0" xfId="0" applyFont="1" applyFill="1"/>
    <xf numFmtId="0" fontId="3" fillId="2" borderId="0" xfId="0" quotePrefix="1" applyFont="1" applyFill="1"/>
    <xf numFmtId="17" fontId="3" fillId="2" borderId="0" xfId="0" quotePrefix="1" applyNumberFormat="1" applyFont="1" applyFill="1"/>
    <xf numFmtId="17" fontId="19" fillId="2" borderId="0" xfId="0" applyNumberFormat="1" applyFont="1" applyFill="1"/>
    <xf numFmtId="17" fontId="19" fillId="2" borderId="0" xfId="0" applyNumberFormat="1" applyFont="1" applyFill="1" applyAlignment="1">
      <alignment horizontal="left" indent="2"/>
    </xf>
    <xf numFmtId="3" fontId="19" fillId="2" borderId="0" xfId="1" applyNumberFormat="1" applyFont="1" applyFill="1" applyBorder="1" applyAlignment="1" applyProtection="1">
      <alignment horizontal="right"/>
    </xf>
    <xf numFmtId="9" fontId="19" fillId="2" borderId="0" xfId="1" applyNumberFormat="1" applyFont="1" applyFill="1" applyBorder="1" applyAlignment="1" applyProtection="1">
      <alignment horizontal="right"/>
    </xf>
    <xf numFmtId="10" fontId="19" fillId="2" borderId="0" xfId="1" applyNumberFormat="1" applyFont="1" applyFill="1" applyBorder="1" applyAlignment="1" applyProtection="1">
      <alignment horizontal="right"/>
    </xf>
    <xf numFmtId="170" fontId="19" fillId="2" borderId="0" xfId="1" applyNumberFormat="1" applyFont="1" applyFill="1" applyBorder="1" applyAlignment="1" applyProtection="1">
      <alignment horizontal="right"/>
    </xf>
    <xf numFmtId="167" fontId="19" fillId="2" borderId="0" xfId="1" applyNumberFormat="1" applyFont="1" applyFill="1" applyBorder="1" applyAlignment="1" applyProtection="1">
      <alignment horizontal="right"/>
    </xf>
    <xf numFmtId="17" fontId="19" fillId="2" borderId="0" xfId="0" quotePrefix="1" applyNumberFormat="1" applyFont="1" applyFill="1"/>
    <xf numFmtId="17" fontId="19" fillId="0" borderId="0" xfId="0" quotePrefix="1" applyNumberFormat="1" applyFont="1"/>
    <xf numFmtId="171" fontId="19" fillId="2" borderId="0" xfId="1" applyNumberFormat="1" applyFont="1" applyFill="1" applyBorder="1" applyAlignment="1" applyProtection="1">
      <alignment horizontal="right"/>
    </xf>
    <xf numFmtId="172" fontId="19" fillId="2" borderId="0" xfId="1" applyNumberFormat="1" applyFont="1" applyFill="1" applyBorder="1" applyAlignment="1" applyProtection="1">
      <alignment horizontal="right"/>
    </xf>
    <xf numFmtId="171" fontId="19" fillId="3" borderId="0" xfId="1" applyNumberFormat="1" applyFont="1" applyFill="1" applyBorder="1" applyAlignment="1" applyProtection="1">
      <alignment horizontal="right"/>
    </xf>
    <xf numFmtId="164" fontId="19" fillId="3" borderId="0" xfId="1" applyNumberFormat="1" applyFont="1" applyFill="1" applyBorder="1" applyAlignment="1" applyProtection="1">
      <alignment horizontal="right"/>
    </xf>
    <xf numFmtId="1" fontId="19" fillId="2" borderId="0" xfId="1" applyNumberFormat="1" applyFont="1" applyFill="1" applyBorder="1" applyAlignment="1" applyProtection="1">
      <alignment horizontal="right"/>
    </xf>
    <xf numFmtId="1" fontId="19" fillId="3" borderId="0" xfId="1" applyNumberFormat="1" applyFont="1" applyFill="1" applyBorder="1" applyAlignment="1" applyProtection="1">
      <alignment horizontal="right"/>
    </xf>
    <xf numFmtId="0" fontId="19" fillId="2" borderId="2" xfId="0" applyFont="1" applyFill="1" applyBorder="1"/>
    <xf numFmtId="168" fontId="19" fillId="2" borderId="2" xfId="1" applyNumberFormat="1" applyFont="1" applyFill="1" applyBorder="1" applyAlignment="1" applyProtection="1">
      <alignment horizontal="right"/>
    </xf>
    <xf numFmtId="168" fontId="19" fillId="3" borderId="2" xfId="1" applyNumberFormat="1" applyFont="1" applyFill="1" applyBorder="1" applyAlignment="1" applyProtection="1">
      <alignment horizontal="right"/>
    </xf>
    <xf numFmtId="169" fontId="19" fillId="2" borderId="2" xfId="1" applyNumberFormat="1" applyFont="1" applyFill="1" applyBorder="1" applyAlignment="1" applyProtection="1">
      <alignment horizontal="right"/>
    </xf>
    <xf numFmtId="0" fontId="3" fillId="2" borderId="2" xfId="0" applyFont="1" applyFill="1" applyBorder="1"/>
    <xf numFmtId="0" fontId="19" fillId="2" borderId="0" xfId="0" applyFont="1" applyFill="1"/>
    <xf numFmtId="0" fontId="21" fillId="2" borderId="0" xfId="0" quotePrefix="1" applyFont="1" applyFill="1" applyAlignment="1">
      <alignment horizontal="left"/>
    </xf>
    <xf numFmtId="0" fontId="21" fillId="2" borderId="0" xfId="0" quotePrefix="1" applyFont="1" applyFill="1" applyAlignment="1">
      <alignment horizontal="left" vertical="top" wrapText="1"/>
    </xf>
    <xf numFmtId="0" fontId="3" fillId="2" borderId="0" xfId="0" applyFont="1" applyFill="1" applyAlignment="1">
      <alignment horizontal="left" wrapText="1"/>
    </xf>
    <xf numFmtId="0" fontId="3" fillId="2" borderId="0" xfId="0" applyFont="1" applyFill="1" applyAlignment="1">
      <alignment horizontal="left" wrapText="1"/>
    </xf>
    <xf numFmtId="0" fontId="21" fillId="2" borderId="0" xfId="0" quotePrefix="1" applyFont="1" applyFill="1" applyAlignment="1">
      <alignment horizontal="left" vertical="top"/>
    </xf>
    <xf numFmtId="164" fontId="3" fillId="2" borderId="0" xfId="0" applyNumberFormat="1" applyFont="1" applyFill="1"/>
    <xf numFmtId="164" fontId="19" fillId="2" borderId="0" xfId="1" applyNumberFormat="1" applyFont="1" applyFill="1" applyBorder="1" applyAlignment="1" applyProtection="1">
      <alignment horizontal="right"/>
    </xf>
    <xf numFmtId="164" fontId="3" fillId="2" borderId="0" xfId="0" applyNumberFormat="1" applyFont="1" applyFill="1" applyAlignment="1">
      <alignment horizontal="right"/>
    </xf>
    <xf numFmtId="168" fontId="3" fillId="2" borderId="0" xfId="0" applyNumberFormat="1" applyFont="1" applyFill="1"/>
    <xf numFmtId="0" fontId="16" fillId="3" borderId="1" xfId="0" applyFont="1" applyFill="1" applyBorder="1" applyAlignment="1">
      <alignment horizontal="center" wrapText="1"/>
    </xf>
    <xf numFmtId="0" fontId="16" fillId="3" borderId="0" xfId="0" applyFont="1" applyFill="1" applyAlignment="1">
      <alignment horizontal="center" wrapText="1"/>
    </xf>
    <xf numFmtId="0" fontId="3" fillId="2" borderId="0" xfId="0" applyFont="1" applyFill="1" applyAlignment="1">
      <alignment vertical="top"/>
    </xf>
    <xf numFmtId="17" fontId="19" fillId="2" borderId="2" xfId="0" applyNumberFormat="1" applyFont="1" applyFill="1" applyBorder="1" applyAlignment="1">
      <alignment horizontal="left" indent="2"/>
    </xf>
    <xf numFmtId="0" fontId="16" fillId="2" borderId="0" xfId="0" quotePrefix="1" applyFont="1" applyFill="1" applyAlignment="1">
      <alignment horizontal="center" wrapText="1"/>
    </xf>
    <xf numFmtId="0" fontId="9" fillId="2" borderId="0" xfId="0" applyFont="1" applyFill="1" applyAlignment="1">
      <alignment horizontal="center" vertical="center"/>
    </xf>
    <xf numFmtId="3" fontId="22" fillId="2" borderId="0" xfId="1" applyNumberFormat="1" applyFont="1" applyFill="1" applyBorder="1" applyAlignment="1" applyProtection="1">
      <alignment horizontal="right"/>
    </xf>
    <xf numFmtId="3" fontId="22" fillId="3" borderId="0" xfId="1" applyNumberFormat="1" applyFont="1" applyFill="1" applyBorder="1" applyAlignment="1" applyProtection="1">
      <alignment horizontal="right"/>
    </xf>
    <xf numFmtId="166" fontId="22" fillId="2" borderId="0" xfId="1" applyNumberFormat="1" applyFont="1" applyFill="1" applyBorder="1" applyAlignment="1" applyProtection="1">
      <alignment horizontal="right"/>
    </xf>
    <xf numFmtId="166" fontId="22" fillId="3" borderId="0" xfId="1" applyNumberFormat="1" applyFont="1" applyFill="1" applyBorder="1" applyAlignment="1" applyProtection="1">
      <alignment horizontal="right"/>
    </xf>
    <xf numFmtId="3" fontId="19" fillId="3" borderId="0" xfId="1" applyNumberFormat="1" applyFont="1" applyFill="1" applyBorder="1" applyAlignment="1" applyProtection="1">
      <alignment horizontal="right"/>
    </xf>
    <xf numFmtId="166" fontId="19" fillId="2" borderId="0" xfId="1" applyNumberFormat="1" applyFont="1" applyFill="1" applyBorder="1" applyAlignment="1" applyProtection="1">
      <alignment horizontal="right"/>
    </xf>
    <xf numFmtId="166" fontId="19" fillId="3" borderId="0" xfId="1" applyNumberFormat="1" applyFont="1" applyFill="1" applyBorder="1" applyAlignment="1" applyProtection="1">
      <alignment horizontal="right"/>
    </xf>
    <xf numFmtId="17" fontId="19" fillId="2" borderId="2" xfId="0" quotePrefix="1" applyNumberFormat="1" applyFont="1" applyFill="1" applyBorder="1"/>
    <xf numFmtId="3" fontId="19" fillId="2" borderId="2" xfId="1" applyNumberFormat="1" applyFont="1" applyFill="1" applyBorder="1" applyAlignment="1" applyProtection="1">
      <alignment horizontal="right"/>
    </xf>
    <xf numFmtId="3" fontId="19" fillId="3" borderId="2" xfId="1" applyNumberFormat="1" applyFont="1" applyFill="1" applyBorder="1" applyAlignment="1" applyProtection="1">
      <alignment horizontal="right"/>
    </xf>
    <xf numFmtId="166" fontId="19" fillId="2" borderId="2" xfId="1" applyNumberFormat="1" applyFont="1" applyFill="1" applyBorder="1" applyAlignment="1" applyProtection="1">
      <alignment horizontal="right"/>
    </xf>
    <xf numFmtId="166" fontId="19" fillId="3" borderId="2" xfId="1" applyNumberFormat="1" applyFont="1" applyFill="1" applyBorder="1" applyAlignment="1" applyProtection="1">
      <alignment horizontal="right"/>
    </xf>
    <xf numFmtId="0" fontId="21" fillId="2" borderId="0" xfId="0" quotePrefix="1" applyFont="1" applyFill="1" applyAlignment="1">
      <alignment horizontal="left" wrapText="1"/>
    </xf>
    <xf numFmtId="0" fontId="16" fillId="0" borderId="1" xfId="0" applyFont="1" applyBorder="1" applyAlignment="1">
      <alignment horizontal="center" wrapText="1"/>
    </xf>
    <xf numFmtId="0" fontId="23" fillId="2" borderId="1" xfId="0" applyFont="1" applyFill="1" applyBorder="1" applyAlignment="1">
      <alignment horizontal="center"/>
    </xf>
    <xf numFmtId="0" fontId="23" fillId="2" borderId="1" xfId="0" applyFont="1" applyFill="1" applyBorder="1" applyAlignment="1">
      <alignment horizontal="center"/>
    </xf>
    <xf numFmtId="0" fontId="3" fillId="2" borderId="1" xfId="0" applyFont="1" applyFill="1" applyBorder="1"/>
    <xf numFmtId="0" fontId="16" fillId="0" borderId="0" xfId="0" applyFont="1" applyAlignment="1">
      <alignment horizontal="center" wrapText="1"/>
    </xf>
    <xf numFmtId="0" fontId="16" fillId="2" borderId="0" xfId="0" applyFont="1" applyFill="1" applyAlignment="1">
      <alignment horizontal="center"/>
    </xf>
    <xf numFmtId="0" fontId="23" fillId="2" borderId="0" xfId="0" applyFont="1" applyFill="1" applyAlignment="1">
      <alignment horizontal="center" wrapText="1"/>
    </xf>
    <xf numFmtId="3" fontId="3" fillId="3" borderId="0" xfId="0" applyNumberFormat="1" applyFont="1" applyFill="1" applyAlignment="1">
      <alignment horizontal="right"/>
    </xf>
    <xf numFmtId="0" fontId="3" fillId="2" borderId="0" xfId="0" applyFont="1" applyFill="1" applyAlignment="1">
      <alignment horizontal="right"/>
    </xf>
    <xf numFmtId="0" fontId="3" fillId="3" borderId="0" xfId="0" applyFont="1" applyFill="1" applyAlignment="1">
      <alignment horizontal="right"/>
    </xf>
    <xf numFmtId="166" fontId="3" fillId="2" borderId="0" xfId="0" applyNumberFormat="1" applyFont="1" applyFill="1" applyAlignment="1">
      <alignment horizontal="right"/>
    </xf>
    <xf numFmtId="166" fontId="3" fillId="3" borderId="0" xfId="0" applyNumberFormat="1" applyFont="1" applyFill="1" applyAlignment="1">
      <alignment horizontal="right"/>
    </xf>
    <xf numFmtId="164" fontId="3" fillId="3" borderId="0" xfId="0" applyNumberFormat="1" applyFont="1" applyFill="1" applyAlignment="1">
      <alignment horizontal="right"/>
    </xf>
    <xf numFmtId="10" fontId="3" fillId="2" borderId="0" xfId="0" applyNumberFormat="1" applyFont="1" applyFill="1" applyAlignment="1">
      <alignment horizontal="right"/>
    </xf>
    <xf numFmtId="3" fontId="3" fillId="2" borderId="2" xfId="0" applyNumberFormat="1" applyFont="1" applyFill="1" applyBorder="1" applyAlignment="1">
      <alignment horizontal="right"/>
    </xf>
    <xf numFmtId="3" fontId="3" fillId="3" borderId="2" xfId="0" applyNumberFormat="1" applyFont="1" applyFill="1" applyBorder="1" applyAlignment="1">
      <alignment horizontal="right"/>
    </xf>
    <xf numFmtId="166" fontId="3" fillId="2" borderId="2" xfId="0" applyNumberFormat="1" applyFont="1" applyFill="1" applyBorder="1" applyAlignment="1">
      <alignment horizontal="right"/>
    </xf>
    <xf numFmtId="166" fontId="3" fillId="3" borderId="2" xfId="0" applyNumberFormat="1" applyFont="1" applyFill="1" applyBorder="1" applyAlignment="1">
      <alignment horizontal="right"/>
    </xf>
    <xf numFmtId="168" fontId="19" fillId="2" borderId="0" xfId="4" applyNumberFormat="1" applyFont="1" applyFill="1" applyBorder="1" applyAlignment="1" applyProtection="1">
      <alignment horizontal="right"/>
    </xf>
    <xf numFmtId="0" fontId="0" fillId="2" borderId="0" xfId="0" applyFill="1"/>
    <xf numFmtId="0" fontId="7" fillId="2" borderId="0" xfId="0" applyFont="1" applyFill="1" applyAlignment="1">
      <alignment wrapText="1"/>
    </xf>
    <xf numFmtId="0" fontId="3" fillId="2" borderId="0" xfId="0" applyFont="1" applyFill="1" applyAlignment="1">
      <alignment horizontal="left" vertical="center"/>
    </xf>
    <xf numFmtId="0" fontId="16" fillId="3" borderId="0" xfId="0" quotePrefix="1" applyFont="1" applyFill="1" applyAlignment="1">
      <alignment horizontal="center" wrapText="1"/>
    </xf>
    <xf numFmtId="168" fontId="22" fillId="2" borderId="0" xfId="1" applyNumberFormat="1" applyFont="1" applyFill="1" applyBorder="1" applyAlignment="1" applyProtection="1">
      <alignment horizontal="right"/>
    </xf>
    <xf numFmtId="174" fontId="22" fillId="3" borderId="0" xfId="1" applyNumberFormat="1" applyFont="1" applyFill="1" applyBorder="1" applyAlignment="1" applyProtection="1">
      <alignment horizontal="right"/>
    </xf>
    <xf numFmtId="164" fontId="22" fillId="2" borderId="0" xfId="1" applyNumberFormat="1" applyFont="1" applyFill="1" applyBorder="1" applyAlignment="1" applyProtection="1">
      <alignment horizontal="right"/>
    </xf>
    <xf numFmtId="164" fontId="22" fillId="3" borderId="0" xfId="1" applyNumberFormat="1" applyFont="1" applyFill="1" applyBorder="1" applyAlignment="1" applyProtection="1">
      <alignment horizontal="right"/>
    </xf>
    <xf numFmtId="174" fontId="19" fillId="3" borderId="0" xfId="1" applyNumberFormat="1" applyFont="1" applyFill="1" applyBorder="1" applyAlignment="1" applyProtection="1">
      <alignment horizontal="right"/>
    </xf>
    <xf numFmtId="17" fontId="22" fillId="2" borderId="0" xfId="0" applyNumberFormat="1" applyFont="1" applyFill="1"/>
    <xf numFmtId="0" fontId="3" fillId="2" borderId="2" xfId="0" applyFont="1" applyFill="1" applyBorder="1" applyAlignment="1">
      <alignment horizontal="left"/>
    </xf>
    <xf numFmtId="174" fontId="19" fillId="3" borderId="2" xfId="1" applyNumberFormat="1" applyFont="1" applyFill="1" applyBorder="1" applyAlignment="1" applyProtection="1">
      <alignment horizontal="right"/>
    </xf>
    <xf numFmtId="164" fontId="19" fillId="2" borderId="2" xfId="1" applyNumberFormat="1" applyFont="1" applyFill="1" applyBorder="1" applyAlignment="1" applyProtection="1">
      <alignment horizontal="right"/>
    </xf>
    <xf numFmtId="164" fontId="19" fillId="3" borderId="2" xfId="1" applyNumberFormat="1" applyFont="1" applyFill="1" applyBorder="1" applyAlignment="1" applyProtection="1">
      <alignment horizontal="right"/>
    </xf>
    <xf numFmtId="0" fontId="7" fillId="2" borderId="0" xfId="0" applyFont="1" applyFill="1" applyAlignment="1">
      <alignment horizontal="left" vertical="top" wrapText="1"/>
    </xf>
    <xf numFmtId="0" fontId="9" fillId="2" borderId="0" xfId="0" applyFont="1" applyFill="1" applyAlignment="1">
      <alignment horizontal="left" wrapText="1"/>
    </xf>
    <xf numFmtId="168" fontId="6" fillId="2" borderId="0" xfId="0" applyNumberFormat="1" applyFont="1" applyFill="1"/>
    <xf numFmtId="174" fontId="3" fillId="2" borderId="0" xfId="0" applyNumberFormat="1" applyFont="1" applyFill="1"/>
    <xf numFmtId="49" fontId="3" fillId="2" borderId="0" xfId="0" applyNumberFormat="1" applyFont="1" applyFill="1"/>
    <xf numFmtId="0" fontId="9" fillId="2" borderId="0" xfId="0" applyFont="1" applyFill="1" applyAlignment="1">
      <alignment horizontal="left" vertical="top" wrapText="1"/>
    </xf>
    <xf numFmtId="0" fontId="16" fillId="4" borderId="1" xfId="0" applyFont="1" applyFill="1" applyBorder="1" applyAlignment="1">
      <alignment horizontal="center"/>
    </xf>
    <xf numFmtId="3" fontId="16" fillId="4" borderId="1" xfId="0" applyNumberFormat="1" applyFont="1" applyFill="1" applyBorder="1" applyAlignment="1">
      <alignment horizontal="center" wrapText="1"/>
    </xf>
    <xf numFmtId="49" fontId="16" fillId="4" borderId="1" xfId="0" applyNumberFormat="1" applyFont="1" applyFill="1" applyBorder="1" applyAlignment="1">
      <alignment horizontal="center" wrapText="1"/>
    </xf>
    <xf numFmtId="3" fontId="7" fillId="4" borderId="0" xfId="0" applyNumberFormat="1" applyFont="1" applyFill="1" applyAlignment="1">
      <alignment horizontal="right"/>
    </xf>
    <xf numFmtId="49" fontId="7" fillId="4" borderId="0" xfId="0" applyNumberFormat="1" applyFont="1" applyFill="1" applyAlignment="1">
      <alignment horizontal="right"/>
    </xf>
    <xf numFmtId="166" fontId="7" fillId="4" borderId="0" xfId="0" applyNumberFormat="1" applyFont="1" applyFill="1" applyAlignment="1">
      <alignment horizontal="right"/>
    </xf>
    <xf numFmtId="2" fontId="7" fillId="4" borderId="0" xfId="0" applyNumberFormat="1" applyFont="1" applyFill="1" applyAlignment="1">
      <alignment horizontal="right"/>
    </xf>
    <xf numFmtId="1" fontId="7" fillId="4" borderId="0" xfId="0" applyNumberFormat="1" applyFont="1" applyFill="1" applyAlignment="1">
      <alignment horizontal="right"/>
    </xf>
    <xf numFmtId="17" fontId="19" fillId="2" borderId="2" xfId="0" applyNumberFormat="1" applyFont="1" applyFill="1" applyBorder="1"/>
    <xf numFmtId="3" fontId="7" fillId="4" borderId="2" xfId="0" applyNumberFormat="1" applyFont="1" applyFill="1" applyBorder="1" applyAlignment="1">
      <alignment horizontal="right"/>
    </xf>
    <xf numFmtId="49" fontId="7" fillId="4" borderId="2" xfId="0" applyNumberFormat="1" applyFont="1" applyFill="1" applyBorder="1" applyAlignment="1">
      <alignment horizontal="right"/>
    </xf>
    <xf numFmtId="0" fontId="3" fillId="2" borderId="0" xfId="0" applyFont="1" applyFill="1" applyAlignment="1">
      <alignment horizontal="left" vertical="top" wrapText="1"/>
    </xf>
    <xf numFmtId="0" fontId="7" fillId="2" borderId="0" xfId="0" applyFont="1" applyFill="1" applyAlignment="1">
      <alignment vertical="top"/>
    </xf>
    <xf numFmtId="0" fontId="24" fillId="2" borderId="1" xfId="0" applyFont="1" applyFill="1" applyBorder="1" applyAlignment="1">
      <alignment horizontal="center" wrapText="1"/>
    </xf>
    <xf numFmtId="0" fontId="24" fillId="2" borderId="1" xfId="0" applyFont="1" applyFill="1" applyBorder="1" applyAlignment="1">
      <alignment horizontal="center"/>
    </xf>
    <xf numFmtId="0" fontId="24" fillId="2" borderId="0" xfId="0" applyFont="1" applyFill="1" applyAlignment="1">
      <alignment horizontal="center" wrapText="1"/>
    </xf>
    <xf numFmtId="0" fontId="24" fillId="2" borderId="0" xfId="0" applyFont="1" applyFill="1" applyAlignment="1">
      <alignment horizontal="center"/>
    </xf>
    <xf numFmtId="0" fontId="24" fillId="2" borderId="0" xfId="0" applyFont="1" applyFill="1" applyAlignment="1">
      <alignment horizontal="center" wrapText="1"/>
    </xf>
    <xf numFmtId="3" fontId="7" fillId="2" borderId="0" xfId="0" applyNumberFormat="1" applyFont="1" applyFill="1" applyAlignment="1">
      <alignment horizontal="right"/>
    </xf>
    <xf numFmtId="166" fontId="7" fillId="2" borderId="0" xfId="0" applyNumberFormat="1" applyFont="1" applyFill="1" applyAlignment="1">
      <alignment horizontal="right"/>
    </xf>
    <xf numFmtId="3" fontId="7" fillId="2" borderId="0" xfId="0" applyNumberFormat="1" applyFont="1" applyFill="1"/>
    <xf numFmtId="166" fontId="7" fillId="2" borderId="0" xfId="0" applyNumberFormat="1" applyFont="1" applyFill="1"/>
    <xf numFmtId="0" fontId="3" fillId="2" borderId="2" xfId="0" quotePrefix="1" applyFont="1" applyFill="1" applyBorder="1"/>
    <xf numFmtId="3" fontId="7" fillId="2" borderId="2" xfId="0" applyNumberFormat="1" applyFont="1" applyFill="1" applyBorder="1"/>
    <xf numFmtId="166" fontId="7" fillId="2" borderId="2" xfId="0" applyNumberFormat="1" applyFont="1" applyFill="1" applyBorder="1"/>
    <xf numFmtId="164" fontId="24" fillId="2" borderId="1" xfId="0" applyNumberFormat="1" applyFont="1" applyFill="1" applyBorder="1" applyAlignment="1">
      <alignment horizontal="center" wrapText="1"/>
    </xf>
    <xf numFmtId="17" fontId="3" fillId="2" borderId="2" xfId="0" quotePrefix="1" applyNumberFormat="1" applyFont="1" applyFill="1" applyBorder="1"/>
    <xf numFmtId="164" fontId="3" fillId="2" borderId="2" xfId="0" applyNumberFormat="1" applyFont="1" applyFill="1" applyBorder="1"/>
    <xf numFmtId="0" fontId="3" fillId="2" borderId="0" xfId="0" applyFont="1" applyFill="1" applyAlignment="1">
      <alignment vertical="top" wrapText="1"/>
    </xf>
    <xf numFmtId="0" fontId="2" fillId="2" borderId="0" xfId="3" applyFill="1" applyAlignment="1">
      <alignment horizontal="left"/>
    </xf>
    <xf numFmtId="0" fontId="25" fillId="2" borderId="0" xfId="0" applyFont="1" applyFill="1"/>
    <xf numFmtId="0" fontId="9" fillId="2" borderId="0" xfId="0" applyFont="1" applyFill="1" applyAlignment="1">
      <alignment horizontal="left" vertical="top"/>
    </xf>
    <xf numFmtId="0" fontId="9" fillId="2" borderId="0" xfId="0" applyFont="1" applyFill="1" applyAlignment="1">
      <alignment horizontal="left" vertical="top"/>
    </xf>
    <xf numFmtId="0" fontId="16" fillId="2" borderId="0" xfId="0" applyFont="1" applyFill="1" applyAlignment="1">
      <alignment horizontal="center" vertical="center" wrapText="1"/>
    </xf>
    <xf numFmtId="17" fontId="19" fillId="2" borderId="0" xfId="1" quotePrefix="1" applyNumberFormat="1" applyFont="1" applyFill="1" applyBorder="1" applyAlignment="1" applyProtection="1">
      <alignment horizontal="right" vertical="center"/>
    </xf>
    <xf numFmtId="168" fontId="19" fillId="2" borderId="0" xfId="1" quotePrefix="1" applyNumberFormat="1" applyFont="1" applyFill="1" applyBorder="1" applyAlignment="1" applyProtection="1">
      <alignment vertical="center"/>
    </xf>
    <xf numFmtId="3" fontId="19" fillId="2" borderId="0" xfId="1" applyNumberFormat="1" applyFont="1" applyFill="1" applyBorder="1" applyAlignment="1" applyProtection="1">
      <alignment horizontal="right" vertical="center"/>
    </xf>
    <xf numFmtId="37" fontId="19" fillId="2" borderId="0" xfId="1" applyNumberFormat="1" applyFont="1" applyFill="1" applyBorder="1" applyAlignment="1" applyProtection="1">
      <alignment horizontal="right" vertical="center"/>
    </xf>
    <xf numFmtId="9" fontId="19" fillId="2" borderId="0" xfId="1" applyNumberFormat="1" applyFont="1" applyFill="1" applyBorder="1" applyAlignment="1" applyProtection="1">
      <alignment horizontal="right" vertical="center"/>
    </xf>
    <xf numFmtId="17" fontId="25" fillId="2" borderId="0" xfId="0" applyNumberFormat="1" applyFont="1" applyFill="1"/>
    <xf numFmtId="175" fontId="25" fillId="2" borderId="0" xfId="0" applyNumberFormat="1" applyFont="1" applyFill="1"/>
    <xf numFmtId="0" fontId="3" fillId="2" borderId="0" xfId="0" applyFont="1" applyFill="1" applyAlignment="1">
      <alignment vertical="center"/>
    </xf>
    <xf numFmtId="0" fontId="0" fillId="2" borderId="2" xfId="0" applyFill="1" applyBorder="1"/>
    <xf numFmtId="168" fontId="19" fillId="2" borderId="2" xfId="1" quotePrefix="1" applyNumberFormat="1" applyFont="1" applyFill="1" applyBorder="1" applyAlignment="1" applyProtection="1">
      <alignment vertical="center"/>
    </xf>
    <xf numFmtId="0" fontId="3" fillId="2" borderId="2" xfId="0" applyFont="1" applyFill="1" applyBorder="1" applyAlignment="1">
      <alignment vertical="center"/>
    </xf>
    <xf numFmtId="168" fontId="19" fillId="2" borderId="2" xfId="1" applyNumberFormat="1" applyFont="1" applyFill="1" applyBorder="1" applyAlignment="1" applyProtection="1">
      <alignment horizontal="right" vertical="center"/>
    </xf>
    <xf numFmtId="0" fontId="26" fillId="2" borderId="0" xfId="0" applyFont="1" applyFill="1" applyAlignment="1">
      <alignment horizontal="right" vertical="top"/>
    </xf>
    <xf numFmtId="168" fontId="19" fillId="2" borderId="0" xfId="1" applyNumberFormat="1" applyFont="1" applyFill="1" applyBorder="1" applyAlignment="1" applyProtection="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6" fontId="19" fillId="2" borderId="0" xfId="1" applyNumberFormat="1" applyFont="1" applyFill="1" applyBorder="1" applyAlignment="1" applyProtection="1">
      <alignment horizontal="right" vertical="center"/>
    </xf>
    <xf numFmtId="0" fontId="26" fillId="2" borderId="0" xfId="0" applyFont="1" applyFill="1" applyAlignment="1">
      <alignment horizontal="left" vertical="top"/>
    </xf>
    <xf numFmtId="0" fontId="3" fillId="2" borderId="1" xfId="0" applyFont="1" applyFill="1" applyBorder="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3" fillId="2" borderId="1" xfId="0" applyFont="1" applyFill="1" applyBorder="1" applyAlignment="1">
      <alignment horizontal="left"/>
    </xf>
    <xf numFmtId="0" fontId="8" fillId="2" borderId="0" xfId="3" applyFont="1" applyFill="1" applyAlignment="1">
      <alignment horizontal="left"/>
    </xf>
    <xf numFmtId="0" fontId="16" fillId="2" borderId="1" xfId="0" applyFont="1" applyFill="1" applyBorder="1" applyAlignment="1">
      <alignment horizontal="centerContinuous" wrapText="1"/>
    </xf>
    <xf numFmtId="17" fontId="19" fillId="2" borderId="0" xfId="1" quotePrefix="1" applyNumberFormat="1" applyFont="1" applyFill="1" applyBorder="1" applyAlignment="1" applyProtection="1">
      <alignment horizontal="right"/>
    </xf>
    <xf numFmtId="37" fontId="19" fillId="2" borderId="0" xfId="1" applyNumberFormat="1" applyFont="1" applyFill="1" applyBorder="1" applyAlignment="1" applyProtection="1">
      <alignment horizontal="right"/>
    </xf>
    <xf numFmtId="0" fontId="26" fillId="2" borderId="1" xfId="0" applyFont="1" applyFill="1" applyBorder="1" applyAlignment="1">
      <alignment horizontal="right" vertical="top"/>
    </xf>
    <xf numFmtId="0" fontId="0" fillId="2" borderId="1" xfId="0" applyFill="1" applyBorder="1"/>
    <xf numFmtId="168" fontId="19" fillId="2" borderId="1" xfId="1" applyNumberFormat="1" applyFont="1" applyFill="1" applyBorder="1" applyAlignment="1" applyProtection="1">
      <alignment horizontal="left"/>
    </xf>
    <xf numFmtId="0" fontId="26" fillId="2" borderId="0" xfId="0" applyFont="1" applyFill="1" applyAlignment="1">
      <alignment horizontal="left" vertical="center"/>
    </xf>
    <xf numFmtId="176" fontId="19" fillId="2" borderId="0" xfId="1" applyNumberFormat="1" applyFont="1" applyFill="1" applyBorder="1" applyAlignment="1" applyProtection="1">
      <alignment horizontal="right"/>
    </xf>
    <xf numFmtId="0" fontId="3" fillId="2" borderId="1" xfId="0" applyFont="1" applyFill="1" applyBorder="1" applyAlignment="1">
      <alignment vertical="top"/>
    </xf>
  </cellXfs>
  <cellStyles count="5">
    <cellStyle name="Comma" xfId="1" builtinId="3"/>
    <cellStyle name="Comma 3" xfId="4" xr:uid="{50E71F17-552F-4BDC-B93A-6F1360C55F62}"/>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36323256795705E-2"/>
          <c:y val="0.15078908996024618"/>
          <c:w val="0.91868270836774757"/>
          <c:h val="0.58538625654249354"/>
        </c:manualLayout>
      </c:layout>
      <c:lineChart>
        <c:grouping val="standard"/>
        <c:varyColors val="0"/>
        <c:ser>
          <c:idx val="1"/>
          <c:order val="0"/>
          <c:tx>
            <c:strRef>
              <c:f>ChartData!$N$7</c:f>
              <c:strCache>
                <c:ptCount val="1"/>
                <c:pt idx="0">
                  <c:v>2019-20</c:v>
                </c:pt>
              </c:strCache>
            </c:strRef>
          </c:tx>
          <c:spPr>
            <a:ln w="22225" cap="rnd">
              <a:solidFill>
                <a:srgbClr val="629DF4"/>
              </a:solidFill>
              <a:prstDash val="solid"/>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ChartData!$N$8:$N$59</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A904-4AB6-9C74-6182CC59C09F}"/>
            </c:ext>
          </c:extLst>
        </c:ser>
        <c:ser>
          <c:idx val="2"/>
          <c:order val="1"/>
          <c:tx>
            <c:strRef>
              <c:f>ChartData!$K$7</c:f>
              <c:strCache>
                <c:ptCount val="1"/>
                <c:pt idx="0">
                  <c:v>2020-21</c:v>
                </c:pt>
              </c:strCache>
            </c:strRef>
          </c:tx>
          <c:spPr>
            <a:ln w="22225" cap="rnd">
              <a:solidFill>
                <a:schemeClr val="accent1">
                  <a:lumMod val="50000"/>
                </a:schemeClr>
              </a:solidFill>
              <a:round/>
            </a:ln>
            <a:effectLst/>
          </c:spPr>
          <c:marker>
            <c:symbol val="none"/>
          </c:marker>
          <c:cat>
            <c:numRef>
              <c:f>ChartData!$J$8:$J$59</c:f>
              <c:numCache>
                <c:formatCode>d\.m;@</c:formatCode>
                <c:ptCount val="52"/>
                <c:pt idx="0">
                  <c:v>43918</c:v>
                </c:pt>
                <c:pt idx="1">
                  <c:v>43925</c:v>
                </c:pt>
                <c:pt idx="2">
                  <c:v>43932</c:v>
                </c:pt>
                <c:pt idx="3">
                  <c:v>43939</c:v>
                </c:pt>
                <c:pt idx="4">
                  <c:v>43946</c:v>
                </c:pt>
                <c:pt idx="5">
                  <c:v>43953</c:v>
                </c:pt>
                <c:pt idx="6">
                  <c:v>43960</c:v>
                </c:pt>
                <c:pt idx="7">
                  <c:v>43967</c:v>
                </c:pt>
                <c:pt idx="8">
                  <c:v>43974</c:v>
                </c:pt>
                <c:pt idx="9">
                  <c:v>43981</c:v>
                </c:pt>
                <c:pt idx="10">
                  <c:v>43988</c:v>
                </c:pt>
                <c:pt idx="11">
                  <c:v>43995</c:v>
                </c:pt>
                <c:pt idx="12">
                  <c:v>44002</c:v>
                </c:pt>
                <c:pt idx="13">
                  <c:v>44009</c:v>
                </c:pt>
                <c:pt idx="14">
                  <c:v>44016</c:v>
                </c:pt>
                <c:pt idx="15">
                  <c:v>44023</c:v>
                </c:pt>
                <c:pt idx="16">
                  <c:v>44030</c:v>
                </c:pt>
                <c:pt idx="17">
                  <c:v>44037</c:v>
                </c:pt>
                <c:pt idx="18">
                  <c:v>44044</c:v>
                </c:pt>
                <c:pt idx="19">
                  <c:v>44051</c:v>
                </c:pt>
                <c:pt idx="20">
                  <c:v>44058</c:v>
                </c:pt>
                <c:pt idx="21">
                  <c:v>44065</c:v>
                </c:pt>
                <c:pt idx="22">
                  <c:v>44072</c:v>
                </c:pt>
                <c:pt idx="23">
                  <c:v>44079</c:v>
                </c:pt>
                <c:pt idx="24">
                  <c:v>44086</c:v>
                </c:pt>
                <c:pt idx="25">
                  <c:v>44093</c:v>
                </c:pt>
                <c:pt idx="26">
                  <c:v>44100</c:v>
                </c:pt>
                <c:pt idx="27">
                  <c:v>44107</c:v>
                </c:pt>
                <c:pt idx="28">
                  <c:v>44114</c:v>
                </c:pt>
                <c:pt idx="29">
                  <c:v>44121</c:v>
                </c:pt>
                <c:pt idx="30">
                  <c:v>44128</c:v>
                </c:pt>
                <c:pt idx="31">
                  <c:v>44135</c:v>
                </c:pt>
                <c:pt idx="32">
                  <c:v>44142</c:v>
                </c:pt>
                <c:pt idx="33">
                  <c:v>44149</c:v>
                </c:pt>
                <c:pt idx="34">
                  <c:v>44156</c:v>
                </c:pt>
                <c:pt idx="35">
                  <c:v>44163</c:v>
                </c:pt>
                <c:pt idx="36">
                  <c:v>44170</c:v>
                </c:pt>
                <c:pt idx="37">
                  <c:v>44177</c:v>
                </c:pt>
                <c:pt idx="38">
                  <c:v>44184</c:v>
                </c:pt>
                <c:pt idx="39">
                  <c:v>44191</c:v>
                </c:pt>
                <c:pt idx="40">
                  <c:v>44198</c:v>
                </c:pt>
                <c:pt idx="41">
                  <c:v>44205</c:v>
                </c:pt>
                <c:pt idx="42">
                  <c:v>44212</c:v>
                </c:pt>
                <c:pt idx="43">
                  <c:v>44219</c:v>
                </c:pt>
                <c:pt idx="44">
                  <c:v>44226</c:v>
                </c:pt>
                <c:pt idx="45">
                  <c:v>44233</c:v>
                </c:pt>
                <c:pt idx="46">
                  <c:v>44240</c:v>
                </c:pt>
                <c:pt idx="47">
                  <c:v>44247</c:v>
                </c:pt>
                <c:pt idx="48">
                  <c:v>44254</c:v>
                </c:pt>
                <c:pt idx="49">
                  <c:v>44261</c:v>
                </c:pt>
                <c:pt idx="50">
                  <c:v>44268</c:v>
                </c:pt>
                <c:pt idx="51">
                  <c:v>44275</c:v>
                </c:pt>
              </c:numCache>
            </c:numRef>
          </c:cat>
          <c:val>
            <c:numRef>
              <c:f>ChartData!$K$8:$K$59</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numCache>
            </c:numRef>
          </c:val>
          <c:smooth val="0"/>
          <c:extLst>
            <c:ext xmlns:c16="http://schemas.microsoft.com/office/drawing/2014/chart" uri="{C3380CC4-5D6E-409C-BE32-E72D297353CC}">
              <c16:uniqueId val="{00000001-A904-4AB6-9C74-6182CC59C09F}"/>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ChartData!$K$5</c:f>
              <c:strCache>
                <c:ptCount val="1"/>
                <c:pt idx="0">
                  <c:v>Week beginning</c:v>
                </c:pt>
              </c:strCache>
            </c:strRef>
          </c:tx>
          <c:layout>
            <c:manualLayout>
              <c:xMode val="edge"/>
              <c:yMode val="edge"/>
              <c:x val="0.41667951471101078"/>
              <c:y val="0.831898512685914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chemeClr val="bg1">
                  <a:lumMod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78478314336582056"/>
          <c:y val="1.9493177387914229E-2"/>
          <c:w val="0.15304425233559091"/>
          <c:h val="0.132800110512501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9" fmlaLink="TableA1FormulasLabelControl" fmlaRange="TableA1FormulasLabels" noThreeD="1" sel="1" val="0"/>
</file>

<file path=xl/ctrlProps/ctrlProp2.xml><?xml version="1.0" encoding="utf-8"?>
<formControlPr xmlns="http://schemas.microsoft.com/office/spreadsheetml/2009/9/main" objectType="List" dx="39"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9BA24195-B38A-40D8-A235-AD54DA7E0D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194425" y="3308690"/>
          <a:ext cx="779780" cy="433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1270</xdr:colOff>
      <xdr:row>4</xdr:row>
      <xdr:rowOff>111125</xdr:rowOff>
    </xdr:to>
    <xdr:pic>
      <xdr:nvPicPr>
        <xdr:cNvPr id="3" name="Picture 2">
          <a:extLst>
            <a:ext uri="{FF2B5EF4-FFF2-40B4-BE49-F238E27FC236}">
              <a16:creationId xmlns:a16="http://schemas.microsoft.com/office/drawing/2014/main" id="{5ADC9DE5-16F6-441C-83EE-F22398356D7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77650" y="76200"/>
          <a:ext cx="1747520" cy="12350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5448300" cy="3257550"/>
    <xdr:graphicFrame macro="">
      <xdr:nvGraphicFramePr>
        <xdr:cNvPr id="15" name="Chart 14">
          <a:extLst>
            <a:ext uri="{FF2B5EF4-FFF2-40B4-BE49-F238E27FC236}">
              <a16:creationId xmlns:a16="http://schemas.microsoft.com/office/drawing/2014/main" id="{80471042-708C-41E9-B540-58529ECB51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c:userShapes xmlns:c="http://schemas.openxmlformats.org/drawingml/2006/chart">
  <cdr:relSizeAnchor xmlns:cdr="http://schemas.openxmlformats.org/drawingml/2006/chartDrawing">
    <cdr:from>
      <cdr:x>5.5063E-7</cdr:x>
      <cdr:y>0</cdr:y>
    </cdr:from>
    <cdr:to>
      <cdr:x>0.3042</cdr:x>
      <cdr:y>0.11988</cdr:y>
    </cdr:to>
    <cdr:sp macro="" textlink="ChartData!$K$6">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 y="0"/>
          <a:ext cx="1657348" cy="3905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9BF492D-80BA-487A-92F9-A86E841C5A2B}" type="TxLink">
            <a:rPr lang="en-US" sz="1000" b="1" i="0" u="none" strike="noStrike">
              <a:solidFill>
                <a:srgbClr val="000000"/>
              </a:solidFill>
              <a:latin typeface="Arial"/>
              <a:cs typeface="Arial"/>
            </a:rPr>
            <a:pPr algn="ctr"/>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0.88304</cdr:y>
    </cdr:from>
    <cdr:to>
      <cdr:x>1</cdr:x>
      <cdr:y>1</cdr:y>
    </cdr:to>
    <cdr:sp macro="" textlink="ChartData!$J$60">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2876551"/>
          <a:ext cx="5448300" cy="3809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March 2021.</a:t>
          </a:fld>
          <a:endParaRPr lang="en-US" sz="1100">
            <a:solidFill>
              <a:sysClr val="windowText" lastClr="000000"/>
            </a:solidFill>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333375</xdr:colOff>
          <xdr:row>0</xdr:row>
          <xdr:rowOff>152400</xdr:rowOff>
        </xdr:from>
        <xdr:to>
          <xdr:col>11</xdr:col>
          <xdr:colOff>263525</xdr:colOff>
          <xdr:row>4</xdr:row>
          <xdr:rowOff>76200</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3F12F116-261A-4FCB-BD55-8F27195E3BF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533400</xdr:colOff>
          <xdr:row>1</xdr:row>
          <xdr:rowOff>28575</xdr:rowOff>
        </xdr:from>
        <xdr:to>
          <xdr:col>12</xdr:col>
          <xdr:colOff>473075</xdr:colOff>
          <xdr:row>4</xdr:row>
          <xdr:rowOff>152400</xdr:rowOff>
        </xdr:to>
        <xdr:sp macro="" textlink="">
          <xdr:nvSpPr>
            <xdr:cNvPr id="12289" name="List Box 1" hidden="1">
              <a:extLst>
                <a:ext uri="{63B3BB69-23CF-44E3-9099-C40C66FF867C}">
                  <a14:compatExt spid="_x0000_s12289"/>
                </a:ext>
                <a:ext uri="{FF2B5EF4-FFF2-40B4-BE49-F238E27FC236}">
                  <a16:creationId xmlns:a16="http://schemas.microsoft.com/office/drawing/2014/main" id="{69D7C3FB-5624-4F24-A095-F961710BC3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l%20Releases/LTT/2021/2021-03-19/LTT%20release%20-%20tables%20and%20char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kUpReliefs"/>
      <sheetName val="msqReleaseDates"/>
      <sheetName val="msqReliefs"/>
      <sheetName val="msqRevisions"/>
      <sheetName val="msqTransactions"/>
      <sheetName val="msqCash"/>
      <sheetName val="msqExclusions"/>
      <sheetName val="msqRefunds"/>
      <sheetName val="msqWkSub"/>
      <sheetName val="Contents"/>
      <sheetName val="ChartData"/>
      <sheetName val="Table1"/>
      <sheetName val="Table2"/>
      <sheetName val="Table3"/>
      <sheetName val="Table4"/>
      <sheetName val="Table5"/>
      <sheetName val="Table6"/>
      <sheetName val="Table6a"/>
      <sheetName val="Table7"/>
      <sheetName val="Fig1.1"/>
      <sheetName val="Fig2.2"/>
      <sheetName val="Fig2.3"/>
      <sheetName val="Fig2.4"/>
      <sheetName val="C - tables"/>
      <sheetName val="C - charts"/>
      <sheetName val="C - revisions"/>
      <sheetName val="Checks Table 1"/>
      <sheetName val="Average Price"/>
      <sheetName val="Briefing"/>
      <sheetName val="Transaction"/>
      <sheetName val="Tax"/>
      <sheetName val="TableA1Formulas"/>
      <sheetName val="TableA1Hide"/>
      <sheetName val="TableA2Formulas"/>
      <sheetName val="TableA2Hide"/>
      <sheetName val="TestCharts"/>
      <sheetName val="Monitor effective"/>
    </sheetNames>
    <sheetDataSet>
      <sheetData sheetId="0" refreshError="1"/>
      <sheetData sheetId="1">
        <row r="2">
          <cell r="B2" t="str">
            <v>ReleasePoint</v>
          </cell>
        </row>
      </sheetData>
      <sheetData sheetId="2">
        <row r="1">
          <cell r="B1" t="str">
            <v>stats_ltt.ReliefTypeCube</v>
          </cell>
        </row>
      </sheetData>
      <sheetData sheetId="3">
        <row r="1">
          <cell r="B1" t="str">
            <v>stats_ltt.RevisionsAnalysis</v>
          </cell>
        </row>
      </sheetData>
      <sheetData sheetId="4">
        <row r="1">
          <cell r="B1" t="str">
            <v>stats_ltt.TransactionCube</v>
          </cell>
        </row>
      </sheetData>
      <sheetData sheetId="5">
        <row r="1">
          <cell r="A1" t="str">
            <v>stats_ltt.CashCube</v>
          </cell>
        </row>
      </sheetData>
      <sheetData sheetId="6">
        <row r="1">
          <cell r="A1" t="str">
            <v>stats_ltt.ExclusionCube</v>
          </cell>
        </row>
      </sheetData>
      <sheetData sheetId="7">
        <row r="1">
          <cell r="A1" t="str">
            <v>Get effective years, quarters &amp; months - then refund approved years, quarters and months</v>
          </cell>
        </row>
      </sheetData>
      <sheetData sheetId="8">
        <row r="1">
          <cell r="A1" t="str">
            <v>ltt_MonitorInitialSubmissionsByTransTypePivot</v>
          </cell>
        </row>
      </sheetData>
      <sheetData sheetId="9">
        <row r="1">
          <cell r="H1">
            <v>84</v>
          </cell>
        </row>
      </sheetData>
      <sheetData sheetId="10">
        <row r="1">
          <cell r="K1">
            <v>1</v>
          </cell>
        </row>
        <row r="7">
          <cell r="P7" t="str">
            <v>Week beginning</v>
          </cell>
        </row>
        <row r="9">
          <cell r="P9" t="str">
            <v>2020-21</v>
          </cell>
          <cell r="S9" t="str">
            <v>2019-20</v>
          </cell>
        </row>
        <row r="10">
          <cell r="O10">
            <v>43918</v>
          </cell>
          <cell r="P10">
            <v>1060</v>
          </cell>
          <cell r="S10">
            <v>1330</v>
          </cell>
        </row>
        <row r="11">
          <cell r="O11">
            <v>43925</v>
          </cell>
          <cell r="P11">
            <v>560</v>
          </cell>
          <cell r="S11">
            <v>1210</v>
          </cell>
        </row>
        <row r="12">
          <cell r="O12">
            <v>43932</v>
          </cell>
          <cell r="P12">
            <v>430</v>
          </cell>
          <cell r="S12">
            <v>1090</v>
          </cell>
        </row>
        <row r="13">
          <cell r="O13">
            <v>43939</v>
          </cell>
          <cell r="P13">
            <v>500</v>
          </cell>
          <cell r="S13">
            <v>860</v>
          </cell>
        </row>
        <row r="14">
          <cell r="O14">
            <v>43946</v>
          </cell>
          <cell r="P14">
            <v>550</v>
          </cell>
          <cell r="S14">
            <v>1160</v>
          </cell>
        </row>
        <row r="15">
          <cell r="O15">
            <v>43953</v>
          </cell>
          <cell r="P15">
            <v>450</v>
          </cell>
          <cell r="S15">
            <v>890</v>
          </cell>
        </row>
        <row r="16">
          <cell r="O16">
            <v>43960</v>
          </cell>
          <cell r="P16">
            <v>430</v>
          </cell>
          <cell r="S16">
            <v>1010</v>
          </cell>
        </row>
        <row r="17">
          <cell r="O17">
            <v>43967</v>
          </cell>
          <cell r="P17">
            <v>510</v>
          </cell>
          <cell r="S17">
            <v>1150</v>
          </cell>
        </row>
        <row r="18">
          <cell r="O18">
            <v>43974</v>
          </cell>
          <cell r="P18">
            <v>510</v>
          </cell>
          <cell r="S18">
            <v>1000</v>
          </cell>
        </row>
        <row r="19">
          <cell r="O19">
            <v>43981</v>
          </cell>
          <cell r="P19">
            <v>610</v>
          </cell>
          <cell r="S19">
            <v>1250</v>
          </cell>
        </row>
        <row r="20">
          <cell r="O20">
            <v>43988</v>
          </cell>
          <cell r="P20">
            <v>600</v>
          </cell>
          <cell r="S20">
            <v>1180</v>
          </cell>
        </row>
        <row r="21">
          <cell r="O21">
            <v>43995</v>
          </cell>
          <cell r="P21">
            <v>580</v>
          </cell>
          <cell r="S21">
            <v>1120</v>
          </cell>
        </row>
        <row r="22">
          <cell r="O22">
            <v>44002</v>
          </cell>
          <cell r="P22">
            <v>700</v>
          </cell>
          <cell r="S22">
            <v>1350</v>
          </cell>
        </row>
        <row r="23">
          <cell r="O23">
            <v>44009</v>
          </cell>
          <cell r="P23">
            <v>820</v>
          </cell>
          <cell r="S23">
            <v>1460</v>
          </cell>
        </row>
        <row r="24">
          <cell r="O24">
            <v>44016</v>
          </cell>
          <cell r="P24">
            <v>730</v>
          </cell>
          <cell r="S24">
            <v>1240</v>
          </cell>
        </row>
        <row r="25">
          <cell r="O25">
            <v>44023</v>
          </cell>
          <cell r="P25">
            <v>620</v>
          </cell>
          <cell r="S25">
            <v>1300</v>
          </cell>
        </row>
        <row r="26">
          <cell r="O26">
            <v>44030</v>
          </cell>
          <cell r="P26">
            <v>560</v>
          </cell>
          <cell r="S26">
            <v>1290</v>
          </cell>
        </row>
        <row r="27">
          <cell r="O27">
            <v>44037</v>
          </cell>
          <cell r="P27">
            <v>850</v>
          </cell>
          <cell r="S27">
            <v>1340</v>
          </cell>
        </row>
        <row r="28">
          <cell r="O28">
            <v>44044</v>
          </cell>
          <cell r="P28">
            <v>840</v>
          </cell>
          <cell r="S28">
            <v>1260</v>
          </cell>
        </row>
        <row r="29">
          <cell r="O29">
            <v>44051</v>
          </cell>
          <cell r="P29">
            <v>790</v>
          </cell>
          <cell r="S29">
            <v>1190</v>
          </cell>
        </row>
        <row r="30">
          <cell r="O30">
            <v>44058</v>
          </cell>
          <cell r="P30">
            <v>870</v>
          </cell>
          <cell r="S30">
            <v>1260</v>
          </cell>
        </row>
        <row r="31">
          <cell r="O31">
            <v>44065</v>
          </cell>
          <cell r="P31">
            <v>1060</v>
          </cell>
          <cell r="S31">
            <v>1080</v>
          </cell>
        </row>
        <row r="32">
          <cell r="O32">
            <v>44072</v>
          </cell>
          <cell r="P32">
            <v>720</v>
          </cell>
          <cell r="S32">
            <v>1360</v>
          </cell>
        </row>
        <row r="33">
          <cell r="O33">
            <v>44079</v>
          </cell>
          <cell r="P33">
            <v>950</v>
          </cell>
          <cell r="S33">
            <v>1190</v>
          </cell>
        </row>
        <row r="34">
          <cell r="O34">
            <v>44086</v>
          </cell>
          <cell r="P34">
            <v>820</v>
          </cell>
          <cell r="S34">
            <v>1170</v>
          </cell>
        </row>
        <row r="35">
          <cell r="O35">
            <v>44093</v>
          </cell>
          <cell r="P35">
            <v>1040</v>
          </cell>
          <cell r="S35">
            <v>1290</v>
          </cell>
        </row>
        <row r="36">
          <cell r="O36">
            <v>44100</v>
          </cell>
          <cell r="P36">
            <v>1140</v>
          </cell>
          <cell r="S36">
            <v>1330</v>
          </cell>
        </row>
        <row r="37">
          <cell r="O37">
            <v>44107</v>
          </cell>
          <cell r="P37">
            <v>1070</v>
          </cell>
          <cell r="S37">
            <v>1370</v>
          </cell>
        </row>
        <row r="38">
          <cell r="O38">
            <v>44114</v>
          </cell>
          <cell r="P38">
            <v>1110</v>
          </cell>
          <cell r="S38">
            <v>1220</v>
          </cell>
        </row>
        <row r="39">
          <cell r="O39">
            <v>44121</v>
          </cell>
          <cell r="P39">
            <v>1230</v>
          </cell>
          <cell r="S39">
            <v>1300</v>
          </cell>
        </row>
        <row r="40">
          <cell r="O40">
            <v>44128</v>
          </cell>
          <cell r="P40">
            <v>1400</v>
          </cell>
          <cell r="S40">
            <v>1320</v>
          </cell>
        </row>
        <row r="41">
          <cell r="O41">
            <v>44135</v>
          </cell>
          <cell r="P41">
            <v>1300</v>
          </cell>
          <cell r="S41">
            <v>1440</v>
          </cell>
        </row>
        <row r="42">
          <cell r="O42">
            <v>44142</v>
          </cell>
          <cell r="P42">
            <v>1230</v>
          </cell>
          <cell r="S42">
            <v>1130</v>
          </cell>
        </row>
        <row r="43">
          <cell r="O43">
            <v>44149</v>
          </cell>
          <cell r="P43">
            <v>1370</v>
          </cell>
          <cell r="S43">
            <v>1120</v>
          </cell>
        </row>
        <row r="44">
          <cell r="O44">
            <v>44156</v>
          </cell>
          <cell r="P44">
            <v>1460</v>
          </cell>
          <cell r="S44">
            <v>1420</v>
          </cell>
        </row>
        <row r="45">
          <cell r="O45">
            <v>44163</v>
          </cell>
          <cell r="P45">
            <v>1610</v>
          </cell>
          <cell r="S45">
            <v>1530</v>
          </cell>
        </row>
        <row r="46">
          <cell r="O46">
            <v>44170</v>
          </cell>
          <cell r="P46">
            <v>1740</v>
          </cell>
          <cell r="S46">
            <v>1520</v>
          </cell>
        </row>
        <row r="47">
          <cell r="O47">
            <v>44177</v>
          </cell>
          <cell r="P47">
            <v>2510</v>
          </cell>
          <cell r="S47">
            <v>2370</v>
          </cell>
        </row>
        <row r="48">
          <cell r="O48">
            <v>44184</v>
          </cell>
          <cell r="P48">
            <v>1710</v>
          </cell>
          <cell r="S48">
            <v>400</v>
          </cell>
        </row>
        <row r="49">
          <cell r="O49">
            <v>44191</v>
          </cell>
          <cell r="P49">
            <v>180</v>
          </cell>
          <cell r="S49">
            <v>450</v>
          </cell>
        </row>
        <row r="50">
          <cell r="O50">
            <v>44198</v>
          </cell>
          <cell r="P50">
            <v>870</v>
          </cell>
          <cell r="S50">
            <v>910</v>
          </cell>
        </row>
        <row r="51">
          <cell r="O51">
            <v>44205</v>
          </cell>
          <cell r="P51">
            <v>990</v>
          </cell>
          <cell r="S51">
            <v>900</v>
          </cell>
        </row>
        <row r="52">
          <cell r="O52">
            <v>44212</v>
          </cell>
          <cell r="P52">
            <v>940</v>
          </cell>
          <cell r="S52">
            <v>910</v>
          </cell>
        </row>
        <row r="53">
          <cell r="O53">
            <v>44219</v>
          </cell>
          <cell r="P53">
            <v>1190</v>
          </cell>
          <cell r="S53">
            <v>1090</v>
          </cell>
        </row>
        <row r="54">
          <cell r="O54">
            <v>44226</v>
          </cell>
          <cell r="P54">
            <v>1230</v>
          </cell>
          <cell r="S54">
            <v>1210</v>
          </cell>
        </row>
        <row r="55">
          <cell r="O55">
            <v>44233</v>
          </cell>
          <cell r="P55">
            <v>1260</v>
          </cell>
          <cell r="S55">
            <v>1040</v>
          </cell>
        </row>
        <row r="56">
          <cell r="O56">
            <v>44240</v>
          </cell>
          <cell r="P56">
            <v>1280</v>
          </cell>
          <cell r="S56">
            <v>1100</v>
          </cell>
        </row>
        <row r="57">
          <cell r="O57">
            <v>44247</v>
          </cell>
          <cell r="P57">
            <v>1310</v>
          </cell>
          <cell r="S57">
            <v>1130</v>
          </cell>
        </row>
        <row r="58">
          <cell r="O58">
            <v>44254</v>
          </cell>
          <cell r="P58">
            <v>1500</v>
          </cell>
          <cell r="S58">
            <v>1120</v>
          </cell>
        </row>
        <row r="59">
          <cell r="O59">
            <v>44261</v>
          </cell>
          <cell r="P59">
            <v>1390</v>
          </cell>
          <cell r="S59">
            <v>1130</v>
          </cell>
        </row>
        <row r="60">
          <cell r="O60">
            <v>44268</v>
          </cell>
          <cell r="S60">
            <v>1090</v>
          </cell>
        </row>
        <row r="61">
          <cell r="O61">
            <v>44275</v>
          </cell>
          <cell r="S61">
            <v>1190</v>
          </cell>
        </row>
        <row r="66">
          <cell r="P66" t="str">
            <v>Month transaction was effective</v>
          </cell>
        </row>
        <row r="68">
          <cell r="P68" t="str">
            <v>Residential: 2019-20</v>
          </cell>
          <cell r="Q68" t="str">
            <v>Residential: 2020-21 (p) (r)</v>
          </cell>
          <cell r="R68" t="str">
            <v>of which: higher rates residential: 2019-20</v>
          </cell>
          <cell r="S68" t="str">
            <v>of which: higher rates residential: 2020-21 (p) (r)</v>
          </cell>
          <cell r="T68" t="str">
            <v>Non-residential: 2019-20</v>
          </cell>
          <cell r="U68" t="str">
            <v>Non-residential: 2020-21 (p) (r)</v>
          </cell>
        </row>
        <row r="69">
          <cell r="O69" t="str">
            <v>Apr</v>
          </cell>
          <cell r="P69">
            <v>4020</v>
          </cell>
          <cell r="Q69">
            <v>1760</v>
          </cell>
          <cell r="R69">
            <v>940</v>
          </cell>
          <cell r="S69">
            <v>450</v>
          </cell>
          <cell r="T69">
            <v>530</v>
          </cell>
          <cell r="U69">
            <v>370</v>
          </cell>
        </row>
        <row r="70">
          <cell r="O70" t="str">
            <v>May</v>
          </cell>
          <cell r="P70">
            <v>4560</v>
          </cell>
          <cell r="Q70">
            <v>1940</v>
          </cell>
          <cell r="R70">
            <v>1050</v>
          </cell>
          <cell r="S70">
            <v>440</v>
          </cell>
          <cell r="T70">
            <v>530</v>
          </cell>
          <cell r="U70">
            <v>270</v>
          </cell>
        </row>
        <row r="71">
          <cell r="O71" t="str">
            <v>Jun</v>
          </cell>
          <cell r="P71">
            <v>4670</v>
          </cell>
          <cell r="Q71">
            <v>2570</v>
          </cell>
          <cell r="R71">
            <v>1040</v>
          </cell>
          <cell r="S71">
            <v>610</v>
          </cell>
          <cell r="T71">
            <v>470</v>
          </cell>
          <cell r="U71">
            <v>350</v>
          </cell>
        </row>
        <row r="72">
          <cell r="O72" t="str">
            <v>Jul</v>
          </cell>
          <cell r="P72">
            <v>5020</v>
          </cell>
          <cell r="Q72">
            <v>3030</v>
          </cell>
          <cell r="R72">
            <v>1170</v>
          </cell>
          <cell r="S72">
            <v>830</v>
          </cell>
          <cell r="T72">
            <v>590</v>
          </cell>
          <cell r="U72">
            <v>440</v>
          </cell>
        </row>
        <row r="73">
          <cell r="O73" t="str">
            <v>Aug</v>
          </cell>
          <cell r="P73">
            <v>5270</v>
          </cell>
          <cell r="Q73">
            <v>3230</v>
          </cell>
          <cell r="R73">
            <v>1160</v>
          </cell>
          <cell r="S73">
            <v>850</v>
          </cell>
          <cell r="T73">
            <v>480</v>
          </cell>
          <cell r="U73">
            <v>340</v>
          </cell>
        </row>
        <row r="74">
          <cell r="O74" t="str">
            <v>Sep</v>
          </cell>
          <cell r="P74">
            <v>4640</v>
          </cell>
          <cell r="Q74">
            <v>3700</v>
          </cell>
          <cell r="R74">
            <v>1080</v>
          </cell>
          <cell r="S74">
            <v>960</v>
          </cell>
          <cell r="T74">
            <v>500</v>
          </cell>
          <cell r="U74">
            <v>430</v>
          </cell>
        </row>
        <row r="75">
          <cell r="O75" t="str">
            <v>Oct</v>
          </cell>
          <cell r="P75">
            <v>5060</v>
          </cell>
          <cell r="Q75">
            <v>5300</v>
          </cell>
          <cell r="R75">
            <v>1180</v>
          </cell>
          <cell r="S75">
            <v>1400</v>
          </cell>
          <cell r="T75">
            <v>530</v>
          </cell>
          <cell r="U75">
            <v>530</v>
          </cell>
        </row>
        <row r="76">
          <cell r="O76" t="str">
            <v>Nov</v>
          </cell>
          <cell r="P76">
            <v>5230</v>
          </cell>
          <cell r="Q76">
            <v>5290</v>
          </cell>
          <cell r="R76">
            <v>1120</v>
          </cell>
          <cell r="S76">
            <v>1310</v>
          </cell>
          <cell r="T76">
            <v>470</v>
          </cell>
          <cell r="U76">
            <v>430</v>
          </cell>
        </row>
        <row r="77">
          <cell r="O77" t="str">
            <v>Dec</v>
          </cell>
          <cell r="P77">
            <v>4900</v>
          </cell>
          <cell r="Q77">
            <v>6180</v>
          </cell>
          <cell r="R77">
            <v>1170</v>
          </cell>
          <cell r="S77">
            <v>1560</v>
          </cell>
          <cell r="T77">
            <v>520</v>
          </cell>
          <cell r="U77">
            <v>570</v>
          </cell>
        </row>
        <row r="78">
          <cell r="O78" t="str">
            <v>Jan</v>
          </cell>
          <cell r="P78">
            <v>3860</v>
          </cell>
          <cell r="R78">
            <v>1090</v>
          </cell>
          <cell r="T78">
            <v>530</v>
          </cell>
        </row>
        <row r="79">
          <cell r="O79" t="str">
            <v>Feb</v>
          </cell>
          <cell r="P79">
            <v>3940</v>
          </cell>
          <cell r="R79">
            <v>1070</v>
          </cell>
          <cell r="T79">
            <v>440</v>
          </cell>
        </row>
        <row r="80">
          <cell r="O80" t="str">
            <v>Mar</v>
          </cell>
          <cell r="P80">
            <v>4120</v>
          </cell>
          <cell r="R80">
            <v>1040</v>
          </cell>
          <cell r="T80">
            <v>560</v>
          </cell>
        </row>
        <row r="86">
          <cell r="P86" t="str">
            <v>Month transaction was effective</v>
          </cell>
        </row>
        <row r="88">
          <cell r="P88" t="str">
            <v>Residential: 2019-20 (r)</v>
          </cell>
          <cell r="Q88" t="str">
            <v>Residential: 2020-21 (p) (r)</v>
          </cell>
          <cell r="R88" t="str">
            <v>of which: additional revenue from higher rates residential: 2019-20 (r)</v>
          </cell>
          <cell r="S88" t="str">
            <v>of which: additional revenue from higher rates residential: 2020-21 (p) (r)</v>
          </cell>
        </row>
        <row r="89">
          <cell r="O89" t="str">
            <v>Apr</v>
          </cell>
          <cell r="P89">
            <v>10.3</v>
          </cell>
          <cell r="Q89">
            <v>4.8</v>
          </cell>
          <cell r="R89">
            <v>3.9</v>
          </cell>
          <cell r="S89">
            <v>2</v>
          </cell>
        </row>
        <row r="90">
          <cell r="O90" t="str">
            <v>May</v>
          </cell>
          <cell r="P90">
            <v>11.9</v>
          </cell>
          <cell r="Q90">
            <v>5.3</v>
          </cell>
          <cell r="R90">
            <v>4.5999999999999996</v>
          </cell>
          <cell r="S90">
            <v>2</v>
          </cell>
        </row>
        <row r="91">
          <cell r="O91" t="str">
            <v>Jun</v>
          </cell>
          <cell r="P91">
            <v>12.9</v>
          </cell>
          <cell r="Q91">
            <v>7.6</v>
          </cell>
          <cell r="R91">
            <v>4.8</v>
          </cell>
          <cell r="S91">
            <v>2.7</v>
          </cell>
        </row>
        <row r="92">
          <cell r="O92" t="str">
            <v>Jul</v>
          </cell>
          <cell r="P92">
            <v>14</v>
          </cell>
          <cell r="Q92">
            <v>9.4</v>
          </cell>
          <cell r="R92">
            <v>5.3</v>
          </cell>
          <cell r="S92">
            <v>3.9</v>
          </cell>
        </row>
        <row r="93">
          <cell r="O93" t="str">
            <v>Aug</v>
          </cell>
          <cell r="P93">
            <v>16.7</v>
          </cell>
          <cell r="Q93">
            <v>9.4</v>
          </cell>
          <cell r="R93">
            <v>5.7</v>
          </cell>
          <cell r="S93">
            <v>4.4000000000000004</v>
          </cell>
        </row>
        <row r="94">
          <cell r="O94" t="str">
            <v>Sep</v>
          </cell>
          <cell r="P94">
            <v>13.3</v>
          </cell>
          <cell r="Q94">
            <v>10.5</v>
          </cell>
          <cell r="R94">
            <v>4.9000000000000004</v>
          </cell>
          <cell r="S94">
            <v>5.0999999999999996</v>
          </cell>
        </row>
        <row r="95">
          <cell r="O95" t="str">
            <v>Oct</v>
          </cell>
          <cell r="P95">
            <v>14.9</v>
          </cell>
          <cell r="Q95">
            <v>16.7</v>
          </cell>
          <cell r="R95">
            <v>5.4</v>
          </cell>
          <cell r="S95">
            <v>7.8</v>
          </cell>
        </row>
        <row r="96">
          <cell r="O96" t="str">
            <v>Nov</v>
          </cell>
          <cell r="P96">
            <v>16.2</v>
          </cell>
          <cell r="Q96">
            <v>17.600000000000001</v>
          </cell>
          <cell r="R96">
            <v>5.3</v>
          </cell>
          <cell r="S96">
            <v>7.6</v>
          </cell>
        </row>
        <row r="97">
          <cell r="O97" t="str">
            <v>Dec</v>
          </cell>
          <cell r="P97">
            <v>14.4</v>
          </cell>
          <cell r="Q97">
            <v>21.5</v>
          </cell>
          <cell r="R97">
            <v>5.4</v>
          </cell>
          <cell r="S97">
            <v>10</v>
          </cell>
        </row>
        <row r="98">
          <cell r="O98" t="str">
            <v>Jan</v>
          </cell>
          <cell r="P98">
            <v>12.3</v>
          </cell>
          <cell r="R98">
            <v>4.9000000000000004</v>
          </cell>
        </row>
        <row r="99">
          <cell r="O99" t="str">
            <v>Feb</v>
          </cell>
          <cell r="P99">
            <v>12.1</v>
          </cell>
          <cell r="R99">
            <v>4.8</v>
          </cell>
        </row>
        <row r="100">
          <cell r="O100" t="str">
            <v>Mar</v>
          </cell>
          <cell r="P100">
            <v>12.6</v>
          </cell>
          <cell r="R100">
            <v>4.5999999999999996</v>
          </cell>
        </row>
        <row r="109">
          <cell r="P109" t="str">
            <v>Non-residential: 2019-20</v>
          </cell>
          <cell r="Q109" t="str">
            <v>Non-residential: 2020-21 (p) (r)</v>
          </cell>
        </row>
        <row r="110">
          <cell r="O110" t="str">
            <v>Apr</v>
          </cell>
          <cell r="P110">
            <v>2.9</v>
          </cell>
          <cell r="Q110">
            <v>5.2</v>
          </cell>
        </row>
        <row r="111">
          <cell r="O111" t="str">
            <v>May</v>
          </cell>
          <cell r="P111">
            <v>7.8</v>
          </cell>
          <cell r="Q111">
            <v>1.5</v>
          </cell>
        </row>
        <row r="112">
          <cell r="O112" t="str">
            <v>Jun</v>
          </cell>
          <cell r="P112">
            <v>3.5</v>
          </cell>
          <cell r="Q112">
            <v>2.1</v>
          </cell>
        </row>
        <row r="113">
          <cell r="O113" t="str">
            <v>Jul</v>
          </cell>
          <cell r="P113">
            <v>5</v>
          </cell>
          <cell r="Q113">
            <v>3.4</v>
          </cell>
        </row>
        <row r="114">
          <cell r="O114" t="str">
            <v>Aug</v>
          </cell>
          <cell r="P114">
            <v>3.7</v>
          </cell>
          <cell r="Q114">
            <v>4.3</v>
          </cell>
        </row>
        <row r="115">
          <cell r="O115" t="str">
            <v>Sep</v>
          </cell>
          <cell r="P115">
            <v>8.3000000000000007</v>
          </cell>
          <cell r="Q115">
            <v>2.6</v>
          </cell>
        </row>
        <row r="116">
          <cell r="O116" t="str">
            <v>Oct</v>
          </cell>
          <cell r="P116">
            <v>4.5</v>
          </cell>
          <cell r="Q116">
            <v>5.8</v>
          </cell>
        </row>
        <row r="117">
          <cell r="O117" t="str">
            <v>Nov</v>
          </cell>
          <cell r="P117">
            <v>6.4</v>
          </cell>
          <cell r="Q117">
            <v>4.7</v>
          </cell>
        </row>
        <row r="118">
          <cell r="O118" t="str">
            <v>Dec</v>
          </cell>
          <cell r="P118">
            <v>9.4</v>
          </cell>
          <cell r="Q118">
            <v>8.1999999999999993</v>
          </cell>
        </row>
        <row r="119">
          <cell r="O119" t="str">
            <v>Jan</v>
          </cell>
          <cell r="P119">
            <v>7.7</v>
          </cell>
        </row>
        <row r="120">
          <cell r="O120" t="str">
            <v>Feb</v>
          </cell>
          <cell r="P120">
            <v>4</v>
          </cell>
        </row>
        <row r="121">
          <cell r="O121" t="str">
            <v>Mar</v>
          </cell>
          <cell r="P121">
            <v>5.4</v>
          </cell>
        </row>
        <row r="128">
          <cell r="P128" t="str">
            <v>Transaction type</v>
          </cell>
        </row>
        <row r="130">
          <cell r="P130" t="str">
            <v>Residential</v>
          </cell>
          <cell r="Q130" t="str">
            <v>Non-residential</v>
          </cell>
        </row>
        <row r="131">
          <cell r="O131" t="str">
            <v>Conveyance / transfer of ownership ¹</v>
          </cell>
          <cell r="P131">
            <v>0.94699999999999995</v>
          </cell>
          <cell r="Q131">
            <v>0.67600000000000005</v>
          </cell>
        </row>
        <row r="132">
          <cell r="O132" t="str">
            <v>Granting a new lease</v>
          </cell>
          <cell r="P132">
            <v>1.7999999999999999E-2</v>
          </cell>
          <cell r="Q132">
            <v>0.28299999999999997</v>
          </cell>
        </row>
        <row r="133">
          <cell r="O133" t="str">
            <v>Assignment 
of a lease</v>
          </cell>
          <cell r="P133">
            <v>3.5000000000000003E-2</v>
          </cell>
          <cell r="Q133">
            <v>4.1000000000000002E-2</v>
          </cell>
        </row>
        <row r="141">
          <cell r="P141" t="str">
            <v>Effective quarter</v>
          </cell>
        </row>
        <row r="143">
          <cell r="P143" t="str">
            <v>Up to and including £180,000</v>
          </cell>
          <cell r="Q143" t="str">
            <v>£180,001 - £250,000</v>
          </cell>
          <cell r="R143" t="str">
            <v>£250,001 - 400,000</v>
          </cell>
          <cell r="S143" t="str">
            <v>Over £400,000</v>
          </cell>
        </row>
        <row r="144">
          <cell r="O144" t="str">
            <v xml:space="preserve">Apr - Jun 18 </v>
          </cell>
          <cell r="P144">
            <v>8750</v>
          </cell>
          <cell r="Q144">
            <v>2370</v>
          </cell>
          <cell r="R144">
            <v>1680</v>
          </cell>
          <cell r="S144">
            <v>450</v>
          </cell>
        </row>
        <row r="145">
          <cell r="O145" t="str">
            <v xml:space="preserve">Jul - Sep 18 </v>
          </cell>
          <cell r="P145">
            <v>9210</v>
          </cell>
          <cell r="Q145">
            <v>2800</v>
          </cell>
          <cell r="R145">
            <v>2170</v>
          </cell>
          <cell r="S145">
            <v>680</v>
          </cell>
        </row>
        <row r="146">
          <cell r="O146" t="str">
            <v xml:space="preserve">Oct - Dec 18 </v>
          </cell>
          <cell r="P146">
            <v>9850</v>
          </cell>
          <cell r="Q146">
            <v>2960</v>
          </cell>
          <cell r="R146">
            <v>2280</v>
          </cell>
          <cell r="S146">
            <v>680</v>
          </cell>
        </row>
        <row r="147">
          <cell r="O147" t="str">
            <v xml:space="preserve">Jan - Mar 19 </v>
          </cell>
          <cell r="P147">
            <v>7790</v>
          </cell>
          <cell r="Q147">
            <v>2050</v>
          </cell>
          <cell r="R147">
            <v>1570</v>
          </cell>
          <cell r="S147">
            <v>460</v>
          </cell>
        </row>
        <row r="148">
          <cell r="O148" t="str">
            <v xml:space="preserve">Apr - Jun 19 </v>
          </cell>
          <cell r="P148">
            <v>8350</v>
          </cell>
          <cell r="Q148">
            <v>2440</v>
          </cell>
          <cell r="R148">
            <v>1950</v>
          </cell>
          <cell r="S148">
            <v>500</v>
          </cell>
        </row>
        <row r="149">
          <cell r="O149" t="str">
            <v xml:space="preserve">Jul - Sep 19 </v>
          </cell>
          <cell r="P149">
            <v>9170</v>
          </cell>
          <cell r="Q149">
            <v>2900</v>
          </cell>
          <cell r="R149">
            <v>2190</v>
          </cell>
          <cell r="S149">
            <v>680</v>
          </cell>
        </row>
        <row r="150">
          <cell r="O150" t="str">
            <v xml:space="preserve">Oct - Dec 19 </v>
          </cell>
          <cell r="P150">
            <v>9080</v>
          </cell>
          <cell r="Q150">
            <v>2990</v>
          </cell>
          <cell r="R150">
            <v>2430</v>
          </cell>
          <cell r="S150">
            <v>700</v>
          </cell>
        </row>
        <row r="151">
          <cell r="O151" t="str">
            <v xml:space="preserve">Jan - Mar 20 </v>
          </cell>
          <cell r="P151">
            <v>7450</v>
          </cell>
          <cell r="Q151">
            <v>2170</v>
          </cell>
          <cell r="R151">
            <v>1720</v>
          </cell>
          <cell r="S151">
            <v>580</v>
          </cell>
        </row>
        <row r="152">
          <cell r="O152" t="str">
            <v xml:space="preserve">Apr - Jun 20 </v>
          </cell>
          <cell r="P152">
            <v>4020</v>
          </cell>
          <cell r="Q152">
            <v>1210</v>
          </cell>
          <cell r="R152">
            <v>790</v>
          </cell>
          <cell r="S152">
            <v>260</v>
          </cell>
        </row>
        <row r="153">
          <cell r="O153" t="str">
            <v xml:space="preserve">Jul - Sep 20 (r) </v>
          </cell>
          <cell r="P153">
            <v>5770</v>
          </cell>
          <cell r="Q153">
            <v>1970</v>
          </cell>
          <cell r="R153">
            <v>1680</v>
          </cell>
          <cell r="S153">
            <v>540</v>
          </cell>
        </row>
        <row r="154">
          <cell r="O154" t="str">
            <v>Oct - Dec 20 (p)</v>
          </cell>
          <cell r="P154">
            <v>8850</v>
          </cell>
          <cell r="Q154">
            <v>3530</v>
          </cell>
          <cell r="R154">
            <v>3280</v>
          </cell>
          <cell r="S154">
            <v>1120</v>
          </cell>
        </row>
        <row r="160">
          <cell r="P160" t="str">
            <v>Effective quarter</v>
          </cell>
        </row>
        <row r="162">
          <cell r="P162" t="str">
            <v>Up to and including £180,000</v>
          </cell>
          <cell r="Q162" t="str">
            <v>£180,001 - £250,000</v>
          </cell>
          <cell r="R162" t="str">
            <v>£250,001 - 400,000</v>
          </cell>
          <cell r="S162" t="str">
            <v>Over £400,000</v>
          </cell>
        </row>
        <row r="163">
          <cell r="O163" t="str">
            <v xml:space="preserve">Apr - Jun 18 (r) </v>
          </cell>
          <cell r="P163">
            <v>7</v>
          </cell>
          <cell r="Q163">
            <v>4.9000000000000004</v>
          </cell>
          <cell r="R163">
            <v>10.8</v>
          </cell>
          <cell r="S163">
            <v>8.8000000000000007</v>
          </cell>
        </row>
        <row r="164">
          <cell r="O164" t="str">
            <v xml:space="preserve">Jul - Sep 18 (r) </v>
          </cell>
          <cell r="P164">
            <v>6.9</v>
          </cell>
          <cell r="Q164">
            <v>5.8</v>
          </cell>
          <cell r="R164">
            <v>14.4</v>
          </cell>
          <cell r="S164">
            <v>14.1</v>
          </cell>
        </row>
        <row r="165">
          <cell r="O165" t="str">
            <v xml:space="preserve">Oct - Dec 18 (r) </v>
          </cell>
          <cell r="P165">
            <v>7.4</v>
          </cell>
          <cell r="Q165">
            <v>6</v>
          </cell>
          <cell r="R165">
            <v>15.2</v>
          </cell>
          <cell r="S165">
            <v>15.3</v>
          </cell>
        </row>
        <row r="166">
          <cell r="O166" t="str">
            <v xml:space="preserve">Jan - Mar 19 (r) </v>
          </cell>
          <cell r="P166">
            <v>6.3</v>
          </cell>
          <cell r="Q166">
            <v>4.5</v>
          </cell>
          <cell r="R166">
            <v>10.7</v>
          </cell>
          <cell r="S166">
            <v>9.6</v>
          </cell>
        </row>
        <row r="167">
          <cell r="O167" t="str">
            <v xml:space="preserve">Apr - Jun 19 (r) </v>
          </cell>
          <cell r="P167">
            <v>6.7</v>
          </cell>
          <cell r="Q167">
            <v>5.2</v>
          </cell>
          <cell r="R167">
            <v>12.7</v>
          </cell>
          <cell r="S167">
            <v>10.4</v>
          </cell>
        </row>
        <row r="168">
          <cell r="O168" t="str">
            <v xml:space="preserve">Jul - Sep 19 (r) </v>
          </cell>
          <cell r="P168">
            <v>7.4</v>
          </cell>
          <cell r="Q168">
            <v>6.4</v>
          </cell>
          <cell r="R168">
            <v>14.7</v>
          </cell>
          <cell r="S168">
            <v>15.5</v>
          </cell>
        </row>
        <row r="169">
          <cell r="O169" t="str">
            <v xml:space="preserve">Oct - Dec 19 (r) </v>
          </cell>
          <cell r="P169">
            <v>7.3</v>
          </cell>
          <cell r="Q169">
            <v>6.5</v>
          </cell>
          <cell r="R169">
            <v>16.100000000000001</v>
          </cell>
          <cell r="S169">
            <v>15.5</v>
          </cell>
        </row>
        <row r="170">
          <cell r="O170" t="str">
            <v xml:space="preserve">Jan - Mar 20 (r) </v>
          </cell>
          <cell r="P170">
            <v>6.6</v>
          </cell>
          <cell r="Q170">
            <v>5.0999999999999996</v>
          </cell>
          <cell r="R170">
            <v>11.8</v>
          </cell>
          <cell r="S170">
            <v>13.5</v>
          </cell>
        </row>
        <row r="171">
          <cell r="O171" t="str">
            <v xml:space="preserve">Apr - Jun 20 (r) </v>
          </cell>
          <cell r="P171">
            <v>3.1</v>
          </cell>
          <cell r="Q171">
            <v>2.6</v>
          </cell>
          <cell r="R171">
            <v>5.3</v>
          </cell>
          <cell r="S171">
            <v>6.6</v>
          </cell>
        </row>
        <row r="172">
          <cell r="O172" t="str">
            <v xml:space="preserve">Jul - Sep 20 (r) </v>
          </cell>
          <cell r="P172">
            <v>5.3</v>
          </cell>
          <cell r="Q172">
            <v>2.8</v>
          </cell>
          <cell r="R172">
            <v>8.8000000000000007</v>
          </cell>
          <cell r="S172">
            <v>12.2</v>
          </cell>
        </row>
        <row r="173">
          <cell r="O173" t="str">
            <v>Oct - Dec 20 (p)</v>
          </cell>
          <cell r="P173">
            <v>8.1999999999999993</v>
          </cell>
          <cell r="Q173">
            <v>4.4000000000000004</v>
          </cell>
          <cell r="R173">
            <v>16.8</v>
          </cell>
          <cell r="S173">
            <v>26.4</v>
          </cell>
        </row>
        <row r="180">
          <cell r="P180" t="str">
            <v>Residential tax band</v>
          </cell>
        </row>
        <row r="182">
          <cell r="P182" t="str">
            <v xml:space="preserve">Number of transactions (p) </v>
          </cell>
          <cell r="Q182" t="str">
            <v xml:space="preserve">Tax due (p) </v>
          </cell>
        </row>
        <row r="183">
          <cell r="O183" t="str">
            <v>Up to and including £180,000</v>
          </cell>
          <cell r="P183">
            <v>0.52700000000000002</v>
          </cell>
          <cell r="Q183">
            <v>0.14799999999999999</v>
          </cell>
        </row>
        <row r="184">
          <cell r="O184" t="str">
            <v>£180,001 - £250,000</v>
          </cell>
          <cell r="P184">
            <v>0.21</v>
          </cell>
          <cell r="Q184">
            <v>7.8E-2</v>
          </cell>
        </row>
        <row r="185">
          <cell r="O185" t="str">
            <v>£250,001 - 400,000</v>
          </cell>
          <cell r="P185">
            <v>0.19500000000000001</v>
          </cell>
          <cell r="Q185">
            <v>0.30099999999999999</v>
          </cell>
        </row>
        <row r="186">
          <cell r="O186" t="str">
            <v>£400,001 -£750,000</v>
          </cell>
          <cell r="P186">
            <v>0.06</v>
          </cell>
          <cell r="Q186">
            <v>0.35099999999999998</v>
          </cell>
        </row>
        <row r="187">
          <cell r="O187" t="str">
            <v>£750,001 - £1.5m</v>
          </cell>
          <cell r="P187">
            <v>6.0000000000000001E-3</v>
          </cell>
          <cell r="Q187">
            <v>0.108</v>
          </cell>
        </row>
        <row r="188">
          <cell r="O188" t="str">
            <v xml:space="preserve">Over 
£1.5m </v>
          </cell>
          <cell r="P188">
            <v>2.9999999999999997E-4</v>
          </cell>
          <cell r="Q188">
            <v>1.4E-2</v>
          </cell>
        </row>
        <row r="196">
          <cell r="P196" t="str">
            <v>Non-rental value: Up to and including £250,000</v>
          </cell>
          <cell r="Q196" t="str">
            <v>Non-rental value: £250,001 - £1m</v>
          </cell>
          <cell r="R196" t="str">
            <v>Non-rental value: £1m+</v>
          </cell>
          <cell r="S196" t="str">
            <v>Rental value</v>
          </cell>
        </row>
        <row r="197">
          <cell r="O197" t="str">
            <v xml:space="preserve">Apr - Jun 18 </v>
          </cell>
          <cell r="P197">
            <v>760</v>
          </cell>
          <cell r="Q197">
            <v>240</v>
          </cell>
          <cell r="R197">
            <v>80</v>
          </cell>
          <cell r="S197">
            <v>390</v>
          </cell>
        </row>
        <row r="198">
          <cell r="O198" t="str">
            <v xml:space="preserve">Jul - Sep 18 </v>
          </cell>
          <cell r="P198">
            <v>770</v>
          </cell>
          <cell r="Q198">
            <v>280</v>
          </cell>
          <cell r="R198">
            <v>80</v>
          </cell>
          <cell r="S198">
            <v>410</v>
          </cell>
        </row>
        <row r="199">
          <cell r="O199" t="str">
            <v xml:space="preserve">Oct - Dec 18 </v>
          </cell>
          <cell r="P199">
            <v>860</v>
          </cell>
          <cell r="Q199">
            <v>340</v>
          </cell>
          <cell r="R199">
            <v>100</v>
          </cell>
          <cell r="S199">
            <v>460</v>
          </cell>
        </row>
        <row r="200">
          <cell r="O200" t="str">
            <v xml:space="preserve">Jan - Mar 19 </v>
          </cell>
          <cell r="P200">
            <v>760</v>
          </cell>
          <cell r="Q200">
            <v>290</v>
          </cell>
          <cell r="R200">
            <v>110</v>
          </cell>
          <cell r="S200">
            <v>430</v>
          </cell>
        </row>
        <row r="201">
          <cell r="O201" t="str">
            <v xml:space="preserve">Apr - Jun 19 </v>
          </cell>
          <cell r="P201">
            <v>850</v>
          </cell>
          <cell r="Q201">
            <v>260</v>
          </cell>
          <cell r="R201">
            <v>60</v>
          </cell>
          <cell r="S201">
            <v>390</v>
          </cell>
        </row>
        <row r="202">
          <cell r="O202" t="str">
            <v xml:space="preserve">Jul - Sep 19 </v>
          </cell>
          <cell r="P202">
            <v>720</v>
          </cell>
          <cell r="Q202">
            <v>300</v>
          </cell>
          <cell r="R202">
            <v>100</v>
          </cell>
          <cell r="S202">
            <v>490</v>
          </cell>
        </row>
        <row r="203">
          <cell r="O203" t="str">
            <v xml:space="preserve">Oct - Dec 19 </v>
          </cell>
          <cell r="P203">
            <v>790</v>
          </cell>
          <cell r="Q203">
            <v>290</v>
          </cell>
          <cell r="R203">
            <v>100</v>
          </cell>
          <cell r="S203">
            <v>390</v>
          </cell>
        </row>
        <row r="204">
          <cell r="O204" t="str">
            <v xml:space="preserve">Jan - Mar 20 </v>
          </cell>
          <cell r="P204">
            <v>780</v>
          </cell>
          <cell r="Q204">
            <v>290</v>
          </cell>
          <cell r="R204">
            <v>70</v>
          </cell>
          <cell r="S204">
            <v>470</v>
          </cell>
        </row>
        <row r="205">
          <cell r="O205" t="str">
            <v xml:space="preserve">Apr - Jun 20 </v>
          </cell>
          <cell r="P205">
            <v>600</v>
          </cell>
          <cell r="Q205">
            <v>140</v>
          </cell>
          <cell r="R205">
            <v>40</v>
          </cell>
          <cell r="S205">
            <v>230</v>
          </cell>
        </row>
        <row r="206">
          <cell r="O206" t="str">
            <v xml:space="preserve">Jul - Sep 20 (r) </v>
          </cell>
          <cell r="P206">
            <v>660</v>
          </cell>
          <cell r="Q206">
            <v>200</v>
          </cell>
          <cell r="R206">
            <v>60</v>
          </cell>
          <cell r="S206">
            <v>320</v>
          </cell>
        </row>
        <row r="207">
          <cell r="O207" t="str">
            <v>Oct - Dec 20 (p)</v>
          </cell>
          <cell r="P207">
            <v>760</v>
          </cell>
          <cell r="Q207">
            <v>330</v>
          </cell>
          <cell r="R207">
            <v>90</v>
          </cell>
          <cell r="S207">
            <v>380</v>
          </cell>
        </row>
        <row r="216">
          <cell r="P216" t="str">
            <v>Non-rental value: Up to and including £250,000</v>
          </cell>
          <cell r="Q216" t="str">
            <v>Non-rental value: £250,001 - £1m</v>
          </cell>
          <cell r="R216" t="str">
            <v>Non-rental value: £1m+</v>
          </cell>
          <cell r="S216" t="str">
            <v>Rental value</v>
          </cell>
        </row>
        <row r="217">
          <cell r="O217" t="str">
            <v xml:space="preserve">Apr - Jun 18 </v>
          </cell>
          <cell r="P217">
            <v>0.1</v>
          </cell>
          <cell r="Q217">
            <v>2.8</v>
          </cell>
          <cell r="R217">
            <v>10</v>
          </cell>
          <cell r="S217">
            <v>2.6</v>
          </cell>
        </row>
        <row r="218">
          <cell r="O218" t="str">
            <v xml:space="preserve">Jul - Sep 18 </v>
          </cell>
          <cell r="P218">
            <v>0.1</v>
          </cell>
          <cell r="Q218">
            <v>3.1</v>
          </cell>
          <cell r="R218">
            <v>11.5</v>
          </cell>
          <cell r="S218">
            <v>3</v>
          </cell>
        </row>
        <row r="219">
          <cell r="O219" t="str">
            <v xml:space="preserve">Oct - Dec 18 </v>
          </cell>
          <cell r="P219">
            <v>0.1</v>
          </cell>
          <cell r="Q219">
            <v>3.7</v>
          </cell>
          <cell r="R219">
            <v>13.7</v>
          </cell>
          <cell r="S219">
            <v>2.1</v>
          </cell>
        </row>
        <row r="220">
          <cell r="O220" t="str">
            <v xml:space="preserve">Jan - Mar 19 </v>
          </cell>
          <cell r="P220">
            <v>0.1</v>
          </cell>
          <cell r="Q220">
            <v>3</v>
          </cell>
          <cell r="R220">
            <v>14.4</v>
          </cell>
          <cell r="S220">
            <v>2.8</v>
          </cell>
        </row>
        <row r="221">
          <cell r="O221" t="str">
            <v xml:space="preserve">Apr - Jun 19 </v>
          </cell>
          <cell r="P221">
            <v>0.1</v>
          </cell>
          <cell r="Q221">
            <v>2.8</v>
          </cell>
          <cell r="R221">
            <v>6.7</v>
          </cell>
          <cell r="S221">
            <v>4.5999999999999996</v>
          </cell>
        </row>
        <row r="222">
          <cell r="O222" t="str">
            <v xml:space="preserve">Jul - Sep 19 </v>
          </cell>
          <cell r="P222">
            <v>0.1</v>
          </cell>
          <cell r="Q222">
            <v>3.2</v>
          </cell>
          <cell r="R222">
            <v>11.6</v>
          </cell>
          <cell r="S222">
            <v>2.1</v>
          </cell>
        </row>
        <row r="223">
          <cell r="O223" t="str">
            <v xml:space="preserve">Oct - Dec 19 </v>
          </cell>
          <cell r="P223">
            <v>0.1</v>
          </cell>
          <cell r="Q223">
            <v>3.5</v>
          </cell>
          <cell r="R223">
            <v>13.7</v>
          </cell>
          <cell r="S223">
            <v>2.9</v>
          </cell>
        </row>
        <row r="224">
          <cell r="O224" t="str">
            <v xml:space="preserve">Jan - Mar 20 </v>
          </cell>
          <cell r="P224">
            <v>0.2</v>
          </cell>
          <cell r="Q224">
            <v>2.9</v>
          </cell>
          <cell r="R224">
            <v>11.1</v>
          </cell>
          <cell r="S224">
            <v>2.8</v>
          </cell>
        </row>
        <row r="225">
          <cell r="O225" t="str">
            <v xml:space="preserve">Apr - Jun 20 </v>
          </cell>
          <cell r="P225">
            <v>0.1</v>
          </cell>
          <cell r="Q225">
            <v>1.4</v>
          </cell>
          <cell r="R225">
            <v>6.7</v>
          </cell>
          <cell r="S225">
            <v>0.7</v>
          </cell>
        </row>
        <row r="226">
          <cell r="O226" t="str">
            <v xml:space="preserve">Jul - Sep 20 (r) </v>
          </cell>
          <cell r="P226">
            <v>0.1</v>
          </cell>
          <cell r="Q226">
            <v>2.2000000000000002</v>
          </cell>
          <cell r="R226">
            <v>6.5</v>
          </cell>
          <cell r="S226">
            <v>1.5</v>
          </cell>
        </row>
        <row r="227">
          <cell r="O227" t="str">
            <v xml:space="preserve">Oct - Dec 20 (p) </v>
          </cell>
          <cell r="P227">
            <v>0.2</v>
          </cell>
          <cell r="Q227">
            <v>3.5</v>
          </cell>
          <cell r="R227">
            <v>13.2</v>
          </cell>
          <cell r="S227">
            <v>1.8</v>
          </cell>
        </row>
        <row r="234">
          <cell r="P234" t="str">
            <v>Value</v>
          </cell>
        </row>
        <row r="236">
          <cell r="Q236" t="str">
            <v>Number of transactions</v>
          </cell>
        </row>
        <row r="237">
          <cell r="O237" t="str">
            <v>Non-rental value</v>
          </cell>
          <cell r="P237" t="str">
            <v>Up to and including £250,000</v>
          </cell>
          <cell r="Q237">
            <v>0.498</v>
          </cell>
        </row>
        <row r="238">
          <cell r="P238" t="str">
            <v>£250,001 - £1m</v>
          </cell>
          <cell r="Q238">
            <v>0.216</v>
          </cell>
        </row>
        <row r="239">
          <cell r="P239" t="str">
            <v>More than £1m</v>
          </cell>
          <cell r="Q239">
            <v>0.06</v>
          </cell>
        </row>
        <row r="241">
          <cell r="O241" t="str">
            <v>Rental value</v>
          </cell>
          <cell r="P241" t="str">
            <v>No premium paid ¹</v>
          </cell>
          <cell r="Q241">
            <v>0.22700000000000001</v>
          </cell>
        </row>
        <row r="242">
          <cell r="P242" t="str">
            <v>Premium paid ¹ ²</v>
          </cell>
          <cell r="Q242">
            <v>2.1999999999999999E-2</v>
          </cell>
        </row>
        <row r="254">
          <cell r="Q254" t="str">
            <v>Tax due</v>
          </cell>
        </row>
        <row r="255">
          <cell r="Q255">
            <v>8.0000000000000002E-3</v>
          </cell>
        </row>
        <row r="256">
          <cell r="Q256">
            <v>0.187</v>
          </cell>
        </row>
        <row r="257">
          <cell r="Q257">
            <v>0.70699999999999996</v>
          </cell>
        </row>
        <row r="259">
          <cell r="Q259">
            <v>7.6999999999999999E-2</v>
          </cell>
        </row>
        <row r="260">
          <cell r="Q260">
            <v>0.02</v>
          </cell>
        </row>
        <row r="269">
          <cell r="P269" t="str">
            <v>Effective quarter</v>
          </cell>
        </row>
        <row r="271">
          <cell r="P271" t="str">
            <v>Residential</v>
          </cell>
          <cell r="Q271" t="str">
            <v>Non-residential</v>
          </cell>
        </row>
        <row r="272">
          <cell r="O272" t="str">
            <v xml:space="preserve">Apr - Jun 18 (r) </v>
          </cell>
          <cell r="P272">
            <v>220</v>
          </cell>
          <cell r="Q272">
            <v>80</v>
          </cell>
        </row>
        <row r="273">
          <cell r="O273" t="str">
            <v xml:space="preserve">Jul - Sep 18 (r) </v>
          </cell>
          <cell r="P273">
            <v>220</v>
          </cell>
          <cell r="Q273">
            <v>80</v>
          </cell>
        </row>
        <row r="274">
          <cell r="O274" t="str">
            <v xml:space="preserve">Oct - Dec 18 (r) </v>
          </cell>
          <cell r="P274">
            <v>270</v>
          </cell>
          <cell r="Q274">
            <v>120</v>
          </cell>
        </row>
        <row r="275">
          <cell r="O275" t="str">
            <v xml:space="preserve">Jan - Mar 19 (r) </v>
          </cell>
          <cell r="P275">
            <v>260</v>
          </cell>
          <cell r="Q275">
            <v>140</v>
          </cell>
        </row>
        <row r="276">
          <cell r="O276" t="str">
            <v xml:space="preserve">Apr - Jun 19 (r) </v>
          </cell>
          <cell r="P276">
            <v>280</v>
          </cell>
          <cell r="Q276">
            <v>70</v>
          </cell>
        </row>
        <row r="277">
          <cell r="O277" t="str">
            <v xml:space="preserve">Jul - Sep 19 (r) </v>
          </cell>
          <cell r="P277">
            <v>310</v>
          </cell>
          <cell r="Q277">
            <v>100</v>
          </cell>
        </row>
        <row r="278">
          <cell r="O278" t="str">
            <v xml:space="preserve">Oct - Dec 19 (r) </v>
          </cell>
          <cell r="P278">
            <v>350</v>
          </cell>
          <cell r="Q278">
            <v>90</v>
          </cell>
        </row>
        <row r="279">
          <cell r="O279" t="str">
            <v xml:space="preserve">Jan - Mar 20 (r) </v>
          </cell>
          <cell r="P279">
            <v>250</v>
          </cell>
          <cell r="Q279">
            <v>110</v>
          </cell>
        </row>
        <row r="280">
          <cell r="O280" t="str">
            <v xml:space="preserve">Apr - Jun 20 (r) </v>
          </cell>
          <cell r="P280">
            <v>120</v>
          </cell>
          <cell r="Q280">
            <v>40</v>
          </cell>
        </row>
        <row r="281">
          <cell r="O281" t="str">
            <v xml:space="preserve">Jul - Sep 20 (r) </v>
          </cell>
          <cell r="P281">
            <v>200</v>
          </cell>
          <cell r="Q281">
            <v>50</v>
          </cell>
        </row>
        <row r="282">
          <cell r="O282" t="str">
            <v>Oct - Dec 20 (p)</v>
          </cell>
          <cell r="P282">
            <v>310</v>
          </cell>
          <cell r="Q282">
            <v>80</v>
          </cell>
        </row>
        <row r="288">
          <cell r="P288" t="str">
            <v>Effective quarter</v>
          </cell>
        </row>
        <row r="290">
          <cell r="P290" t="str">
            <v>Residential</v>
          </cell>
          <cell r="Q290" t="str">
            <v>Non-residential</v>
          </cell>
        </row>
        <row r="291">
          <cell r="O291" t="str">
            <v xml:space="preserve">Apr - Jun 18 (r) </v>
          </cell>
          <cell r="P291">
            <v>3.7</v>
          </cell>
          <cell r="Q291">
            <v>8.8000000000000007</v>
          </cell>
        </row>
        <row r="292">
          <cell r="O292" t="str">
            <v xml:space="preserve">Jul - Sep 18 (r) </v>
          </cell>
          <cell r="P292">
            <v>2.4</v>
          </cell>
          <cell r="Q292">
            <v>18.7</v>
          </cell>
        </row>
        <row r="293">
          <cell r="O293" t="str">
            <v xml:space="preserve">Oct - Dec 18 (r) </v>
          </cell>
          <cell r="P293">
            <v>3.1</v>
          </cell>
          <cell r="Q293">
            <v>11.2</v>
          </cell>
        </row>
        <row r="294">
          <cell r="O294" t="str">
            <v xml:space="preserve">Jan - Mar 19 (r) </v>
          </cell>
          <cell r="P294">
            <v>2.6</v>
          </cell>
          <cell r="Q294">
            <v>17.7</v>
          </cell>
        </row>
        <row r="295">
          <cell r="O295" t="str">
            <v xml:space="preserve">Apr - Jun 19 (r) </v>
          </cell>
          <cell r="P295">
            <v>8.8000000000000007</v>
          </cell>
          <cell r="Q295">
            <v>3.5</v>
          </cell>
        </row>
        <row r="296">
          <cell r="O296" t="str">
            <v xml:space="preserve">Jul - Sep 19 (r) </v>
          </cell>
          <cell r="P296">
            <v>2.6</v>
          </cell>
          <cell r="Q296">
            <v>15.5</v>
          </cell>
        </row>
        <row r="297">
          <cell r="O297" t="str">
            <v xml:space="preserve">Oct - Dec 19 (r) </v>
          </cell>
          <cell r="P297">
            <v>3.5</v>
          </cell>
          <cell r="Q297">
            <v>10.7</v>
          </cell>
        </row>
        <row r="298">
          <cell r="O298" t="str">
            <v xml:space="preserve">Jan - Mar 20 (r) </v>
          </cell>
          <cell r="P298">
            <v>3.1</v>
          </cell>
          <cell r="Q298">
            <v>3.3</v>
          </cell>
        </row>
        <row r="299">
          <cell r="O299" t="str">
            <v xml:space="preserve">Apr - Jun 20 (r) </v>
          </cell>
          <cell r="P299">
            <v>1.1000000000000001</v>
          </cell>
          <cell r="Q299">
            <v>1.6</v>
          </cell>
        </row>
        <row r="300">
          <cell r="O300" t="str">
            <v xml:space="preserve">Jul - Sep 20 (r) </v>
          </cell>
          <cell r="P300">
            <v>3.1</v>
          </cell>
          <cell r="Q300">
            <v>10.7</v>
          </cell>
        </row>
        <row r="301">
          <cell r="O301" t="str">
            <v>Oct - Dec 20 (p)</v>
          </cell>
          <cell r="P301">
            <v>4.5999999999999996</v>
          </cell>
          <cell r="Q301">
            <v>2.8</v>
          </cell>
        </row>
        <row r="308">
          <cell r="P308" t="str">
            <v>Effective quarter</v>
          </cell>
        </row>
        <row r="311">
          <cell r="P311" t="str">
            <v>Number of refunds</v>
          </cell>
          <cell r="Q311" t="str">
            <v>Amount refunded (£ millions)</v>
          </cell>
        </row>
        <row r="312">
          <cell r="O312" t="str">
            <v xml:space="preserve">Apr - Jun 18 (r) </v>
          </cell>
          <cell r="P312">
            <v>440</v>
          </cell>
          <cell r="Q312">
            <v>3.2</v>
          </cell>
        </row>
        <row r="313">
          <cell r="O313" t="str">
            <v xml:space="preserve">Jul - Sep 18 (r) </v>
          </cell>
          <cell r="P313">
            <v>530</v>
          </cell>
          <cell r="Q313">
            <v>4.0999999999999996</v>
          </cell>
        </row>
        <row r="314">
          <cell r="O314" t="str">
            <v xml:space="preserve">Oct - Dec 18 (r) </v>
          </cell>
          <cell r="P314">
            <v>470</v>
          </cell>
          <cell r="Q314">
            <v>3.7</v>
          </cell>
        </row>
        <row r="315">
          <cell r="O315" t="str">
            <v xml:space="preserve">Jan - Mar 19 (r) </v>
          </cell>
          <cell r="P315">
            <v>320</v>
          </cell>
          <cell r="Q315">
            <v>2.2999999999999998</v>
          </cell>
        </row>
        <row r="316">
          <cell r="O316" t="str">
            <v xml:space="preserve">Apr - Jun 19 (r) </v>
          </cell>
          <cell r="P316">
            <v>390</v>
          </cell>
          <cell r="Q316">
            <v>3</v>
          </cell>
        </row>
        <row r="317">
          <cell r="O317" t="str">
            <v xml:space="preserve">Jul - Sep 19 (r) </v>
          </cell>
          <cell r="P317">
            <v>370</v>
          </cell>
          <cell r="Q317">
            <v>3.1</v>
          </cell>
        </row>
        <row r="318">
          <cell r="O318" t="str">
            <v xml:space="preserve">Oct - Dec 19 (r) </v>
          </cell>
          <cell r="P318">
            <v>340</v>
          </cell>
          <cell r="Q318">
            <v>3</v>
          </cell>
        </row>
        <row r="319">
          <cell r="O319" t="str">
            <v xml:space="preserve">Jan - Mar 20 (r) </v>
          </cell>
          <cell r="P319">
            <v>220</v>
          </cell>
          <cell r="Q319">
            <v>1.9</v>
          </cell>
        </row>
        <row r="320">
          <cell r="O320" t="str">
            <v xml:space="preserve">Apr - Jun 20 (r) </v>
          </cell>
          <cell r="P320">
            <v>100</v>
          </cell>
          <cell r="Q320">
            <v>0.8</v>
          </cell>
        </row>
        <row r="321">
          <cell r="O321" t="str">
            <v xml:space="preserve">Jul - Sep 20 (r) </v>
          </cell>
          <cell r="P321">
            <v>170</v>
          </cell>
          <cell r="Q321">
            <v>1.7</v>
          </cell>
        </row>
        <row r="322">
          <cell r="O322" t="str">
            <v>Oct - Dec 20 (p)</v>
          </cell>
          <cell r="P322">
            <v>170</v>
          </cell>
          <cell r="Q322">
            <v>1.8</v>
          </cell>
        </row>
        <row r="328">
          <cell r="P328" t="str">
            <v>Month</v>
          </cell>
        </row>
        <row r="331">
          <cell r="P331" t="str">
            <v>2018-19</v>
          </cell>
          <cell r="Q331" t="str">
            <v>2019-20</v>
          </cell>
          <cell r="R331" t="str">
            <v>2020-21</v>
          </cell>
        </row>
        <row r="332">
          <cell r="O332" t="str">
            <v>Apr</v>
          </cell>
          <cell r="P332">
            <v>6.1</v>
          </cell>
          <cell r="Q332">
            <v>16.899999999999999</v>
          </cell>
          <cell r="R332">
            <v>9.5</v>
          </cell>
        </row>
        <row r="333">
          <cell r="O333" t="str">
            <v>May</v>
          </cell>
          <cell r="P333">
            <v>17</v>
          </cell>
          <cell r="Q333">
            <v>16</v>
          </cell>
          <cell r="R333">
            <v>9.1</v>
          </cell>
        </row>
        <row r="334">
          <cell r="O334" t="str">
            <v>Jun</v>
          </cell>
          <cell r="P334">
            <v>15.5</v>
          </cell>
          <cell r="Q334">
            <v>14.9</v>
          </cell>
          <cell r="R334">
            <v>8.5</v>
          </cell>
        </row>
        <row r="335">
          <cell r="O335" t="str">
            <v>Jul</v>
          </cell>
          <cell r="P335">
            <v>20.5</v>
          </cell>
          <cell r="Q335">
            <v>20.100000000000001</v>
          </cell>
          <cell r="R335">
            <v>10.9</v>
          </cell>
        </row>
        <row r="336">
          <cell r="O336" t="str">
            <v>Aug</v>
          </cell>
          <cell r="P336">
            <v>23.6</v>
          </cell>
          <cell r="Q336">
            <v>21.5</v>
          </cell>
          <cell r="R336">
            <v>12.1</v>
          </cell>
        </row>
        <row r="337">
          <cell r="O337" t="str">
            <v>Sep</v>
          </cell>
          <cell r="P337">
            <v>18.600000000000001</v>
          </cell>
          <cell r="Q337">
            <v>18.8</v>
          </cell>
          <cell r="R337">
            <v>14.5</v>
          </cell>
        </row>
        <row r="338">
          <cell r="O338" t="str">
            <v>Oct</v>
          </cell>
          <cell r="P338">
            <v>21.7</v>
          </cell>
          <cell r="Q338">
            <v>23.6</v>
          </cell>
          <cell r="R338">
            <v>17.600000000000001</v>
          </cell>
        </row>
        <row r="339">
          <cell r="O339" t="str">
            <v>Nov</v>
          </cell>
          <cell r="P339">
            <v>22</v>
          </cell>
          <cell r="Q339">
            <v>18</v>
          </cell>
          <cell r="R339">
            <v>23</v>
          </cell>
        </row>
        <row r="340">
          <cell r="O340" t="str">
            <v>Dec</v>
          </cell>
          <cell r="P340">
            <v>22</v>
          </cell>
          <cell r="Q340">
            <v>30.5</v>
          </cell>
          <cell r="R340">
            <v>29.6</v>
          </cell>
        </row>
        <row r="341">
          <cell r="O341" t="str">
            <v>Jan</v>
          </cell>
          <cell r="P341">
            <v>20.6</v>
          </cell>
          <cell r="Q341">
            <v>15</v>
          </cell>
          <cell r="R341">
            <v>15.5</v>
          </cell>
        </row>
        <row r="342">
          <cell r="O342" t="str">
            <v>Feb</v>
          </cell>
          <cell r="P342">
            <v>14.4</v>
          </cell>
          <cell r="Q342">
            <v>19.399999999999999</v>
          </cell>
          <cell r="R342">
            <v>20.9</v>
          </cell>
        </row>
        <row r="343">
          <cell r="O343" t="str">
            <v>Mar</v>
          </cell>
          <cell r="P343">
            <v>17.5</v>
          </cell>
          <cell r="Q343">
            <v>18.100000000000001</v>
          </cell>
          <cell r="R343" t="str">
            <v/>
          </cell>
        </row>
        <row r="350">
          <cell r="P350" t="str">
            <v>Number of transactions</v>
          </cell>
          <cell r="Q350" t="str">
            <v>Tax due</v>
          </cell>
        </row>
        <row r="351">
          <cell r="O351" t="str">
            <v>Apr 18</v>
          </cell>
          <cell r="P351">
            <v>0.105</v>
          </cell>
          <cell r="Q351">
            <v>0.29799999999999999</v>
          </cell>
        </row>
        <row r="352">
          <cell r="O352" t="str">
            <v>May 18</v>
          </cell>
          <cell r="P352">
            <v>7.1999999999999995E-2</v>
          </cell>
          <cell r="Q352">
            <v>6.0999999999999999E-2</v>
          </cell>
        </row>
        <row r="353">
          <cell r="O353" t="str">
            <v>Jun 18</v>
          </cell>
          <cell r="P353">
            <v>5.8000000000000003E-2</v>
          </cell>
          <cell r="Q353">
            <v>9.0999999999999998E-2</v>
          </cell>
        </row>
        <row r="354">
          <cell r="O354" t="str">
            <v>Jul 18</v>
          </cell>
          <cell r="P354">
            <v>7.4999999999999997E-2</v>
          </cell>
          <cell r="Q354">
            <v>0.122</v>
          </cell>
        </row>
        <row r="355">
          <cell r="O355" t="str">
            <v>Aug 18</v>
          </cell>
          <cell r="P355">
            <v>0.05</v>
          </cell>
          <cell r="Q355">
            <v>5.0999999999999997E-2</v>
          </cell>
        </row>
        <row r="356">
          <cell r="O356" t="str">
            <v>Sep 18</v>
          </cell>
          <cell r="P356">
            <v>0.04</v>
          </cell>
          <cell r="Q356">
            <v>2.7E-2</v>
          </cell>
        </row>
        <row r="357">
          <cell r="O357" t="str">
            <v>Oct 18</v>
          </cell>
          <cell r="P357">
            <v>2.8000000000000001E-2</v>
          </cell>
          <cell r="Q357">
            <v>2.4E-2</v>
          </cell>
        </row>
        <row r="358">
          <cell r="O358" t="str">
            <v>Nov 18</v>
          </cell>
          <cell r="P358">
            <v>3.5000000000000003E-2</v>
          </cell>
          <cell r="Q358">
            <v>2.7E-2</v>
          </cell>
        </row>
        <row r="359">
          <cell r="O359" t="str">
            <v>Dec 18</v>
          </cell>
          <cell r="P359">
            <v>1.2999999999999999E-2</v>
          </cell>
          <cell r="Q359">
            <v>5.0000000000000001E-3</v>
          </cell>
        </row>
        <row r="360">
          <cell r="O360" t="str">
            <v>Jan 19</v>
          </cell>
          <cell r="P360">
            <v>2.5999999999999999E-2</v>
          </cell>
          <cell r="Q360">
            <v>2.5000000000000001E-2</v>
          </cell>
        </row>
        <row r="361">
          <cell r="O361" t="str">
            <v>Feb 19</v>
          </cell>
          <cell r="P361">
            <v>1.2999999999999999E-2</v>
          </cell>
          <cell r="Q361">
            <v>3.5999999999999997E-2</v>
          </cell>
        </row>
        <row r="362">
          <cell r="O362" t="str">
            <v>Mar 19</v>
          </cell>
          <cell r="P362">
            <v>2.8000000000000001E-2</v>
          </cell>
          <cell r="Q362">
            <v>1.7999999999999999E-2</v>
          </cell>
        </row>
        <row r="363">
          <cell r="O363" t="str">
            <v>Apr 19</v>
          </cell>
          <cell r="P363">
            <v>1.4999999999999999E-2</v>
          </cell>
          <cell r="Q363">
            <v>-3.1E-2</v>
          </cell>
        </row>
        <row r="364">
          <cell r="O364" t="str">
            <v>May 19</v>
          </cell>
          <cell r="P364">
            <v>1.7999999999999999E-2</v>
          </cell>
          <cell r="Q364">
            <v>1.4999999999999999E-2</v>
          </cell>
        </row>
        <row r="365">
          <cell r="O365" t="str">
            <v>Jun 19</v>
          </cell>
          <cell r="P365">
            <v>3.3000000000000002E-2</v>
          </cell>
          <cell r="Q365">
            <v>8.8999999999999996E-2</v>
          </cell>
        </row>
        <row r="366">
          <cell r="O366" t="str">
            <v>Jul 19</v>
          </cell>
          <cell r="P366">
            <v>1.2E-2</v>
          </cell>
          <cell r="Q366">
            <v>1.0999999999999999E-2</v>
          </cell>
        </row>
        <row r="367">
          <cell r="O367" t="str">
            <v>Aug 19</v>
          </cell>
          <cell r="P367">
            <v>2.7E-2</v>
          </cell>
          <cell r="Q367">
            <v>3.1E-2</v>
          </cell>
        </row>
        <row r="368">
          <cell r="O368" t="str">
            <v>Sep 19</v>
          </cell>
          <cell r="P368">
            <v>1.2E-2</v>
          </cell>
          <cell r="Q368">
            <v>0.158</v>
          </cell>
        </row>
        <row r="369">
          <cell r="O369" t="str">
            <v>Oct 19</v>
          </cell>
          <cell r="P369">
            <v>1.4999999999999999E-2</v>
          </cell>
          <cell r="Q369">
            <v>1.9E-2</v>
          </cell>
        </row>
        <row r="370">
          <cell r="O370" t="str">
            <v>Nov 19</v>
          </cell>
          <cell r="P370">
            <v>2.5000000000000001E-2</v>
          </cell>
          <cell r="Q370">
            <v>1.2999999999999999E-2</v>
          </cell>
        </row>
        <row r="371">
          <cell r="O371" t="str">
            <v>Dec 19</v>
          </cell>
          <cell r="P371">
            <v>4.0000000000000001E-3</v>
          </cell>
          <cell r="Q371">
            <v>-2E-3</v>
          </cell>
        </row>
        <row r="372">
          <cell r="O372" t="str">
            <v>Jan 20</v>
          </cell>
          <cell r="P372">
            <v>3.4000000000000002E-2</v>
          </cell>
          <cell r="Q372">
            <v>0.26600000000000001</v>
          </cell>
        </row>
        <row r="373">
          <cell r="O373" t="str">
            <v>Feb 20</v>
          </cell>
          <cell r="P373">
            <v>2.5000000000000001E-2</v>
          </cell>
          <cell r="Q373">
            <v>8.9999999999999993E-3</v>
          </cell>
        </row>
        <row r="374">
          <cell r="O374" t="str">
            <v>Mar 20</v>
          </cell>
          <cell r="P374">
            <v>1.0999999999999999E-2</v>
          </cell>
          <cell r="Q374">
            <v>5.5E-2</v>
          </cell>
        </row>
        <row r="375">
          <cell r="O375" t="str">
            <v>Apr 20</v>
          </cell>
          <cell r="P375">
            <v>0.02</v>
          </cell>
          <cell r="Q375">
            <v>2.1999999999999999E-2</v>
          </cell>
        </row>
        <row r="376">
          <cell r="O376" t="str">
            <v>May 20</v>
          </cell>
          <cell r="P376">
            <v>1.7000000000000001E-2</v>
          </cell>
          <cell r="Q376">
            <v>1.7000000000000001E-2</v>
          </cell>
        </row>
        <row r="377">
          <cell r="O377" t="str">
            <v>Jun 20</v>
          </cell>
          <cell r="P377">
            <v>1.4E-2</v>
          </cell>
          <cell r="Q377">
            <v>1.6E-2</v>
          </cell>
        </row>
        <row r="378">
          <cell r="O378" t="str">
            <v>Jul 20</v>
          </cell>
          <cell r="P378">
            <v>4.2999999999999997E-2</v>
          </cell>
          <cell r="Q378">
            <v>3.7999999999999999E-2</v>
          </cell>
        </row>
        <row r="379">
          <cell r="O379" t="str">
            <v>Aug 20</v>
          </cell>
          <cell r="P379">
            <v>1.47E-2</v>
          </cell>
          <cell r="Q379">
            <v>4.0000000000000001E-3</v>
          </cell>
        </row>
        <row r="380">
          <cell r="O380" t="str">
            <v>Sep 20</v>
          </cell>
          <cell r="P380">
            <v>2.3E-2</v>
          </cell>
          <cell r="Q380">
            <v>3.4000000000000002E-2</v>
          </cell>
        </row>
        <row r="381">
          <cell r="O381" t="str">
            <v>Oct 20</v>
          </cell>
          <cell r="P381">
            <v>4.7E-2</v>
          </cell>
          <cell r="Q381">
            <v>3.1E-2</v>
          </cell>
        </row>
        <row r="382">
          <cell r="O382" t="str">
            <v>Nov 20</v>
          </cell>
          <cell r="P382">
            <v>2.0299999999999999E-2</v>
          </cell>
          <cell r="Q382">
            <v>2.4993999999999999E-2</v>
          </cell>
        </row>
      </sheetData>
      <sheetData sheetId="11">
        <row r="1">
          <cell r="B1" t="str">
            <v>TransactionTypeCode</v>
          </cell>
        </row>
      </sheetData>
      <sheetData sheetId="12">
        <row r="1">
          <cell r="B1" t="str">
            <v>TransactionTypeCode</v>
          </cell>
        </row>
      </sheetData>
      <sheetData sheetId="13">
        <row r="1">
          <cell r="B1" t="str">
            <v>TransactionTypeCode</v>
          </cell>
        </row>
      </sheetData>
      <sheetData sheetId="14">
        <row r="1">
          <cell r="B1" t="str">
            <v>TransactionTypeCode</v>
          </cell>
        </row>
      </sheetData>
      <sheetData sheetId="15">
        <row r="1">
          <cell r="B1" t="str">
            <v>ReliefType</v>
          </cell>
        </row>
      </sheetData>
      <sheetData sheetId="16">
        <row r="1">
          <cell r="C1" t="str">
            <v>Measure</v>
          </cell>
        </row>
      </sheetData>
      <sheetData sheetId="17">
        <row r="1">
          <cell r="E1" t="str">
            <v>Cr</v>
          </cell>
        </row>
      </sheetData>
      <sheetData sheetId="18">
        <row r="2">
          <cell r="H2">
            <v>13</v>
          </cell>
        </row>
      </sheetData>
      <sheetData sheetId="19" refreshError="1"/>
      <sheetData sheetId="20">
        <row r="1">
          <cell r="A1" t="str">
            <v>TransactionTypeCode</v>
          </cell>
        </row>
      </sheetData>
      <sheetData sheetId="21">
        <row r="1">
          <cell r="A1" t="str">
            <v>TransactionTypeCode</v>
          </cell>
        </row>
      </sheetData>
      <sheetData sheetId="22">
        <row r="1">
          <cell r="A1" t="str">
            <v>TransactionTypeCode</v>
          </cell>
        </row>
      </sheetData>
      <sheetData sheetId="23">
        <row r="1">
          <cell r="B1" t="str">
            <v>English</v>
          </cell>
        </row>
      </sheetData>
      <sheetData sheetId="24">
        <row r="3">
          <cell r="A3" t="str">
            <v>Code</v>
          </cell>
        </row>
      </sheetData>
      <sheetData sheetId="25">
        <row r="2">
          <cell r="A2">
            <v>1</v>
          </cell>
        </row>
      </sheetData>
      <sheetData sheetId="26" refreshError="1"/>
      <sheetData sheetId="27" refreshError="1"/>
      <sheetData sheetId="28" refreshError="1"/>
      <sheetData sheetId="29">
        <row r="7">
          <cell r="C7" t="str">
            <v>1st estimate</v>
          </cell>
        </row>
      </sheetData>
      <sheetData sheetId="30">
        <row r="7">
          <cell r="C7" t="str">
            <v>1st estimate</v>
          </cell>
        </row>
      </sheetData>
      <sheetData sheetId="31" refreshError="1"/>
      <sheetData sheetId="32">
        <row r="1">
          <cell r="S1">
            <v>1</v>
          </cell>
        </row>
      </sheetData>
      <sheetData sheetId="33" refreshError="1"/>
      <sheetData sheetId="34"/>
      <sheetData sheetId="35" refreshError="1"/>
      <sheetData sheetId="3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2.bin"/><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3.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B8069-B558-41AE-A95D-F97C59364DCA}">
  <sheetPr codeName="Sheet1"/>
  <dimension ref="A1:Q33"/>
  <sheetViews>
    <sheetView tabSelected="1" zoomScaleNormal="100" workbookViewId="0">
      <pane ySplit="16" topLeftCell="A17" activePane="bottomLeft" state="frozen"/>
      <selection sqref="A1:B1048576"/>
      <selection pane="bottomLeft" sqref="A1:B1"/>
    </sheetView>
  </sheetViews>
  <sheetFormatPr defaultColWidth="9" defaultRowHeight="12.75" x14ac:dyDescent="0.2"/>
  <cols>
    <col min="1" max="1" width="11.140625" style="10" customWidth="1"/>
    <col min="2" max="2" width="155.42578125" style="1" customWidth="1"/>
    <col min="3" max="3" width="27.5703125" style="1" customWidth="1"/>
    <col min="4" max="6" width="1" style="1" customWidth="1"/>
    <col min="7" max="8" width="9" style="1"/>
    <col min="9" max="9" width="12" style="1" bestFit="1" customWidth="1"/>
    <col min="10" max="10" width="13" style="1" bestFit="1" customWidth="1"/>
    <col min="11" max="16384" width="9" style="1"/>
  </cols>
  <sheetData>
    <row r="1" spans="1:11" ht="17.45" customHeight="1" x14ac:dyDescent="0.2">
      <c r="A1" s="2" t="s">
        <v>0</v>
      </c>
      <c r="B1" s="2"/>
      <c r="C1" s="3"/>
      <c r="D1" s="4"/>
      <c r="E1" s="4"/>
      <c r="F1" s="4"/>
      <c r="G1" s="4"/>
      <c r="H1" s="4"/>
      <c r="I1" s="4"/>
      <c r="J1" s="4"/>
    </row>
    <row r="2" spans="1:11" s="5" customFormat="1" ht="25.5" customHeight="1" x14ac:dyDescent="0.2">
      <c r="A2" s="6" t="s">
        <v>1</v>
      </c>
      <c r="B2" s="6"/>
    </row>
    <row r="3" spans="1:11" s="5" customFormat="1" x14ac:dyDescent="0.2">
      <c r="A3" s="6" t="s">
        <v>2</v>
      </c>
      <c r="B3" s="6"/>
    </row>
    <row r="4" spans="1:11" ht="38.25" customHeight="1" x14ac:dyDescent="0.2">
      <c r="A4" s="7" t="s">
        <v>3</v>
      </c>
      <c r="B4" s="7"/>
      <c r="C4" s="8"/>
    </row>
    <row r="5" spans="1:11" ht="25.5" customHeight="1" x14ac:dyDescent="0.2">
      <c r="A5" s="10" t="s">
        <v>4</v>
      </c>
    </row>
    <row r="6" spans="1:11" x14ac:dyDescent="0.2">
      <c r="A6" s="11" t="s">
        <v>5</v>
      </c>
    </row>
    <row r="7" spans="1:11" ht="25.5" customHeight="1" x14ac:dyDescent="0.2">
      <c r="A7" s="12" t="s">
        <v>6</v>
      </c>
    </row>
    <row r="8" spans="1:11" x14ac:dyDescent="0.2">
      <c r="A8" s="11" t="s">
        <v>7</v>
      </c>
    </row>
    <row r="9" spans="1:11" ht="25.5" customHeight="1" x14ac:dyDescent="0.2">
      <c r="A9" s="12" t="s">
        <v>8</v>
      </c>
    </row>
    <row r="10" spans="1:11" ht="25.5" customHeight="1" x14ac:dyDescent="0.2">
      <c r="A10" s="12" t="s">
        <v>9</v>
      </c>
    </row>
    <row r="11" spans="1:11" x14ac:dyDescent="0.2">
      <c r="A11" s="12" t="s">
        <v>10</v>
      </c>
    </row>
    <row r="12" spans="1:11" x14ac:dyDescent="0.2">
      <c r="A12" s="12" t="s">
        <v>11</v>
      </c>
    </row>
    <row r="13" spans="1:11" x14ac:dyDescent="0.2">
      <c r="A13" s="12" t="s">
        <v>12</v>
      </c>
    </row>
    <row r="14" spans="1:11" ht="25.5" customHeight="1" x14ac:dyDescent="0.2">
      <c r="A14" s="12" t="s">
        <v>13</v>
      </c>
    </row>
    <row r="15" spans="1:11" ht="25.5" customHeight="1" x14ac:dyDescent="0.2">
      <c r="A15" s="14" t="s">
        <v>14</v>
      </c>
      <c r="I15" s="13"/>
      <c r="J15" s="13"/>
      <c r="K15" s="13"/>
    </row>
    <row r="16" spans="1:11" x14ac:dyDescent="0.2">
      <c r="A16" s="15"/>
      <c r="I16" s="13"/>
      <c r="J16" s="13"/>
      <c r="K16" s="13"/>
    </row>
    <row r="17" spans="1:17" x14ac:dyDescent="0.2">
      <c r="A17" s="14" t="s">
        <v>15</v>
      </c>
      <c r="I17" s="13"/>
      <c r="J17" s="13"/>
      <c r="K17" s="13"/>
    </row>
    <row r="18" spans="1:17" ht="25.5" customHeight="1" x14ac:dyDescent="0.2">
      <c r="A18" s="11" t="s">
        <v>16</v>
      </c>
      <c r="B18" s="1" t="s">
        <v>17</v>
      </c>
      <c r="I18" s="13"/>
      <c r="J18" s="13"/>
      <c r="K18" s="13"/>
    </row>
    <row r="19" spans="1:17" x14ac:dyDescent="0.2">
      <c r="A19" s="11" t="s">
        <v>18</v>
      </c>
      <c r="B19" s="1" t="s">
        <v>19</v>
      </c>
      <c r="I19" s="13"/>
      <c r="J19" s="13"/>
      <c r="K19" s="13"/>
    </row>
    <row r="20" spans="1:17" x14ac:dyDescent="0.2">
      <c r="A20" s="11" t="s">
        <v>20</v>
      </c>
      <c r="B20" s="1" t="s">
        <v>21</v>
      </c>
      <c r="I20" s="13"/>
      <c r="J20" s="13"/>
      <c r="K20" s="13"/>
    </row>
    <row r="21" spans="1:17" x14ac:dyDescent="0.2">
      <c r="A21" s="11" t="s">
        <v>22</v>
      </c>
      <c r="B21" s="1" t="s">
        <v>23</v>
      </c>
      <c r="I21" s="13"/>
      <c r="J21" s="13"/>
      <c r="K21" s="13"/>
    </row>
    <row r="22" spans="1:17" x14ac:dyDescent="0.2">
      <c r="A22" s="11" t="s">
        <v>24</v>
      </c>
      <c r="B22" s="1" t="s">
        <v>25</v>
      </c>
      <c r="I22" s="13"/>
      <c r="J22" s="13"/>
      <c r="K22" s="13"/>
    </row>
    <row r="23" spans="1:17" x14ac:dyDescent="0.2">
      <c r="A23" s="11" t="s">
        <v>26</v>
      </c>
      <c r="B23" s="1" t="s">
        <v>27</v>
      </c>
      <c r="I23" s="13"/>
      <c r="J23" s="13"/>
      <c r="K23" s="13"/>
    </row>
    <row r="24" spans="1:17" x14ac:dyDescent="0.2">
      <c r="A24" s="11" t="s">
        <v>28</v>
      </c>
      <c r="B24" s="1" t="s">
        <v>29</v>
      </c>
      <c r="I24" s="13"/>
      <c r="J24" s="13"/>
      <c r="K24" s="13"/>
    </row>
    <row r="25" spans="1:17" x14ac:dyDescent="0.2">
      <c r="A25" s="11" t="s">
        <v>30</v>
      </c>
      <c r="B25" s="1" t="s">
        <v>31</v>
      </c>
      <c r="I25" s="13"/>
      <c r="J25" s="13"/>
      <c r="K25" s="13"/>
    </row>
    <row r="26" spans="1:17" x14ac:dyDescent="0.2">
      <c r="A26" s="11" t="s">
        <v>32</v>
      </c>
      <c r="B26" s="1" t="s">
        <v>33</v>
      </c>
      <c r="I26" s="13"/>
      <c r="J26" s="13"/>
      <c r="K26" s="13"/>
    </row>
    <row r="27" spans="1:17" ht="25.5" customHeight="1" x14ac:dyDescent="0.2">
      <c r="A27" s="16" t="s">
        <v>34</v>
      </c>
      <c r="B27" s="16"/>
      <c r="C27" s="16"/>
      <c r="D27" s="16"/>
      <c r="E27" s="16"/>
      <c r="F27" s="16"/>
      <c r="H27" s="9"/>
      <c r="I27" s="9"/>
      <c r="J27" s="9"/>
      <c r="M27" s="9"/>
      <c r="N27" s="9"/>
      <c r="O27" s="9"/>
      <c r="P27" s="9"/>
      <c r="Q27" s="9"/>
    </row>
    <row r="28" spans="1:17" ht="25.5" customHeight="1" x14ac:dyDescent="0.2">
      <c r="A28" s="13" t="s">
        <v>35</v>
      </c>
      <c r="H28" s="9"/>
      <c r="I28" s="9"/>
      <c r="J28" s="9"/>
      <c r="M28" s="9"/>
      <c r="N28" s="9"/>
      <c r="O28" s="9"/>
      <c r="P28" s="9"/>
      <c r="Q28" s="9"/>
    </row>
    <row r="29" spans="1:17" x14ac:dyDescent="0.2">
      <c r="A29" s="11" t="s">
        <v>36</v>
      </c>
      <c r="B29" s="10" t="s">
        <v>37</v>
      </c>
      <c r="C29" s="10"/>
      <c r="H29" s="9"/>
      <c r="I29" s="9"/>
      <c r="J29" s="9"/>
      <c r="M29" s="9"/>
      <c r="N29" s="9"/>
      <c r="O29" s="9"/>
      <c r="P29" s="9"/>
      <c r="Q29" s="9"/>
    </row>
    <row r="30" spans="1:17" ht="25.5" customHeight="1" x14ac:dyDescent="0.2">
      <c r="A30" s="13" t="s">
        <v>38</v>
      </c>
      <c r="H30" s="9"/>
      <c r="I30" s="9"/>
      <c r="J30" s="9"/>
      <c r="M30" s="9"/>
      <c r="N30" s="9"/>
      <c r="O30" s="9"/>
      <c r="P30" s="9"/>
      <c r="Q30" s="9"/>
    </row>
    <row r="31" spans="1:17" x14ac:dyDescent="0.2">
      <c r="A31" s="11" t="s">
        <v>39</v>
      </c>
      <c r="B31" s="1" t="s">
        <v>40</v>
      </c>
      <c r="H31" s="9"/>
      <c r="I31" s="9"/>
      <c r="J31" s="9"/>
      <c r="M31" s="9"/>
      <c r="N31" s="9"/>
      <c r="O31" s="9"/>
      <c r="P31" s="9"/>
      <c r="Q31" s="9"/>
    </row>
    <row r="32" spans="1:17" x14ac:dyDescent="0.2">
      <c r="A32" s="11"/>
      <c r="H32" s="9"/>
      <c r="I32" s="9"/>
      <c r="J32" s="9"/>
      <c r="M32" s="9"/>
      <c r="N32" s="9"/>
      <c r="O32" s="9"/>
      <c r="P32" s="9"/>
      <c r="Q32" s="9"/>
    </row>
    <row r="33" spans="1:17" x14ac:dyDescent="0.2">
      <c r="A33" s="13"/>
      <c r="H33" s="9"/>
      <c r="I33" s="9"/>
      <c r="J33" s="9"/>
      <c r="M33" s="9"/>
      <c r="N33" s="9"/>
      <c r="O33" s="9"/>
      <c r="P33" s="9"/>
      <c r="Q33" s="9"/>
    </row>
  </sheetData>
  <mergeCells count="4">
    <mergeCell ref="A1:B1"/>
    <mergeCell ref="A2:B2"/>
    <mergeCell ref="A3:B3"/>
    <mergeCell ref="A4:B4"/>
  </mergeCells>
  <hyperlinks>
    <hyperlink ref="A18" location="Table1" display="Table1" xr:uid="{6E444C3E-D7E2-41A6-8784-AD82EDDFF8EF}"/>
    <hyperlink ref="A19:A26" location="Table1" display="Table 1" xr:uid="{03CD0ABE-3A7D-4E93-9923-50397C786106}"/>
    <hyperlink ref="A19" location="Table2" display="Table2" xr:uid="{4AC38CD9-F845-47BD-BBF7-58FF0A20AF01}"/>
    <hyperlink ref="A20" location="Table3" display="Table3" xr:uid="{70548546-8A5A-4E1B-B23D-468861CF2789}"/>
    <hyperlink ref="A21" location="Table4" display="Table4" xr:uid="{B9AE57F3-C5C9-441E-9C02-8A3B69C8DF81}"/>
    <hyperlink ref="A22" location="Table5" display="Table5" xr:uid="{F8FA12E2-7DA9-42F9-B5C9-F44155284472}"/>
    <hyperlink ref="A24" location="Table6" display="Table6" xr:uid="{428ECA0F-80FA-42ED-B95E-8F833D9686F5}"/>
    <hyperlink ref="A25" location="Table6a" display="Table6a" xr:uid="{6F5B7B85-DA7A-4193-8FF1-5556FFC5470A}"/>
    <hyperlink ref="A26" location="Table7" display="Table7" xr:uid="{03A46C76-5A61-4AFF-A459-59DB95542B03}"/>
    <hyperlink ref="A29" location="TableA1FormulasHeader" display="TableA1FormulasHeader" xr:uid="{722646F7-0A32-4036-A27A-A81DA9479560}"/>
    <hyperlink ref="A31" location="TableA2FormulasHeader" display="TableA2FormulasHeader" xr:uid="{BDE5D993-CEFE-4193-AF37-8C7E08334B27}"/>
    <hyperlink ref="A23" location="Table5a" display="Table5a" xr:uid="{D8F4E608-5A8B-4C83-AE91-25ED4794841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0C93-5DFF-402B-85A9-7C6B8B9DA4D3}">
  <sheetPr codeName="Sheet24"/>
  <dimension ref="A1:E63"/>
  <sheetViews>
    <sheetView showGridLines="0" zoomScaleNormal="100" workbookViewId="0">
      <pane ySplit="4" topLeftCell="A5" activePane="bottomLeft" state="frozen"/>
      <selection sqref="A1:B1048576"/>
      <selection pane="bottomLeft" sqref="A1:B1"/>
    </sheetView>
  </sheetViews>
  <sheetFormatPr defaultColWidth="0" defaultRowHeight="15" x14ac:dyDescent="0.25"/>
  <cols>
    <col min="1" max="1" width="2.5703125" customWidth="1"/>
    <col min="2" max="2" width="21.7109375" customWidth="1"/>
    <col min="3" max="3" width="33.85546875" customWidth="1"/>
    <col min="4" max="5" width="9" customWidth="1"/>
    <col min="6" max="16384" width="9" hidden="1"/>
  </cols>
  <sheetData>
    <row r="1" spans="1:5" s="1" customFormat="1" ht="12.75" x14ac:dyDescent="0.2">
      <c r="A1" s="35" t="s">
        <v>57</v>
      </c>
      <c r="B1" s="35"/>
      <c r="C1" s="85"/>
    </row>
    <row r="2" spans="1:5" s="1" customFormat="1" ht="30" customHeight="1" x14ac:dyDescent="0.2">
      <c r="A2" s="146" t="s">
        <v>357</v>
      </c>
      <c r="B2" s="146"/>
      <c r="C2" s="146"/>
      <c r="D2" s="13"/>
      <c r="E2" s="13"/>
    </row>
    <row r="3" spans="1:5" s="1" customFormat="1" ht="3.75" customHeight="1" x14ac:dyDescent="0.2">
      <c r="C3" s="85"/>
    </row>
    <row r="4" spans="1:5" s="1" customFormat="1" x14ac:dyDescent="0.35">
      <c r="A4" s="160"/>
      <c r="B4" s="160"/>
      <c r="C4" s="172" t="s">
        <v>73</v>
      </c>
    </row>
    <row r="5" spans="1:5" s="1" customFormat="1" ht="12.75" x14ac:dyDescent="0.2">
      <c r="A5" s="13" t="s">
        <v>124</v>
      </c>
      <c r="B5" s="13"/>
      <c r="C5" s="85"/>
    </row>
    <row r="6" spans="1:5" s="1" customFormat="1" ht="12.6" customHeight="1" x14ac:dyDescent="0.2">
      <c r="A6" s="60"/>
      <c r="B6" s="1" t="s">
        <v>56</v>
      </c>
      <c r="C6" s="166">
        <v>219.5</v>
      </c>
      <c r="E6" s="32"/>
    </row>
    <row r="7" spans="1:5" s="1" customFormat="1" ht="12.6" customHeight="1" x14ac:dyDescent="0.2">
      <c r="A7" s="60"/>
      <c r="B7" s="59" t="s">
        <v>176</v>
      </c>
      <c r="C7" s="166">
        <v>232.8</v>
      </c>
      <c r="E7" s="32"/>
    </row>
    <row r="8" spans="1:5" s="1" customFormat="1" ht="12.6" customHeight="1" x14ac:dyDescent="0.2">
      <c r="A8" s="60"/>
      <c r="B8" s="59" t="s">
        <v>358</v>
      </c>
      <c r="C8" s="166">
        <v>199.2</v>
      </c>
      <c r="E8" s="32"/>
    </row>
    <row r="9" spans="1:5" s="1" customFormat="1" ht="26.45" customHeight="1" x14ac:dyDescent="0.2">
      <c r="A9" s="13" t="s">
        <v>126</v>
      </c>
      <c r="B9" s="13"/>
      <c r="C9" s="85"/>
      <c r="E9" s="32"/>
    </row>
    <row r="10" spans="1:5" s="1" customFormat="1" ht="12.6" customHeight="1" x14ac:dyDescent="0.2">
      <c r="B10" s="58" t="s">
        <v>127</v>
      </c>
      <c r="C10" s="166">
        <v>38.6</v>
      </c>
      <c r="E10" s="32"/>
    </row>
    <row r="11" spans="1:5" s="1" customFormat="1" ht="12.6" customHeight="1" x14ac:dyDescent="0.2">
      <c r="B11" s="58" t="s">
        <v>128</v>
      </c>
      <c r="C11" s="166">
        <v>62.7</v>
      </c>
      <c r="E11" s="32"/>
    </row>
    <row r="12" spans="1:5" s="1" customFormat="1" ht="12.6" customHeight="1" x14ac:dyDescent="0.2">
      <c r="B12" s="58" t="s">
        <v>129</v>
      </c>
      <c r="C12" s="166">
        <v>65.7</v>
      </c>
      <c r="E12" s="32"/>
    </row>
    <row r="13" spans="1:5" s="1" customFormat="1" ht="12.6" customHeight="1" x14ac:dyDescent="0.2">
      <c r="B13" s="58" t="s">
        <v>130</v>
      </c>
      <c r="C13" s="166">
        <v>52.5</v>
      </c>
      <c r="E13" s="32"/>
    </row>
    <row r="14" spans="1:5" s="1" customFormat="1" ht="26.45" customHeight="1" x14ac:dyDescent="0.2">
      <c r="B14" s="58" t="s">
        <v>131</v>
      </c>
      <c r="C14" s="166">
        <v>47.8</v>
      </c>
      <c r="E14" s="32"/>
    </row>
    <row r="15" spans="1:5" s="1" customFormat="1" ht="12.6" customHeight="1" x14ac:dyDescent="0.2">
      <c r="B15" s="58" t="s">
        <v>132</v>
      </c>
      <c r="C15" s="166">
        <v>60.4</v>
      </c>
      <c r="E15" s="32"/>
    </row>
    <row r="16" spans="1:5" s="1" customFormat="1" ht="12.6" customHeight="1" x14ac:dyDescent="0.2">
      <c r="B16" s="58" t="s">
        <v>133</v>
      </c>
      <c r="C16" s="166">
        <v>72.099999999999994</v>
      </c>
      <c r="E16" s="32"/>
    </row>
    <row r="17" spans="1:5" s="1" customFormat="1" ht="12.6" customHeight="1" x14ac:dyDescent="0.2">
      <c r="B17" s="58" t="s">
        <v>134</v>
      </c>
      <c r="C17" s="166">
        <v>52.5</v>
      </c>
      <c r="E17" s="32"/>
    </row>
    <row r="18" spans="1:5" s="1" customFormat="1" ht="25.5" customHeight="1" x14ac:dyDescent="0.2">
      <c r="B18" s="58" t="s">
        <v>359</v>
      </c>
      <c r="C18" s="166">
        <v>55.3</v>
      </c>
      <c r="E18" s="32"/>
    </row>
    <row r="19" spans="1:5" s="1" customFormat="1" ht="12.6" customHeight="1" x14ac:dyDescent="0.2">
      <c r="B19" s="58" t="s">
        <v>360</v>
      </c>
      <c r="C19" s="166">
        <v>37.5</v>
      </c>
      <c r="E19" s="32"/>
    </row>
    <row r="20" spans="1:5" s="1" customFormat="1" ht="12.6" customHeight="1" x14ac:dyDescent="0.2">
      <c r="B20" s="58" t="s">
        <v>361</v>
      </c>
      <c r="C20" s="166">
        <v>70.099999999999994</v>
      </c>
      <c r="E20" s="32"/>
    </row>
    <row r="21" spans="1:5" s="1" customFormat="1" ht="26.45" customHeight="1" x14ac:dyDescent="0.2">
      <c r="A21" s="13" t="s">
        <v>138</v>
      </c>
      <c r="C21" s="85"/>
      <c r="E21" s="32"/>
    </row>
    <row r="22" spans="1:5" s="1" customFormat="1" ht="12.75" x14ac:dyDescent="0.2">
      <c r="B22" s="58" t="s">
        <v>139</v>
      </c>
      <c r="C22" s="166">
        <v>6.1</v>
      </c>
      <c r="E22" s="32"/>
    </row>
    <row r="23" spans="1:5" s="1" customFormat="1" ht="12.75" x14ac:dyDescent="0.2">
      <c r="B23" s="58" t="s">
        <v>140</v>
      </c>
      <c r="C23" s="166">
        <v>17</v>
      </c>
      <c r="E23" s="32"/>
    </row>
    <row r="24" spans="1:5" s="1" customFormat="1" ht="12.75" x14ac:dyDescent="0.2">
      <c r="B24" s="58" t="s">
        <v>141</v>
      </c>
      <c r="C24" s="166">
        <v>15.5</v>
      </c>
      <c r="E24" s="32"/>
    </row>
    <row r="25" spans="1:5" s="1" customFormat="1" ht="12.75" x14ac:dyDescent="0.2">
      <c r="B25" s="58" t="s">
        <v>142</v>
      </c>
      <c r="C25" s="166">
        <v>20.5</v>
      </c>
      <c r="E25" s="32"/>
    </row>
    <row r="26" spans="1:5" s="1" customFormat="1" ht="12.75" x14ac:dyDescent="0.2">
      <c r="B26" s="58" t="s">
        <v>143</v>
      </c>
      <c r="C26" s="166">
        <v>23.6</v>
      </c>
      <c r="E26" s="32"/>
    </row>
    <row r="27" spans="1:5" s="1" customFormat="1" ht="12.75" x14ac:dyDescent="0.2">
      <c r="B27" s="58" t="s">
        <v>144</v>
      </c>
      <c r="C27" s="166">
        <v>18.600000000000001</v>
      </c>
      <c r="E27" s="32"/>
    </row>
    <row r="28" spans="1:5" s="1" customFormat="1" ht="12.75" x14ac:dyDescent="0.2">
      <c r="B28" s="58" t="s">
        <v>145</v>
      </c>
      <c r="C28" s="166">
        <v>21.7</v>
      </c>
      <c r="E28" s="32"/>
    </row>
    <row r="29" spans="1:5" s="1" customFormat="1" ht="12.75" x14ac:dyDescent="0.2">
      <c r="B29" s="58" t="s">
        <v>146</v>
      </c>
      <c r="C29" s="166">
        <v>22</v>
      </c>
      <c r="E29" s="32"/>
    </row>
    <row r="30" spans="1:5" s="1" customFormat="1" ht="12.75" x14ac:dyDescent="0.2">
      <c r="B30" s="58" t="s">
        <v>147</v>
      </c>
      <c r="C30" s="166">
        <v>22</v>
      </c>
      <c r="E30" s="32"/>
    </row>
    <row r="31" spans="1:5" s="1" customFormat="1" ht="12.75" x14ac:dyDescent="0.2">
      <c r="B31" s="58" t="s">
        <v>148</v>
      </c>
      <c r="C31" s="166">
        <v>20.6</v>
      </c>
      <c r="E31" s="32"/>
    </row>
    <row r="32" spans="1:5" s="1" customFormat="1" ht="12.75" x14ac:dyDescent="0.2">
      <c r="B32" s="58" t="s">
        <v>149</v>
      </c>
      <c r="C32" s="166">
        <v>14.4</v>
      </c>
      <c r="E32" s="32"/>
    </row>
    <row r="33" spans="2:5" s="1" customFormat="1" ht="12.75" x14ac:dyDescent="0.2">
      <c r="B33" s="58" t="s">
        <v>150</v>
      </c>
      <c r="C33" s="166">
        <v>17.5</v>
      </c>
      <c r="E33" s="32"/>
    </row>
    <row r="34" spans="2:5" s="1" customFormat="1" ht="26.45" customHeight="1" x14ac:dyDescent="0.2">
      <c r="B34" s="58" t="s">
        <v>151</v>
      </c>
      <c r="C34" s="166">
        <v>16.899999999999999</v>
      </c>
      <c r="E34" s="32"/>
    </row>
    <row r="35" spans="2:5" s="1" customFormat="1" ht="12.75" x14ac:dyDescent="0.2">
      <c r="B35" s="58" t="s">
        <v>152</v>
      </c>
      <c r="C35" s="166">
        <v>16</v>
      </c>
      <c r="E35" s="32"/>
    </row>
    <row r="36" spans="2:5" s="1" customFormat="1" ht="12.75" x14ac:dyDescent="0.2">
      <c r="B36" s="58" t="s">
        <v>153</v>
      </c>
      <c r="C36" s="166">
        <v>14.9</v>
      </c>
      <c r="E36" s="32"/>
    </row>
    <row r="37" spans="2:5" s="1" customFormat="1" ht="12.75" x14ac:dyDescent="0.2">
      <c r="B37" s="58" t="s">
        <v>154</v>
      </c>
      <c r="C37" s="166">
        <v>20.100000000000001</v>
      </c>
      <c r="E37" s="32"/>
    </row>
    <row r="38" spans="2:5" s="1" customFormat="1" ht="12.75" x14ac:dyDescent="0.2">
      <c r="B38" s="58" t="s">
        <v>155</v>
      </c>
      <c r="C38" s="166">
        <v>21.5</v>
      </c>
      <c r="E38" s="32"/>
    </row>
    <row r="39" spans="2:5" s="1" customFormat="1" ht="12.75" x14ac:dyDescent="0.2">
      <c r="B39" s="58" t="s">
        <v>156</v>
      </c>
      <c r="C39" s="166">
        <v>18.8</v>
      </c>
      <c r="E39" s="32"/>
    </row>
    <row r="40" spans="2:5" s="1" customFormat="1" ht="12.75" x14ac:dyDescent="0.2">
      <c r="B40" s="58" t="s">
        <v>157</v>
      </c>
      <c r="C40" s="166">
        <v>23.6</v>
      </c>
      <c r="E40" s="32"/>
    </row>
    <row r="41" spans="2:5" s="1" customFormat="1" ht="12.75" x14ac:dyDescent="0.2">
      <c r="B41" s="58" t="s">
        <v>158</v>
      </c>
      <c r="C41" s="166">
        <v>18</v>
      </c>
      <c r="E41" s="32"/>
    </row>
    <row r="42" spans="2:5" s="1" customFormat="1" ht="12.75" x14ac:dyDescent="0.2">
      <c r="B42" s="58" t="s">
        <v>159</v>
      </c>
      <c r="C42" s="166">
        <v>30.5</v>
      </c>
      <c r="E42" s="32"/>
    </row>
    <row r="43" spans="2:5" s="1" customFormat="1" ht="12.75" x14ac:dyDescent="0.2">
      <c r="B43" s="58" t="s">
        <v>160</v>
      </c>
      <c r="C43" s="166">
        <v>15</v>
      </c>
      <c r="E43" s="32"/>
    </row>
    <row r="44" spans="2:5" s="1" customFormat="1" ht="12.75" x14ac:dyDescent="0.2">
      <c r="B44" s="58" t="s">
        <v>161</v>
      </c>
      <c r="C44" s="166">
        <v>19.399999999999999</v>
      </c>
      <c r="E44" s="32"/>
    </row>
    <row r="45" spans="2:5" s="1" customFormat="1" ht="12.75" x14ac:dyDescent="0.2">
      <c r="B45" s="58" t="s">
        <v>162</v>
      </c>
      <c r="C45" s="166">
        <v>18.100000000000001</v>
      </c>
      <c r="E45" s="32"/>
    </row>
    <row r="46" spans="2:5" s="1" customFormat="1" ht="26.25" customHeight="1" x14ac:dyDescent="0.2">
      <c r="B46" s="58" t="s">
        <v>362</v>
      </c>
      <c r="C46" s="166">
        <v>37.6</v>
      </c>
      <c r="E46" s="32"/>
    </row>
    <row r="47" spans="2:5" s="1" customFormat="1" ht="12.75" x14ac:dyDescent="0.2">
      <c r="B47" s="58" t="s">
        <v>363</v>
      </c>
      <c r="C47" s="166">
        <v>9.1</v>
      </c>
      <c r="E47" s="32"/>
    </row>
    <row r="48" spans="2:5" s="1" customFormat="1" ht="12.75" x14ac:dyDescent="0.2">
      <c r="B48" s="58" t="s">
        <v>364</v>
      </c>
      <c r="C48" s="166">
        <v>8.5</v>
      </c>
      <c r="E48" s="32"/>
    </row>
    <row r="49" spans="1:5" s="1" customFormat="1" ht="12.75" x14ac:dyDescent="0.2">
      <c r="B49" s="58" t="s">
        <v>365</v>
      </c>
      <c r="C49" s="166">
        <v>10.9</v>
      </c>
      <c r="E49" s="32"/>
    </row>
    <row r="50" spans="1:5" s="1" customFormat="1" ht="12.75" x14ac:dyDescent="0.2">
      <c r="B50" s="58" t="s">
        <v>366</v>
      </c>
      <c r="C50" s="166">
        <v>12.1</v>
      </c>
      <c r="E50" s="32"/>
    </row>
    <row r="51" spans="1:5" s="1" customFormat="1" ht="12.75" x14ac:dyDescent="0.2">
      <c r="B51" s="58" t="s">
        <v>367</v>
      </c>
      <c r="C51" s="166">
        <v>14.5</v>
      </c>
      <c r="E51" s="32"/>
    </row>
    <row r="52" spans="1:5" s="1" customFormat="1" ht="12.75" x14ac:dyDescent="0.2">
      <c r="B52" s="58" t="s">
        <v>368</v>
      </c>
      <c r="C52" s="166">
        <v>17.600000000000001</v>
      </c>
      <c r="E52" s="32"/>
    </row>
    <row r="53" spans="1:5" s="1" customFormat="1" ht="12.75" x14ac:dyDescent="0.2">
      <c r="B53" s="58" t="s">
        <v>369</v>
      </c>
      <c r="C53" s="166">
        <v>23</v>
      </c>
      <c r="E53" s="32"/>
    </row>
    <row r="54" spans="1:5" s="1" customFormat="1" ht="12.75" x14ac:dyDescent="0.2">
      <c r="B54" s="58" t="s">
        <v>370</v>
      </c>
      <c r="C54" s="166">
        <v>29.6</v>
      </c>
      <c r="E54" s="32"/>
    </row>
    <row r="55" spans="1:5" s="1" customFormat="1" ht="12.75" x14ac:dyDescent="0.2">
      <c r="B55" s="58" t="s">
        <v>371</v>
      </c>
      <c r="C55" s="166">
        <v>15.5</v>
      </c>
      <c r="E55" s="32"/>
    </row>
    <row r="56" spans="1:5" s="1" customFormat="1" ht="12.75" x14ac:dyDescent="0.2">
      <c r="B56" s="58" t="s">
        <v>372</v>
      </c>
      <c r="C56" s="166">
        <v>20.9</v>
      </c>
      <c r="E56" s="32"/>
    </row>
    <row r="57" spans="1:5" s="1" customFormat="1" ht="2.85" customHeight="1" x14ac:dyDescent="0.2">
      <c r="A57" s="78"/>
      <c r="B57" s="173"/>
      <c r="C57" s="174"/>
    </row>
    <row r="58" spans="1:5" s="1" customFormat="1" ht="12.75" x14ac:dyDescent="0.2">
      <c r="C58" s="85"/>
    </row>
    <row r="59" spans="1:5" s="1" customFormat="1" ht="46.5" customHeight="1" x14ac:dyDescent="0.2">
      <c r="A59" s="84">
        <v>1</v>
      </c>
      <c r="B59" s="158" t="s">
        <v>373</v>
      </c>
      <c r="C59" s="158"/>
    </row>
    <row r="60" spans="1:5" s="1" customFormat="1" ht="103.5" customHeight="1" x14ac:dyDescent="0.2">
      <c r="A60" s="84">
        <v>2</v>
      </c>
      <c r="B60" s="158" t="s">
        <v>185</v>
      </c>
      <c r="C60" s="158"/>
      <c r="D60" s="175"/>
      <c r="E60" s="175"/>
    </row>
    <row r="61" spans="1:5" s="1" customFormat="1" ht="12.75" x14ac:dyDescent="0.2">
      <c r="C61" s="85"/>
    </row>
    <row r="62" spans="1:5" s="1" customFormat="1" ht="12.75" x14ac:dyDescent="0.2">
      <c r="C62" s="85"/>
    </row>
    <row r="63" spans="1:5" s="1" customFormat="1" ht="12.75" x14ac:dyDescent="0.2">
      <c r="C63" s="85"/>
    </row>
  </sheetData>
  <mergeCells count="5">
    <mergeCell ref="A1:B1"/>
    <mergeCell ref="A2:C2"/>
    <mergeCell ref="A4:B4"/>
    <mergeCell ref="B59:C59"/>
    <mergeCell ref="B60:C60"/>
  </mergeCells>
  <hyperlinks>
    <hyperlink ref="A1:B1" location="ContentsHead" display="ContentsHead" xr:uid="{C34FEB28-03B4-4769-9152-69D9E8F5688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79ED2-60EB-43E9-B981-4542FDC24716}">
  <sheetPr codeName="Sheet28"/>
  <dimension ref="A1:Y171"/>
  <sheetViews>
    <sheetView workbookViewId="0">
      <selection sqref="A1:D1"/>
    </sheetView>
  </sheetViews>
  <sheetFormatPr defaultColWidth="9" defaultRowHeight="15" x14ac:dyDescent="0.25"/>
  <cols>
    <col min="1" max="1" width="3.140625" style="127" customWidth="1"/>
    <col min="2" max="2" width="10.42578125" style="127" customWidth="1"/>
    <col min="3" max="3" width="2" style="127" customWidth="1"/>
    <col min="4" max="5" width="10.5703125" style="127" bestFit="1" customWidth="1"/>
    <col min="6" max="6" width="11.140625" style="127" bestFit="1" customWidth="1"/>
    <col min="7" max="7" width="13.5703125" style="127" bestFit="1" customWidth="1"/>
    <col min="8" max="8" width="16.42578125" style="127" customWidth="1"/>
    <col min="9" max="13" width="9" style="177"/>
    <col min="14" max="14" width="10.5703125" style="177" bestFit="1" customWidth="1"/>
    <col min="15" max="25" width="9" style="177"/>
    <col min="26" max="16384" width="9" style="127"/>
  </cols>
  <sheetData>
    <row r="1" spans="1:25" x14ac:dyDescent="0.25">
      <c r="A1" s="176" t="s">
        <v>57</v>
      </c>
      <c r="B1" s="176"/>
      <c r="C1" s="176"/>
      <c r="D1" s="176"/>
      <c r="E1" s="15"/>
      <c r="F1" s="15"/>
      <c r="G1" s="15"/>
      <c r="H1" s="15"/>
      <c r="K1" s="177">
        <v>56</v>
      </c>
      <c r="R1" s="177" t="s">
        <v>374</v>
      </c>
      <c r="S1" s="177">
        <v>1</v>
      </c>
    </row>
    <row r="2" spans="1:25" s="1" customFormat="1" ht="14.45" customHeight="1" x14ac:dyDescent="0.2">
      <c r="A2" s="178" t="s">
        <v>376</v>
      </c>
      <c r="B2" s="178"/>
      <c r="C2" s="178"/>
      <c r="D2" s="178"/>
      <c r="E2" s="178"/>
      <c r="F2" s="178"/>
      <c r="G2" s="178"/>
      <c r="H2" s="178"/>
      <c r="I2" s="9"/>
      <c r="J2" s="9"/>
      <c r="K2" s="9">
        <v>46</v>
      </c>
      <c r="L2" s="9">
        <v>23</v>
      </c>
      <c r="M2" s="9">
        <v>25</v>
      </c>
      <c r="N2" s="9"/>
      <c r="O2" s="9"/>
      <c r="P2" s="9"/>
      <c r="Q2" s="9"/>
      <c r="R2" s="9" t="s">
        <v>375</v>
      </c>
      <c r="S2" s="9">
        <v>25</v>
      </c>
      <c r="T2" s="9"/>
      <c r="U2" s="9"/>
      <c r="V2" s="9"/>
      <c r="W2" s="9"/>
      <c r="X2" s="9"/>
      <c r="Y2" s="9"/>
    </row>
    <row r="3" spans="1:25" s="1" customFormat="1" ht="12.75" x14ac:dyDescent="0.2">
      <c r="B3" s="179"/>
      <c r="C3" s="179"/>
      <c r="D3" s="179"/>
      <c r="E3" s="179"/>
      <c r="F3" s="179"/>
      <c r="G3" s="179"/>
      <c r="H3" s="179"/>
      <c r="I3" s="9"/>
      <c r="J3" s="9"/>
      <c r="K3" s="9"/>
      <c r="L3" s="9"/>
      <c r="M3" s="9"/>
      <c r="N3" s="9"/>
      <c r="O3" s="9"/>
      <c r="P3" s="9"/>
      <c r="Q3" s="9"/>
      <c r="R3" s="9"/>
      <c r="S3" s="9"/>
      <c r="T3" s="9"/>
      <c r="U3" s="9"/>
      <c r="V3" s="9"/>
      <c r="W3" s="9"/>
      <c r="X3" s="9"/>
      <c r="Y3" s="9"/>
    </row>
    <row r="4" spans="1:25" ht="17.45" customHeight="1" x14ac:dyDescent="0.35">
      <c r="A4" s="39" t="s">
        <v>377</v>
      </c>
      <c r="B4" s="39"/>
      <c r="C4" s="39"/>
      <c r="D4" s="39" t="s">
        <v>378</v>
      </c>
      <c r="E4" s="39"/>
      <c r="F4" s="39"/>
      <c r="G4" s="39" t="s">
        <v>379</v>
      </c>
      <c r="H4" s="39"/>
      <c r="K4" s="177">
        <v>47</v>
      </c>
      <c r="L4" s="177">
        <v>38</v>
      </c>
      <c r="M4" s="177">
        <v>39</v>
      </c>
      <c r="V4" s="177" t="s">
        <v>106</v>
      </c>
      <c r="W4" s="177">
        <v>25</v>
      </c>
    </row>
    <row r="5" spans="1:25" ht="17.100000000000001" customHeight="1" x14ac:dyDescent="0.25">
      <c r="A5" s="44"/>
      <c r="B5" s="44"/>
      <c r="C5" s="44"/>
      <c r="D5" s="180" t="s">
        <v>380</v>
      </c>
      <c r="E5" s="180" t="s">
        <v>381</v>
      </c>
      <c r="F5" s="180" t="s">
        <v>382</v>
      </c>
      <c r="G5" s="180" t="s">
        <v>383</v>
      </c>
      <c r="H5" s="180" t="s">
        <v>384</v>
      </c>
      <c r="K5" s="177">
        <v>40</v>
      </c>
      <c r="L5" s="177">
        <v>41</v>
      </c>
      <c r="M5" s="177">
        <v>42</v>
      </c>
      <c r="N5" s="177">
        <v>43</v>
      </c>
      <c r="O5" s="177">
        <v>44</v>
      </c>
      <c r="P5" s="177">
        <v>45</v>
      </c>
      <c r="Q5" s="177">
        <v>48</v>
      </c>
      <c r="V5" s="177" t="s">
        <v>385</v>
      </c>
      <c r="W5" s="177">
        <v>26</v>
      </c>
    </row>
    <row r="6" spans="1:25" x14ac:dyDescent="0.25">
      <c r="B6" s="181" t="s">
        <v>74</v>
      </c>
      <c r="C6" s="182"/>
      <c r="D6" s="183">
        <v>3940</v>
      </c>
      <c r="E6" s="184">
        <v>4350</v>
      </c>
      <c r="F6" s="184">
        <v>4370</v>
      </c>
      <c r="G6" s="185">
        <v>0.10538344337227024</v>
      </c>
      <c r="H6" s="185">
        <v>3.9053526303698405E-3</v>
      </c>
      <c r="V6" s="177" t="s">
        <v>386</v>
      </c>
      <c r="W6" s="177">
        <v>27</v>
      </c>
    </row>
    <row r="7" spans="1:25" x14ac:dyDescent="0.25">
      <c r="B7" s="181" t="s">
        <v>75</v>
      </c>
      <c r="C7" s="182"/>
      <c r="D7" s="184">
        <v>4450</v>
      </c>
      <c r="E7" s="184">
        <v>4770</v>
      </c>
      <c r="F7" s="184">
        <v>4790</v>
      </c>
      <c r="G7" s="185">
        <v>7.1926275567543163E-2</v>
      </c>
      <c r="H7" s="185">
        <v>3.9840637450199168E-3</v>
      </c>
      <c r="K7" s="186"/>
      <c r="V7" s="177" t="s">
        <v>69</v>
      </c>
      <c r="W7" s="177">
        <v>28</v>
      </c>
    </row>
    <row r="8" spans="1:25" x14ac:dyDescent="0.25">
      <c r="B8" s="181" t="s">
        <v>76</v>
      </c>
      <c r="C8" s="182"/>
      <c r="D8" s="184">
        <v>5100</v>
      </c>
      <c r="E8" s="184">
        <v>5400</v>
      </c>
      <c r="F8" s="184">
        <v>5420</v>
      </c>
      <c r="G8" s="185">
        <v>5.8258140447234208E-2</v>
      </c>
      <c r="H8" s="185">
        <v>5.3753475440221354E-3</v>
      </c>
    </row>
    <row r="9" spans="1:25" x14ac:dyDescent="0.25">
      <c r="B9" s="181" t="s">
        <v>77</v>
      </c>
      <c r="C9" s="182"/>
      <c r="D9" s="184">
        <v>4930</v>
      </c>
      <c r="E9" s="184">
        <v>5300</v>
      </c>
      <c r="F9" s="184">
        <v>5310</v>
      </c>
      <c r="G9" s="185">
        <v>7.5268817204301008E-2</v>
      </c>
      <c r="H9" s="185">
        <v>2.2641509433962703E-3</v>
      </c>
    </row>
    <row r="10" spans="1:25" x14ac:dyDescent="0.25">
      <c r="B10" s="181" t="s">
        <v>78</v>
      </c>
      <c r="C10" s="182"/>
      <c r="D10" s="184">
        <v>5660</v>
      </c>
      <c r="E10" s="184">
        <v>5950</v>
      </c>
      <c r="F10" s="184">
        <v>5970</v>
      </c>
      <c r="G10" s="185">
        <v>5.0141242937853159E-2</v>
      </c>
      <c r="H10" s="185">
        <v>3.3624747814391398E-3</v>
      </c>
    </row>
    <row r="11" spans="1:25" x14ac:dyDescent="0.25">
      <c r="B11" s="181" t="s">
        <v>79</v>
      </c>
      <c r="C11" s="182"/>
      <c r="D11" s="184">
        <v>4790</v>
      </c>
      <c r="E11" s="184">
        <v>4980</v>
      </c>
      <c r="F11" s="184">
        <v>4990</v>
      </c>
      <c r="G11" s="185">
        <v>3.9883065358112368E-2</v>
      </c>
      <c r="H11" s="185">
        <v>2.6104417670682611E-3</v>
      </c>
    </row>
    <row r="12" spans="1:25" x14ac:dyDescent="0.25">
      <c r="B12" s="181" t="s">
        <v>80</v>
      </c>
      <c r="C12" s="182"/>
      <c r="D12" s="184">
        <v>5460</v>
      </c>
      <c r="E12" s="184">
        <v>5620</v>
      </c>
      <c r="F12" s="184">
        <v>5630</v>
      </c>
      <c r="G12" s="185">
        <v>2.8189639392275367E-2</v>
      </c>
      <c r="H12" s="185">
        <v>1.7803097739006457E-3</v>
      </c>
    </row>
    <row r="13" spans="1:25" x14ac:dyDescent="0.25">
      <c r="B13" s="181" t="s">
        <v>81</v>
      </c>
      <c r="C13" s="182"/>
      <c r="D13" s="184">
        <v>6090</v>
      </c>
      <c r="E13" s="184">
        <v>6300</v>
      </c>
      <c r="F13" s="184">
        <v>6320</v>
      </c>
      <c r="G13" s="185">
        <v>3.4675431388660582E-2</v>
      </c>
      <c r="H13" s="185">
        <v>3.6531130876746865E-3</v>
      </c>
      <c r="N13" s="187"/>
    </row>
    <row r="14" spans="1:25" x14ac:dyDescent="0.25">
      <c r="B14" s="181" t="s">
        <v>82</v>
      </c>
      <c r="C14" s="182"/>
      <c r="D14" s="184">
        <v>5360</v>
      </c>
      <c r="E14" s="184">
        <v>5430</v>
      </c>
      <c r="F14" s="184">
        <v>5440</v>
      </c>
      <c r="G14" s="185">
        <v>1.3067015120403314E-2</v>
      </c>
      <c r="H14" s="185">
        <v>1.4741109268472385E-3</v>
      </c>
    </row>
    <row r="15" spans="1:25" x14ac:dyDescent="0.25">
      <c r="B15" s="181" t="s">
        <v>83</v>
      </c>
      <c r="C15" s="182"/>
      <c r="D15" s="184">
        <v>3900</v>
      </c>
      <c r="E15" s="184">
        <v>4000</v>
      </c>
      <c r="F15" s="184">
        <v>4010</v>
      </c>
      <c r="G15" s="185">
        <v>2.5917372337695754E-2</v>
      </c>
      <c r="H15" s="185">
        <v>2.0010005002502051E-3</v>
      </c>
    </row>
    <row r="16" spans="1:25" x14ac:dyDescent="0.25">
      <c r="B16" s="181" t="s">
        <v>84</v>
      </c>
      <c r="C16" s="182"/>
      <c r="D16" s="184">
        <v>4240</v>
      </c>
      <c r="E16" s="184">
        <v>4290</v>
      </c>
      <c r="F16" s="184">
        <v>4300</v>
      </c>
      <c r="G16" s="185">
        <v>1.2744866650932218E-2</v>
      </c>
      <c r="H16" s="185">
        <v>1.3982754602657188E-3</v>
      </c>
    </row>
    <row r="17" spans="2:8" x14ac:dyDescent="0.25">
      <c r="B17" s="181" t="s">
        <v>85</v>
      </c>
      <c r="C17" s="188"/>
      <c r="D17" s="184">
        <v>4900</v>
      </c>
      <c r="E17" s="184">
        <v>5040</v>
      </c>
      <c r="F17" s="184">
        <v>5050</v>
      </c>
      <c r="G17" s="185">
        <v>2.8180518684909117E-2</v>
      </c>
      <c r="H17" s="185">
        <v>1.9860973187686426E-3</v>
      </c>
    </row>
    <row r="18" spans="2:8" x14ac:dyDescent="0.25">
      <c r="B18" s="181" t="s">
        <v>86</v>
      </c>
      <c r="C18" s="188"/>
      <c r="D18" s="184">
        <v>4450</v>
      </c>
      <c r="E18" s="184">
        <v>4510</v>
      </c>
      <c r="F18" s="184">
        <v>4520</v>
      </c>
      <c r="G18" s="185">
        <v>1.4848143982002293E-2</v>
      </c>
      <c r="H18" s="185">
        <v>2.8818443804035088E-3</v>
      </c>
    </row>
    <row r="19" spans="2:8" x14ac:dyDescent="0.25">
      <c r="B19" s="181" t="s">
        <v>87</v>
      </c>
      <c r="C19" s="188"/>
      <c r="D19" s="184">
        <v>4950</v>
      </c>
      <c r="E19" s="184">
        <v>5040</v>
      </c>
      <c r="F19" s="184">
        <v>5050</v>
      </c>
      <c r="G19" s="185">
        <v>1.8387553041018467E-2</v>
      </c>
      <c r="H19" s="185">
        <v>1.5873015873015817E-3</v>
      </c>
    </row>
    <row r="20" spans="2:8" x14ac:dyDescent="0.25">
      <c r="B20" s="181" t="s">
        <v>88</v>
      </c>
      <c r="C20" s="188"/>
      <c r="D20" s="184">
        <v>4940</v>
      </c>
      <c r="E20" s="184">
        <v>5100</v>
      </c>
      <c r="F20" s="184">
        <v>5110</v>
      </c>
      <c r="G20" s="185">
        <v>3.2617504051863921E-2</v>
      </c>
      <c r="H20" s="185">
        <v>1.5695507161075373E-3</v>
      </c>
    </row>
    <row r="21" spans="2:8" x14ac:dyDescent="0.25">
      <c r="B21" s="181" t="s">
        <v>89</v>
      </c>
      <c r="C21" s="188"/>
      <c r="D21" s="184">
        <v>5510</v>
      </c>
      <c r="E21" s="184">
        <v>5570</v>
      </c>
      <c r="F21" s="184">
        <v>5590</v>
      </c>
      <c r="G21" s="185">
        <v>1.2168543407192089E-2</v>
      </c>
      <c r="H21" s="185">
        <v>2.5121119684192728E-3</v>
      </c>
    </row>
    <row r="22" spans="2:8" x14ac:dyDescent="0.25">
      <c r="B22" s="181" t="s">
        <v>90</v>
      </c>
      <c r="C22" s="188"/>
      <c r="D22" s="184">
        <v>5560</v>
      </c>
      <c r="E22" s="184">
        <v>5710</v>
      </c>
      <c r="F22" s="184">
        <v>5720</v>
      </c>
      <c r="G22" s="185">
        <v>2.6784109293546576E-2</v>
      </c>
      <c r="H22" s="185">
        <v>1.5756302521008347E-3</v>
      </c>
    </row>
    <row r="23" spans="2:8" x14ac:dyDescent="0.25">
      <c r="B23" s="181" t="s">
        <v>91</v>
      </c>
      <c r="C23" s="188"/>
      <c r="D23" s="184">
        <v>5060</v>
      </c>
      <c r="E23" s="184">
        <v>5120</v>
      </c>
      <c r="F23" s="184">
        <v>5140</v>
      </c>
      <c r="G23" s="185">
        <v>1.1850681414181219E-2</v>
      </c>
      <c r="H23" s="185">
        <v>2.7327737653719542E-3</v>
      </c>
    </row>
    <row r="24" spans="2:8" x14ac:dyDescent="0.25">
      <c r="B24" s="181" t="s">
        <v>92</v>
      </c>
      <c r="C24" s="188"/>
      <c r="D24" s="184">
        <v>5500</v>
      </c>
      <c r="E24" s="184">
        <v>5580</v>
      </c>
      <c r="F24" s="184">
        <v>5580</v>
      </c>
      <c r="G24" s="185">
        <v>1.4548099654482671E-2</v>
      </c>
      <c r="H24" s="185">
        <v>3.5848718408315605E-4</v>
      </c>
    </row>
    <row r="25" spans="2:8" x14ac:dyDescent="0.25">
      <c r="B25" s="181" t="s">
        <v>93</v>
      </c>
      <c r="C25" s="188"/>
      <c r="D25" s="184">
        <v>5530</v>
      </c>
      <c r="E25" s="184">
        <v>5670</v>
      </c>
      <c r="F25" s="184">
        <v>5680</v>
      </c>
      <c r="G25" s="185">
        <v>2.5492677635147398E-2</v>
      </c>
      <c r="H25" s="185">
        <v>7.0521861777161909E-4</v>
      </c>
    </row>
    <row r="26" spans="2:8" x14ac:dyDescent="0.25">
      <c r="B26" s="181" t="s">
        <v>94</v>
      </c>
      <c r="C26" s="188"/>
      <c r="D26" s="184">
        <v>5360</v>
      </c>
      <c r="E26" s="184">
        <v>5390</v>
      </c>
      <c r="F26" s="184">
        <v>5400</v>
      </c>
      <c r="G26" s="185">
        <v>4.4767767207609666E-3</v>
      </c>
      <c r="H26" s="185">
        <v>2.9712163416899529E-3</v>
      </c>
    </row>
    <row r="27" spans="2:8" x14ac:dyDescent="0.25">
      <c r="B27" s="181" t="s">
        <v>95</v>
      </c>
      <c r="C27" s="188"/>
      <c r="D27" s="184">
        <v>4210</v>
      </c>
      <c r="E27" s="184">
        <v>4350</v>
      </c>
      <c r="F27" s="184">
        <v>4360</v>
      </c>
      <c r="G27" s="185">
        <v>3.3761293390394576E-2</v>
      </c>
      <c r="H27" s="185">
        <v>1.8399264029438367E-3</v>
      </c>
    </row>
    <row r="28" spans="2:8" x14ac:dyDescent="0.25">
      <c r="B28" s="181" t="s">
        <v>96</v>
      </c>
      <c r="C28" s="188"/>
      <c r="D28" s="184">
        <v>4240</v>
      </c>
      <c r="E28" s="184">
        <v>4350</v>
      </c>
      <c r="F28" s="184">
        <v>4360</v>
      </c>
      <c r="G28" s="185">
        <v>2.4976437323279921E-2</v>
      </c>
      <c r="H28" s="185">
        <v>1.3793103448276334E-3</v>
      </c>
    </row>
    <row r="29" spans="2:8" x14ac:dyDescent="0.25">
      <c r="B29" s="181" t="s">
        <v>97</v>
      </c>
      <c r="C29" s="188"/>
      <c r="D29" s="184">
        <v>4570</v>
      </c>
      <c r="E29" s="184">
        <v>4620</v>
      </c>
      <c r="F29" s="184">
        <v>4630</v>
      </c>
      <c r="G29" s="185">
        <v>1.0936132983377034E-2</v>
      </c>
      <c r="H29" s="185">
        <v>1.7308524448291784E-3</v>
      </c>
    </row>
    <row r="30" spans="2:8" x14ac:dyDescent="0.25">
      <c r="B30" s="181" t="s">
        <v>98</v>
      </c>
      <c r="C30" s="188"/>
      <c r="D30" s="184">
        <v>2060</v>
      </c>
      <c r="E30" s="184">
        <v>2100</v>
      </c>
      <c r="F30" s="184">
        <v>2110</v>
      </c>
      <c r="G30" s="185">
        <v>2.0408163265306145E-2</v>
      </c>
      <c r="H30" s="185">
        <v>4.761904761904745E-3</v>
      </c>
    </row>
    <row r="31" spans="2:8" x14ac:dyDescent="0.25">
      <c r="B31" s="181" t="s">
        <v>99</v>
      </c>
      <c r="C31" s="188"/>
      <c r="D31" s="184">
        <v>2160</v>
      </c>
      <c r="E31" s="184">
        <v>2190</v>
      </c>
      <c r="F31" s="184">
        <v>2200</v>
      </c>
      <c r="G31" s="185">
        <v>1.6689847009735637E-2</v>
      </c>
      <c r="H31" s="185">
        <v>2.2799817601459882E-3</v>
      </c>
    </row>
    <row r="32" spans="2:8" x14ac:dyDescent="0.25">
      <c r="B32" s="181" t="s">
        <v>100</v>
      </c>
      <c r="C32" s="188"/>
      <c r="D32" s="184">
        <v>2860</v>
      </c>
      <c r="E32" s="184">
        <v>2900</v>
      </c>
      <c r="F32" s="184">
        <v>2910</v>
      </c>
      <c r="G32" s="185">
        <v>1.4005602240896309E-2</v>
      </c>
      <c r="H32" s="185">
        <v>5.1795580110496342E-3</v>
      </c>
    </row>
    <row r="33" spans="1:25" x14ac:dyDescent="0.25">
      <c r="B33" s="181" t="s">
        <v>101</v>
      </c>
      <c r="C33" s="188"/>
      <c r="D33" s="184">
        <v>3310</v>
      </c>
      <c r="E33" s="184">
        <v>3450</v>
      </c>
      <c r="F33" s="184">
        <v>3460</v>
      </c>
      <c r="G33" s="185">
        <v>4.3254688445251155E-2</v>
      </c>
      <c r="H33" s="185">
        <v>1.7396346767177828E-3</v>
      </c>
    </row>
    <row r="34" spans="1:25" x14ac:dyDescent="0.25">
      <c r="B34" s="181" t="s">
        <v>102</v>
      </c>
      <c r="C34" s="188"/>
      <c r="D34" s="184">
        <v>3470</v>
      </c>
      <c r="E34" s="184">
        <v>3520</v>
      </c>
      <c r="F34" s="184">
        <v>3530</v>
      </c>
      <c r="G34" s="185">
        <v>1.4693171996542853E-2</v>
      </c>
      <c r="H34" s="185">
        <v>2.2714366837024436E-3</v>
      </c>
    </row>
    <row r="35" spans="1:25" x14ac:dyDescent="0.25">
      <c r="B35" s="181" t="s">
        <v>103</v>
      </c>
      <c r="C35" s="188"/>
      <c r="D35" s="184">
        <v>3990</v>
      </c>
      <c r="E35" s="184">
        <v>4080</v>
      </c>
      <c r="F35" s="184">
        <v>4100</v>
      </c>
      <c r="G35" s="185">
        <v>2.2801302931596101E-2</v>
      </c>
      <c r="H35" s="185">
        <v>4.8995590396865296E-3</v>
      </c>
    </row>
    <row r="36" spans="1:25" x14ac:dyDescent="0.25">
      <c r="B36" s="181" t="s">
        <v>104</v>
      </c>
      <c r="C36" s="188"/>
      <c r="D36" s="184">
        <v>5550</v>
      </c>
      <c r="E36" s="184">
        <v>5800</v>
      </c>
      <c r="F36" s="184">
        <v>5820</v>
      </c>
      <c r="G36" s="185">
        <v>4.6708746618575381E-2</v>
      </c>
      <c r="H36" s="185">
        <v>2.4121295658166009E-3</v>
      </c>
    </row>
    <row r="37" spans="1:25" x14ac:dyDescent="0.25">
      <c r="B37" s="181" t="s">
        <v>105</v>
      </c>
      <c r="C37" s="188"/>
      <c r="D37" s="184">
        <v>5580</v>
      </c>
      <c r="E37" s="184">
        <v>5690</v>
      </c>
      <c r="F37" s="184">
        <v>5710</v>
      </c>
      <c r="G37" s="185">
        <v>2.0250896057347756E-2</v>
      </c>
      <c r="H37" s="185">
        <v>2.283506060073881E-3</v>
      </c>
    </row>
    <row r="38" spans="1:25" x14ac:dyDescent="0.25">
      <c r="B38" s="181" t="s">
        <v>387</v>
      </c>
      <c r="C38" s="188"/>
      <c r="D38" s="184">
        <v>6640</v>
      </c>
      <c r="E38" s="184">
        <v>6730</v>
      </c>
      <c r="F38" s="184">
        <v>6750</v>
      </c>
      <c r="G38" s="185">
        <v>1.4003915073031115E-2</v>
      </c>
      <c r="H38" s="185">
        <v>2.6730026730026335E-3</v>
      </c>
    </row>
    <row r="39" spans="1:25" x14ac:dyDescent="0.25">
      <c r="B39" s="181" t="s">
        <v>388</v>
      </c>
      <c r="C39" s="188"/>
      <c r="D39" s="184">
        <v>4110</v>
      </c>
      <c r="E39" s="184">
        <v>4250</v>
      </c>
      <c r="F39" s="184" t="s">
        <v>68</v>
      </c>
      <c r="G39" s="185">
        <v>3.3819951338199594E-2</v>
      </c>
      <c r="H39" s="185" t="s">
        <v>68</v>
      </c>
    </row>
    <row r="40" spans="1:25" x14ac:dyDescent="0.25">
      <c r="B40" s="181" t="s">
        <v>389</v>
      </c>
      <c r="C40" s="188"/>
      <c r="D40" s="184">
        <v>5040</v>
      </c>
      <c r="E40" s="184" t="s">
        <v>68</v>
      </c>
      <c r="F40" s="184" t="s">
        <v>68</v>
      </c>
      <c r="G40" s="185" t="s">
        <v>68</v>
      </c>
      <c r="H40" s="185" t="s">
        <v>68</v>
      </c>
    </row>
    <row r="41" spans="1:25" x14ac:dyDescent="0.25">
      <c r="A41" s="189"/>
      <c r="B41" s="190"/>
      <c r="C41" s="191"/>
      <c r="D41" s="192"/>
      <c r="E41" s="192"/>
      <c r="F41" s="190"/>
      <c r="G41" s="192"/>
      <c r="H41" s="192"/>
    </row>
    <row r="42" spans="1:25" x14ac:dyDescent="0.25">
      <c r="A42" s="193">
        <v>1</v>
      </c>
      <c r="B42" s="1" t="s">
        <v>390</v>
      </c>
      <c r="D42" s="194"/>
      <c r="E42" s="194"/>
      <c r="F42" s="194"/>
      <c r="G42" s="194"/>
      <c r="K42" s="177">
        <v>49</v>
      </c>
    </row>
    <row r="44" spans="1:25" x14ac:dyDescent="0.25">
      <c r="B44" s="15" t="s">
        <v>68</v>
      </c>
      <c r="C44" s="15"/>
      <c r="D44" s="15"/>
      <c r="E44" s="15"/>
      <c r="F44" s="15"/>
      <c r="G44" s="15"/>
      <c r="H44" s="15"/>
    </row>
    <row r="45" spans="1:25" s="1" customFormat="1" x14ac:dyDescent="0.25">
      <c r="A45" s="38" t="s">
        <v>385</v>
      </c>
      <c r="B45" s="38"/>
      <c r="C45" s="38"/>
      <c r="D45" s="38"/>
      <c r="E45" s="38"/>
      <c r="F45" s="38"/>
      <c r="G45" s="38"/>
      <c r="H45" s="38"/>
      <c r="I45" s="9"/>
      <c r="J45" s="9"/>
      <c r="K45" s="177">
        <v>46</v>
      </c>
      <c r="L45" s="9">
        <v>23</v>
      </c>
      <c r="M45" s="9">
        <v>26</v>
      </c>
      <c r="N45" s="9"/>
      <c r="O45" s="9"/>
      <c r="P45" s="9"/>
      <c r="Q45" s="9"/>
      <c r="R45" s="9"/>
      <c r="S45" s="9"/>
      <c r="T45" s="9"/>
      <c r="U45" s="9"/>
      <c r="V45" s="9"/>
      <c r="W45" s="9"/>
      <c r="X45" s="9"/>
      <c r="Y45" s="9"/>
    </row>
    <row r="46" spans="1:25" s="1" customFormat="1" x14ac:dyDescent="0.25">
      <c r="B46" s="15"/>
      <c r="C46" s="15"/>
      <c r="D46" s="195"/>
      <c r="E46" s="195"/>
      <c r="F46" s="195"/>
      <c r="G46" s="195"/>
      <c r="H46" s="195"/>
      <c r="I46" s="9"/>
      <c r="J46" s="9"/>
      <c r="K46" s="177"/>
      <c r="L46" s="9"/>
      <c r="M46" s="9"/>
      <c r="N46" s="9"/>
      <c r="O46" s="9"/>
      <c r="P46" s="9"/>
      <c r="Q46" s="9"/>
      <c r="R46" s="9"/>
      <c r="S46" s="9"/>
      <c r="T46" s="9"/>
      <c r="U46" s="9"/>
      <c r="V46" s="9"/>
      <c r="W46" s="9"/>
      <c r="X46" s="9"/>
      <c r="Y46" s="9"/>
    </row>
    <row r="47" spans="1:25" ht="17.45" customHeight="1" x14ac:dyDescent="0.35">
      <c r="A47" s="39" t="s">
        <v>377</v>
      </c>
      <c r="B47" s="39"/>
      <c r="C47" s="39"/>
      <c r="D47" s="39" t="s">
        <v>378</v>
      </c>
      <c r="E47" s="39"/>
      <c r="F47" s="39"/>
      <c r="G47" s="39" t="s">
        <v>379</v>
      </c>
      <c r="H47" s="39"/>
      <c r="K47" s="177">
        <v>47</v>
      </c>
      <c r="L47" s="177">
        <v>38</v>
      </c>
      <c r="M47" s="177">
        <v>39</v>
      </c>
    </row>
    <row r="48" spans="1:25" ht="17.100000000000001" customHeight="1" x14ac:dyDescent="0.25">
      <c r="A48" s="44"/>
      <c r="B48" s="44"/>
      <c r="C48" s="44"/>
      <c r="D48" s="180" t="s">
        <v>380</v>
      </c>
      <c r="E48" s="180" t="s">
        <v>381</v>
      </c>
      <c r="F48" s="180" t="s">
        <v>382</v>
      </c>
      <c r="G48" s="180" t="s">
        <v>383</v>
      </c>
      <c r="H48" s="180" t="s">
        <v>384</v>
      </c>
      <c r="K48" s="177">
        <v>40</v>
      </c>
      <c r="L48" s="177">
        <v>41</v>
      </c>
      <c r="M48" s="177">
        <v>42</v>
      </c>
      <c r="N48" s="177">
        <v>43</v>
      </c>
      <c r="O48" s="177">
        <v>44</v>
      </c>
      <c r="P48" s="177">
        <v>45</v>
      </c>
      <c r="Q48" s="177">
        <v>48</v>
      </c>
    </row>
    <row r="49" spans="2:8" x14ac:dyDescent="0.25">
      <c r="B49" s="181" t="s">
        <v>74</v>
      </c>
      <c r="C49" s="182"/>
      <c r="D49" s="184">
        <v>3560</v>
      </c>
      <c r="E49" s="184">
        <v>3870</v>
      </c>
      <c r="F49" s="184">
        <v>3890</v>
      </c>
      <c r="G49" s="185">
        <v>8.8838909193140303E-2</v>
      </c>
      <c r="H49" s="185">
        <v>3.3565711334881954E-3</v>
      </c>
    </row>
    <row r="50" spans="2:8" x14ac:dyDescent="0.25">
      <c r="B50" s="181" t="s">
        <v>75</v>
      </c>
      <c r="C50" s="182"/>
      <c r="D50" s="184">
        <v>4090</v>
      </c>
      <c r="E50" s="184">
        <v>4330</v>
      </c>
      <c r="F50" s="184">
        <v>4340</v>
      </c>
      <c r="G50" s="185">
        <v>5.8449498654927767E-2</v>
      </c>
      <c r="H50" s="185">
        <v>3.0036968576709899E-3</v>
      </c>
    </row>
    <row r="51" spans="2:8" x14ac:dyDescent="0.25">
      <c r="B51" s="181" t="s">
        <v>76</v>
      </c>
      <c r="C51" s="182"/>
      <c r="D51" s="184">
        <v>4710</v>
      </c>
      <c r="E51" s="184">
        <v>4940</v>
      </c>
      <c r="F51" s="184">
        <v>4960</v>
      </c>
      <c r="G51" s="185">
        <v>5.0361240968975762E-2</v>
      </c>
      <c r="H51" s="185">
        <v>3.2369006676107315E-3</v>
      </c>
    </row>
    <row r="52" spans="2:8" x14ac:dyDescent="0.25">
      <c r="B52" s="181" t="s">
        <v>77</v>
      </c>
      <c r="C52" s="182"/>
      <c r="D52" s="184">
        <v>4540</v>
      </c>
      <c r="E52" s="184">
        <v>4830</v>
      </c>
      <c r="F52" s="184">
        <v>4840</v>
      </c>
      <c r="G52" s="185">
        <v>6.3174114021571581E-2</v>
      </c>
      <c r="H52" s="185">
        <v>1.4492753623187582E-3</v>
      </c>
    </row>
    <row r="53" spans="2:8" x14ac:dyDescent="0.25">
      <c r="B53" s="181" t="s">
        <v>78</v>
      </c>
      <c r="C53" s="182"/>
      <c r="D53" s="184">
        <v>5230</v>
      </c>
      <c r="E53" s="184">
        <v>5450</v>
      </c>
      <c r="F53" s="184">
        <v>5460</v>
      </c>
      <c r="G53" s="185">
        <v>4.1308089500860623E-2</v>
      </c>
      <c r="H53" s="185">
        <v>1.8365472910928382E-3</v>
      </c>
    </row>
    <row r="54" spans="2:8" x14ac:dyDescent="0.25">
      <c r="B54" s="181" t="s">
        <v>79</v>
      </c>
      <c r="C54" s="182"/>
      <c r="D54" s="184">
        <v>4400</v>
      </c>
      <c r="E54" s="184">
        <v>4530</v>
      </c>
      <c r="F54" s="184">
        <v>4540</v>
      </c>
      <c r="G54" s="185">
        <v>2.93248465560354E-2</v>
      </c>
      <c r="H54" s="185">
        <v>1.5459363957597283E-3</v>
      </c>
    </row>
    <row r="55" spans="2:8" x14ac:dyDescent="0.25">
      <c r="B55" s="181" t="s">
        <v>80</v>
      </c>
      <c r="C55" s="182"/>
      <c r="D55" s="184">
        <v>4930</v>
      </c>
      <c r="E55" s="184">
        <v>5040</v>
      </c>
      <c r="F55" s="184">
        <v>5040</v>
      </c>
      <c r="G55" s="185">
        <v>2.3133116883116811E-2</v>
      </c>
      <c r="H55" s="185">
        <v>3.9666798889337329E-4</v>
      </c>
    </row>
    <row r="56" spans="2:8" x14ac:dyDescent="0.25">
      <c r="B56" s="181" t="s">
        <v>81</v>
      </c>
      <c r="C56" s="182"/>
      <c r="D56" s="184">
        <v>5590</v>
      </c>
      <c r="E56" s="184">
        <v>5770</v>
      </c>
      <c r="F56" s="184">
        <v>5780</v>
      </c>
      <c r="G56" s="185">
        <v>3.1104755094744307E-2</v>
      </c>
      <c r="H56" s="185">
        <v>2.0804438280166426E-3</v>
      </c>
    </row>
    <row r="57" spans="2:8" x14ac:dyDescent="0.25">
      <c r="B57" s="181" t="s">
        <v>82</v>
      </c>
      <c r="C57" s="182"/>
      <c r="D57" s="184">
        <v>4850</v>
      </c>
      <c r="E57" s="184">
        <v>4900</v>
      </c>
      <c r="F57" s="184">
        <v>4910</v>
      </c>
      <c r="G57" s="185">
        <v>1.0305028854080689E-2</v>
      </c>
      <c r="H57" s="185">
        <v>2.039983680130586E-3</v>
      </c>
    </row>
    <row r="58" spans="2:8" x14ac:dyDescent="0.25">
      <c r="B58" s="181" t="s">
        <v>83</v>
      </c>
      <c r="C58" s="182"/>
      <c r="D58" s="184">
        <v>3510</v>
      </c>
      <c r="E58" s="184">
        <v>3580</v>
      </c>
      <c r="F58" s="184">
        <v>3580</v>
      </c>
      <c r="G58" s="185">
        <v>1.968054763262983E-2</v>
      </c>
      <c r="H58" s="185">
        <v>8.3916083916091289E-4</v>
      </c>
    </row>
    <row r="59" spans="2:8" x14ac:dyDescent="0.25">
      <c r="B59" s="181" t="s">
        <v>84</v>
      </c>
      <c r="C59" s="188"/>
      <c r="D59" s="184">
        <v>3810</v>
      </c>
      <c r="E59" s="184">
        <v>3850</v>
      </c>
      <c r="F59" s="184">
        <v>3850</v>
      </c>
      <c r="G59" s="185">
        <v>9.9711361847283353E-3</v>
      </c>
      <c r="H59" s="185">
        <v>1.2990387113536173E-3</v>
      </c>
    </row>
    <row r="60" spans="2:8" x14ac:dyDescent="0.25">
      <c r="B60" s="181" t="s">
        <v>85</v>
      </c>
      <c r="C60" s="188"/>
      <c r="D60" s="184">
        <v>4310</v>
      </c>
      <c r="E60" s="184">
        <v>4400</v>
      </c>
      <c r="F60" s="184">
        <v>4400</v>
      </c>
      <c r="G60" s="185">
        <v>1.9012288430326985E-2</v>
      </c>
      <c r="H60" s="185">
        <v>9.101251422070078E-4</v>
      </c>
    </row>
    <row r="61" spans="2:8" x14ac:dyDescent="0.25">
      <c r="B61" s="181" t="s">
        <v>86</v>
      </c>
      <c r="C61" s="188"/>
      <c r="D61" s="184">
        <v>3960</v>
      </c>
      <c r="E61" s="184">
        <v>4000</v>
      </c>
      <c r="F61" s="184">
        <v>4010</v>
      </c>
      <c r="G61" s="185">
        <v>1.0608739580702187E-2</v>
      </c>
      <c r="H61" s="185">
        <v>1.4996250937264755E-3</v>
      </c>
    </row>
    <row r="62" spans="2:8" x14ac:dyDescent="0.25">
      <c r="B62" s="181" t="s">
        <v>87</v>
      </c>
      <c r="C62" s="188"/>
      <c r="D62" s="184">
        <v>4500</v>
      </c>
      <c r="E62" s="184">
        <v>4550</v>
      </c>
      <c r="F62" s="184">
        <v>4560</v>
      </c>
      <c r="G62" s="185">
        <v>1.2458286985539413E-2</v>
      </c>
      <c r="H62" s="185">
        <v>1.0986596352449141E-3</v>
      </c>
    </row>
    <row r="63" spans="2:8" x14ac:dyDescent="0.25">
      <c r="B63" s="181" t="s">
        <v>88</v>
      </c>
      <c r="C63" s="188"/>
      <c r="D63" s="184">
        <v>4540</v>
      </c>
      <c r="E63" s="184">
        <v>4660</v>
      </c>
      <c r="F63" s="184">
        <v>4660</v>
      </c>
      <c r="G63" s="185">
        <v>2.5319242624394445E-2</v>
      </c>
      <c r="H63" s="185">
        <v>1.0736525660295371E-3</v>
      </c>
    </row>
    <row r="64" spans="2:8" x14ac:dyDescent="0.25">
      <c r="B64" s="181" t="s">
        <v>89</v>
      </c>
      <c r="C64" s="188"/>
      <c r="D64" s="184">
        <v>4950</v>
      </c>
      <c r="E64" s="184">
        <v>5000</v>
      </c>
      <c r="F64" s="184">
        <v>5000</v>
      </c>
      <c r="G64" s="185">
        <v>9.0909090909090384E-3</v>
      </c>
      <c r="H64" s="185">
        <v>1.6016016016016099E-3</v>
      </c>
    </row>
    <row r="65" spans="2:8" x14ac:dyDescent="0.25">
      <c r="B65" s="181" t="s">
        <v>90</v>
      </c>
      <c r="C65" s="188"/>
      <c r="D65" s="184">
        <v>5140</v>
      </c>
      <c r="E65" s="184">
        <v>5250</v>
      </c>
      <c r="F65" s="184">
        <v>5260</v>
      </c>
      <c r="G65" s="185">
        <v>2.1202100758607179E-2</v>
      </c>
      <c r="H65" s="185">
        <v>1.1428571428571122E-3</v>
      </c>
    </row>
    <row r="66" spans="2:8" x14ac:dyDescent="0.25">
      <c r="B66" s="181" t="s">
        <v>91</v>
      </c>
      <c r="C66" s="188"/>
      <c r="D66" s="184">
        <v>4600</v>
      </c>
      <c r="E66" s="184">
        <v>4640</v>
      </c>
      <c r="F66" s="184">
        <v>4640</v>
      </c>
      <c r="G66" s="185">
        <v>7.3896978917626921E-3</v>
      </c>
      <c r="H66" s="185">
        <v>1.2944983818770073E-3</v>
      </c>
    </row>
    <row r="67" spans="2:8" x14ac:dyDescent="0.25">
      <c r="B67" s="181" t="s">
        <v>92</v>
      </c>
      <c r="C67" s="188"/>
      <c r="D67" s="184">
        <v>5000</v>
      </c>
      <c r="E67" s="184">
        <v>5060</v>
      </c>
      <c r="F67" s="184">
        <v>5060</v>
      </c>
      <c r="G67" s="185">
        <v>1.1193284029582307E-2</v>
      </c>
      <c r="H67" s="185">
        <v>0</v>
      </c>
    </row>
    <row r="68" spans="2:8" x14ac:dyDescent="0.25">
      <c r="B68" s="181" t="s">
        <v>93</v>
      </c>
      <c r="C68" s="188"/>
      <c r="D68" s="184">
        <v>5110</v>
      </c>
      <c r="E68" s="184">
        <v>5220</v>
      </c>
      <c r="F68" s="184">
        <v>5220</v>
      </c>
      <c r="G68" s="185">
        <v>2.0547945205479534E-2</v>
      </c>
      <c r="H68" s="185">
        <v>0</v>
      </c>
    </row>
    <row r="69" spans="2:8" x14ac:dyDescent="0.25">
      <c r="B69" s="181" t="s">
        <v>94</v>
      </c>
      <c r="C69" s="188"/>
      <c r="D69" s="184">
        <v>4860</v>
      </c>
      <c r="E69" s="184">
        <v>4880</v>
      </c>
      <c r="F69" s="184">
        <v>4890</v>
      </c>
      <c r="G69" s="185">
        <v>3.2908268202385127E-3</v>
      </c>
      <c r="H69" s="185">
        <v>1.435014350143593E-3</v>
      </c>
    </row>
    <row r="70" spans="2:8" x14ac:dyDescent="0.25">
      <c r="B70" s="181" t="s">
        <v>95</v>
      </c>
      <c r="C70" s="188"/>
      <c r="D70" s="184">
        <v>3740</v>
      </c>
      <c r="E70" s="184">
        <v>3830</v>
      </c>
      <c r="F70" s="184">
        <v>3840</v>
      </c>
      <c r="G70" s="185">
        <v>2.4057738572574205E-2</v>
      </c>
      <c r="H70" s="185">
        <v>1.0441138084051893E-3</v>
      </c>
    </row>
    <row r="71" spans="2:8" x14ac:dyDescent="0.25">
      <c r="B71" s="181" t="s">
        <v>96</v>
      </c>
      <c r="C71" s="188"/>
      <c r="D71" s="184">
        <v>3850</v>
      </c>
      <c r="E71" s="184">
        <v>3930</v>
      </c>
      <c r="F71" s="184">
        <v>3930</v>
      </c>
      <c r="G71" s="185">
        <v>2.1066319895968855E-2</v>
      </c>
      <c r="H71" s="185">
        <v>1.2735608762097783E-3</v>
      </c>
    </row>
    <row r="72" spans="2:8" x14ac:dyDescent="0.25">
      <c r="B72" s="181" t="s">
        <v>97</v>
      </c>
      <c r="C72" s="188"/>
      <c r="D72" s="184">
        <v>4050</v>
      </c>
      <c r="E72" s="184">
        <v>4070</v>
      </c>
      <c r="F72" s="184">
        <v>4080</v>
      </c>
      <c r="G72" s="185">
        <v>7.1693448702101481E-3</v>
      </c>
      <c r="H72" s="185">
        <v>1.7182130584192379E-3</v>
      </c>
    </row>
    <row r="73" spans="2:8" x14ac:dyDescent="0.25">
      <c r="B73" s="181" t="s">
        <v>98</v>
      </c>
      <c r="C73" s="188"/>
      <c r="D73" s="184">
        <v>1720</v>
      </c>
      <c r="E73" s="184">
        <v>1740</v>
      </c>
      <c r="F73" s="184">
        <v>1750</v>
      </c>
      <c r="G73" s="185">
        <v>1.3977868375072866E-2</v>
      </c>
      <c r="H73" s="185">
        <v>3.4462952326248519E-3</v>
      </c>
    </row>
    <row r="74" spans="2:8" x14ac:dyDescent="0.25">
      <c r="B74" s="181" t="s">
        <v>99</v>
      </c>
      <c r="C74" s="188"/>
      <c r="D74" s="184">
        <v>1910</v>
      </c>
      <c r="E74" s="184">
        <v>1940</v>
      </c>
      <c r="F74" s="184">
        <v>1940</v>
      </c>
      <c r="G74" s="185">
        <v>1.3619696176008445E-2</v>
      </c>
      <c r="H74" s="185">
        <v>2.0671834625323182E-3</v>
      </c>
    </row>
    <row r="75" spans="2:8" x14ac:dyDescent="0.25">
      <c r="B75" s="181" t="s">
        <v>100</v>
      </c>
      <c r="C75" s="188"/>
      <c r="D75" s="184">
        <v>2530</v>
      </c>
      <c r="E75" s="184">
        <v>2560</v>
      </c>
      <c r="F75" s="184">
        <v>2570</v>
      </c>
      <c r="G75" s="185">
        <v>1.1881188118811892E-2</v>
      </c>
      <c r="H75" s="185">
        <v>4.6966731898239189E-3</v>
      </c>
    </row>
    <row r="76" spans="2:8" x14ac:dyDescent="0.25">
      <c r="B76" s="181" t="s">
        <v>101</v>
      </c>
      <c r="C76" s="188"/>
      <c r="D76" s="184">
        <v>2910</v>
      </c>
      <c r="E76" s="184">
        <v>3020</v>
      </c>
      <c r="F76" s="184">
        <v>3020</v>
      </c>
      <c r="G76" s="185">
        <v>3.8885065381968342E-2</v>
      </c>
      <c r="H76" s="185">
        <v>0</v>
      </c>
    </row>
    <row r="77" spans="2:8" x14ac:dyDescent="0.25">
      <c r="B77" s="181" t="s">
        <v>102</v>
      </c>
      <c r="C77" s="188"/>
      <c r="D77" s="184">
        <v>3160</v>
      </c>
      <c r="E77" s="184">
        <v>3200</v>
      </c>
      <c r="F77" s="184">
        <v>3200</v>
      </c>
      <c r="G77" s="185">
        <v>1.1712567268122864E-2</v>
      </c>
      <c r="H77" s="185">
        <v>1.5644555694618312E-3</v>
      </c>
    </row>
    <row r="78" spans="2:8" x14ac:dyDescent="0.25">
      <c r="B78" s="181" t="s">
        <v>103</v>
      </c>
      <c r="C78" s="188"/>
      <c r="D78" s="184">
        <v>3600</v>
      </c>
      <c r="E78" s="184">
        <v>3670</v>
      </c>
      <c r="F78" s="184">
        <v>3680</v>
      </c>
      <c r="G78" s="185">
        <v>1.7772840877533946E-2</v>
      </c>
      <c r="H78" s="185">
        <v>4.6384720327421469E-3</v>
      </c>
    </row>
    <row r="79" spans="2:8" x14ac:dyDescent="0.25">
      <c r="B79" s="181" t="s">
        <v>104</v>
      </c>
      <c r="C79" s="188"/>
      <c r="D79" s="184">
        <v>5060</v>
      </c>
      <c r="E79" s="184">
        <v>5280</v>
      </c>
      <c r="F79" s="184">
        <v>5290</v>
      </c>
      <c r="G79" s="185">
        <v>4.3864848844102022E-2</v>
      </c>
      <c r="H79" s="185">
        <v>1.1357183418512218E-3</v>
      </c>
    </row>
    <row r="80" spans="2:8" x14ac:dyDescent="0.25">
      <c r="B80" s="181" t="s">
        <v>105</v>
      </c>
      <c r="C80" s="188"/>
      <c r="D80" s="184">
        <v>5170</v>
      </c>
      <c r="E80" s="184">
        <v>5270</v>
      </c>
      <c r="F80" s="184">
        <v>5290</v>
      </c>
      <c r="G80" s="185">
        <v>1.952445389522528E-2</v>
      </c>
      <c r="H80" s="185">
        <v>2.2753128555177415E-3</v>
      </c>
    </row>
    <row r="81" spans="1:25" x14ac:dyDescent="0.25">
      <c r="B81" s="181" t="s">
        <v>387</v>
      </c>
      <c r="C81" s="188"/>
      <c r="D81" s="184">
        <v>6110</v>
      </c>
      <c r="E81" s="184">
        <v>6170</v>
      </c>
      <c r="F81" s="184">
        <v>6180</v>
      </c>
      <c r="G81" s="185">
        <v>1.0319410319410416E-2</v>
      </c>
      <c r="H81" s="185">
        <v>2.2697795071335847E-3</v>
      </c>
    </row>
    <row r="82" spans="1:25" x14ac:dyDescent="0.25">
      <c r="B82" s="181" t="s">
        <v>388</v>
      </c>
      <c r="C82" s="188"/>
      <c r="D82" s="184">
        <v>3760</v>
      </c>
      <c r="E82" s="184">
        <v>3880</v>
      </c>
      <c r="F82" s="184" t="s">
        <v>68</v>
      </c>
      <c r="G82" s="185">
        <v>3.0286928799149848E-2</v>
      </c>
      <c r="H82" s="185" t="s">
        <v>68</v>
      </c>
    </row>
    <row r="83" spans="1:25" x14ac:dyDescent="0.25">
      <c r="B83" s="181" t="s">
        <v>389</v>
      </c>
      <c r="C83" s="188"/>
      <c r="D83" s="184">
        <v>4610</v>
      </c>
      <c r="E83" s="184" t="s">
        <v>68</v>
      </c>
      <c r="F83" s="184" t="s">
        <v>68</v>
      </c>
      <c r="G83" s="185" t="s">
        <v>68</v>
      </c>
      <c r="H83" s="185" t="s">
        <v>68</v>
      </c>
    </row>
    <row r="84" spans="1:25" x14ac:dyDescent="0.25">
      <c r="A84" s="189"/>
      <c r="B84" s="190"/>
      <c r="C84" s="191"/>
      <c r="D84" s="192"/>
      <c r="E84" s="192"/>
      <c r="F84" s="190"/>
      <c r="G84" s="192"/>
      <c r="H84" s="192"/>
    </row>
    <row r="85" spans="1:25" x14ac:dyDescent="0.25">
      <c r="A85" s="193">
        <v>1</v>
      </c>
      <c r="B85" s="1" t="s">
        <v>390</v>
      </c>
      <c r="C85" s="194"/>
      <c r="E85" s="194"/>
      <c r="F85" s="194"/>
      <c r="G85" s="194"/>
      <c r="K85" s="177">
        <v>49</v>
      </c>
    </row>
    <row r="88" spans="1:25" s="1" customFormat="1" ht="14.45" customHeight="1" x14ac:dyDescent="0.2">
      <c r="A88" s="38" t="s">
        <v>386</v>
      </c>
      <c r="B88" s="38"/>
      <c r="C88" s="38"/>
      <c r="D88" s="38"/>
      <c r="E88" s="38"/>
      <c r="F88" s="38"/>
      <c r="G88" s="38"/>
      <c r="H88" s="38"/>
      <c r="I88" s="9"/>
      <c r="J88" s="9"/>
      <c r="K88" s="9">
        <v>46</v>
      </c>
      <c r="L88" s="9">
        <v>23</v>
      </c>
      <c r="M88" s="9">
        <v>27</v>
      </c>
      <c r="N88" s="9"/>
      <c r="O88" s="9"/>
      <c r="P88" s="9"/>
      <c r="Q88" s="9"/>
      <c r="R88" s="9"/>
      <c r="S88" s="9"/>
      <c r="T88" s="9"/>
      <c r="U88" s="9"/>
      <c r="V88" s="9"/>
      <c r="W88" s="9"/>
      <c r="X88" s="9"/>
      <c r="Y88" s="9"/>
    </row>
    <row r="89" spans="1:25" s="1" customFormat="1" ht="12.75" x14ac:dyDescent="0.2">
      <c r="B89" s="15"/>
      <c r="C89" s="15"/>
      <c r="D89" s="195"/>
      <c r="E89" s="195"/>
      <c r="F89" s="195"/>
      <c r="G89" s="195"/>
      <c r="H89" s="195"/>
      <c r="I89" s="9"/>
      <c r="J89" s="9"/>
      <c r="K89" s="9"/>
      <c r="L89" s="9"/>
      <c r="M89" s="9"/>
      <c r="N89" s="9"/>
      <c r="O89" s="9"/>
      <c r="P89" s="9"/>
      <c r="Q89" s="9"/>
      <c r="R89" s="9"/>
      <c r="S89" s="9"/>
      <c r="T89" s="9"/>
      <c r="U89" s="9"/>
      <c r="V89" s="9"/>
      <c r="W89" s="9"/>
      <c r="X89" s="9"/>
      <c r="Y89" s="9"/>
    </row>
    <row r="90" spans="1:25" ht="17.45" customHeight="1" x14ac:dyDescent="0.35">
      <c r="A90" s="39" t="s">
        <v>377</v>
      </c>
      <c r="B90" s="39"/>
      <c r="C90" s="39"/>
      <c r="D90" s="39" t="s">
        <v>378</v>
      </c>
      <c r="E90" s="39"/>
      <c r="F90" s="39"/>
      <c r="G90" s="39" t="s">
        <v>379</v>
      </c>
      <c r="H90" s="39"/>
      <c r="K90" s="177">
        <v>47</v>
      </c>
      <c r="L90" s="177">
        <v>38</v>
      </c>
      <c r="M90" s="177">
        <v>39</v>
      </c>
    </row>
    <row r="91" spans="1:25" ht="17.100000000000001" customHeight="1" x14ac:dyDescent="0.25">
      <c r="A91" s="44"/>
      <c r="B91" s="44"/>
      <c r="C91" s="44"/>
      <c r="D91" s="180" t="s">
        <v>380</v>
      </c>
      <c r="E91" s="180" t="s">
        <v>381</v>
      </c>
      <c r="F91" s="180" t="s">
        <v>382</v>
      </c>
      <c r="G91" s="180" t="s">
        <v>383</v>
      </c>
      <c r="H91" s="180" t="s">
        <v>384</v>
      </c>
      <c r="K91" s="177">
        <v>40</v>
      </c>
      <c r="L91" s="177">
        <v>41</v>
      </c>
      <c r="M91" s="177">
        <v>42</v>
      </c>
      <c r="N91" s="177">
        <v>43</v>
      </c>
      <c r="O91" s="177">
        <v>44</v>
      </c>
      <c r="P91" s="177">
        <v>45</v>
      </c>
      <c r="Q91" s="177">
        <v>48</v>
      </c>
    </row>
    <row r="92" spans="1:25" x14ac:dyDescent="0.25">
      <c r="B92" s="181" t="s">
        <v>74</v>
      </c>
      <c r="C92" s="182"/>
      <c r="D92" s="184">
        <v>920</v>
      </c>
      <c r="E92" s="184">
        <v>1010</v>
      </c>
      <c r="F92" s="184">
        <v>1000</v>
      </c>
      <c r="G92" s="185">
        <v>9.3275488069414214E-2</v>
      </c>
      <c r="H92" s="185">
        <v>-3.9682539682539542E-3</v>
      </c>
    </row>
    <row r="93" spans="1:25" x14ac:dyDescent="0.25">
      <c r="B93" s="181" t="s">
        <v>75</v>
      </c>
      <c r="C93" s="182"/>
      <c r="D93" s="184">
        <v>1020</v>
      </c>
      <c r="E93" s="184">
        <v>1080</v>
      </c>
      <c r="F93" s="184">
        <v>1080</v>
      </c>
      <c r="G93" s="185">
        <v>6.2806673209028441E-2</v>
      </c>
      <c r="H93" s="185">
        <v>-1.8467220683286989E-3</v>
      </c>
    </row>
    <row r="94" spans="1:25" x14ac:dyDescent="0.25">
      <c r="B94" s="181" t="s">
        <v>76</v>
      </c>
      <c r="C94" s="182"/>
      <c r="D94" s="184">
        <v>1140</v>
      </c>
      <c r="E94" s="184">
        <v>1180</v>
      </c>
      <c r="F94" s="184">
        <v>1180</v>
      </c>
      <c r="G94" s="185">
        <v>4.3171806167400906E-2</v>
      </c>
      <c r="H94" s="185">
        <v>0</v>
      </c>
    </row>
    <row r="95" spans="1:25" x14ac:dyDescent="0.25">
      <c r="B95" s="181" t="s">
        <v>77</v>
      </c>
      <c r="C95" s="182"/>
      <c r="D95" s="184">
        <v>1140</v>
      </c>
      <c r="E95" s="184">
        <v>1210</v>
      </c>
      <c r="F95" s="184">
        <v>1200</v>
      </c>
      <c r="G95" s="185">
        <v>6.1619718309859239E-2</v>
      </c>
      <c r="H95" s="185">
        <v>-9.121061359867344E-3</v>
      </c>
    </row>
    <row r="96" spans="1:25" x14ac:dyDescent="0.25">
      <c r="B96" s="181" t="s">
        <v>78</v>
      </c>
      <c r="C96" s="182"/>
      <c r="D96" s="184">
        <v>1230</v>
      </c>
      <c r="E96" s="184">
        <v>1280</v>
      </c>
      <c r="F96" s="184">
        <v>1260</v>
      </c>
      <c r="G96" s="185">
        <v>3.9056143205858485E-2</v>
      </c>
      <c r="H96" s="185">
        <v>-1.6444792482380621E-2</v>
      </c>
    </row>
    <row r="97" spans="2:8" x14ac:dyDescent="0.25">
      <c r="B97" s="181" t="s">
        <v>79</v>
      </c>
      <c r="C97" s="182"/>
      <c r="D97" s="184">
        <v>1010</v>
      </c>
      <c r="E97" s="184">
        <v>1030</v>
      </c>
      <c r="F97" s="184">
        <v>1020</v>
      </c>
      <c r="G97" s="185">
        <v>1.7821782178217838E-2</v>
      </c>
      <c r="H97" s="185">
        <v>-5.8365758754863606E-3</v>
      </c>
    </row>
    <row r="98" spans="2:8" x14ac:dyDescent="0.25">
      <c r="B98" s="181" t="s">
        <v>80</v>
      </c>
      <c r="C98" s="182"/>
      <c r="D98" s="184">
        <v>1170</v>
      </c>
      <c r="E98" s="184">
        <v>1200</v>
      </c>
      <c r="F98" s="184">
        <v>1190</v>
      </c>
      <c r="G98" s="185">
        <v>2.7350427350427253E-2</v>
      </c>
      <c r="H98" s="185">
        <v>-8.3194675540765317E-3</v>
      </c>
    </row>
    <row r="99" spans="2:8" x14ac:dyDescent="0.25">
      <c r="B99" s="181" t="s">
        <v>81</v>
      </c>
      <c r="C99" s="182"/>
      <c r="D99" s="184">
        <v>1280</v>
      </c>
      <c r="E99" s="184">
        <v>1320</v>
      </c>
      <c r="F99" s="184">
        <v>1310</v>
      </c>
      <c r="G99" s="185">
        <v>3.4455755677368805E-2</v>
      </c>
      <c r="H99" s="185">
        <v>-6.0560181680544556E-3</v>
      </c>
    </row>
    <row r="100" spans="2:8" x14ac:dyDescent="0.25">
      <c r="B100" s="181" t="s">
        <v>82</v>
      </c>
      <c r="C100" s="182"/>
      <c r="D100" s="184">
        <v>1090</v>
      </c>
      <c r="E100" s="184">
        <v>1100</v>
      </c>
      <c r="F100" s="184">
        <v>1090</v>
      </c>
      <c r="G100" s="185">
        <v>7.3394495412844041E-3</v>
      </c>
      <c r="H100" s="185">
        <v>-7.2859744990892983E-3</v>
      </c>
    </row>
    <row r="101" spans="2:8" x14ac:dyDescent="0.25">
      <c r="B101" s="181" t="s">
        <v>83</v>
      </c>
      <c r="C101" s="182"/>
      <c r="D101" s="184">
        <v>920</v>
      </c>
      <c r="E101" s="184">
        <v>940</v>
      </c>
      <c r="F101" s="184">
        <v>940</v>
      </c>
      <c r="G101" s="185">
        <v>2.7203482045701888E-2</v>
      </c>
      <c r="H101" s="185">
        <v>-9.5338983050847759E-3</v>
      </c>
    </row>
    <row r="102" spans="2:8" x14ac:dyDescent="0.25">
      <c r="B102" s="181" t="s">
        <v>84</v>
      </c>
      <c r="C102" s="188"/>
      <c r="D102" s="184">
        <v>970</v>
      </c>
      <c r="E102" s="184">
        <v>970</v>
      </c>
      <c r="F102" s="184">
        <v>970</v>
      </c>
      <c r="G102" s="185">
        <v>6.2111801242235032E-3</v>
      </c>
      <c r="H102" s="185">
        <v>-5.1440329218106484E-3</v>
      </c>
    </row>
    <row r="103" spans="2:8" x14ac:dyDescent="0.25">
      <c r="B103" s="181" t="s">
        <v>85</v>
      </c>
      <c r="C103" s="188"/>
      <c r="D103" s="184">
        <v>1150</v>
      </c>
      <c r="E103" s="184">
        <v>1160</v>
      </c>
      <c r="F103" s="184">
        <v>1150</v>
      </c>
      <c r="G103" s="185">
        <v>9.5403295750216E-3</v>
      </c>
      <c r="H103" s="185">
        <v>-9.4501718213058084E-3</v>
      </c>
    </row>
    <row r="104" spans="2:8" x14ac:dyDescent="0.25">
      <c r="B104" s="181" t="s">
        <v>86</v>
      </c>
      <c r="C104" s="188"/>
      <c r="D104" s="184">
        <v>1050</v>
      </c>
      <c r="E104" s="184">
        <v>1050</v>
      </c>
      <c r="F104" s="184">
        <v>1040</v>
      </c>
      <c r="G104" s="185">
        <v>9.5602294455066072E-4</v>
      </c>
      <c r="H104" s="185">
        <v>-9.5510983763132939E-3</v>
      </c>
    </row>
    <row r="105" spans="2:8" x14ac:dyDescent="0.25">
      <c r="B105" s="181" t="s">
        <v>87</v>
      </c>
      <c r="C105" s="188"/>
      <c r="D105" s="184">
        <v>1150</v>
      </c>
      <c r="E105" s="184">
        <v>1170</v>
      </c>
      <c r="F105" s="184">
        <v>1160</v>
      </c>
      <c r="G105" s="185">
        <v>1.8292682926829285E-2</v>
      </c>
      <c r="H105" s="185">
        <v>-6.8434559452523747E-3</v>
      </c>
    </row>
    <row r="106" spans="2:8" x14ac:dyDescent="0.25">
      <c r="B106" s="181" t="s">
        <v>88</v>
      </c>
      <c r="C106" s="188"/>
      <c r="D106" s="184">
        <v>1110</v>
      </c>
      <c r="E106" s="184">
        <v>1140</v>
      </c>
      <c r="F106" s="184">
        <v>1130</v>
      </c>
      <c r="G106" s="185">
        <v>2.9783393501805033E-2</v>
      </c>
      <c r="H106" s="185">
        <v>-8.76424189307623E-3</v>
      </c>
    </row>
    <row r="107" spans="2:8" x14ac:dyDescent="0.25">
      <c r="B107" s="181" t="s">
        <v>89</v>
      </c>
      <c r="C107" s="188"/>
      <c r="D107" s="184">
        <v>1250</v>
      </c>
      <c r="E107" s="184">
        <v>1250</v>
      </c>
      <c r="F107" s="184">
        <v>1250</v>
      </c>
      <c r="G107" s="185">
        <v>2.3980815347721673E-3</v>
      </c>
      <c r="H107" s="185">
        <v>-2.3923444976076125E-3</v>
      </c>
    </row>
    <row r="108" spans="2:8" x14ac:dyDescent="0.25">
      <c r="B108" s="181" t="s">
        <v>90</v>
      </c>
      <c r="C108" s="188"/>
      <c r="D108" s="184">
        <v>1260</v>
      </c>
      <c r="E108" s="184">
        <v>1280</v>
      </c>
      <c r="F108" s="184">
        <v>1280</v>
      </c>
      <c r="G108" s="185">
        <v>1.8312101910828105E-2</v>
      </c>
      <c r="H108" s="185">
        <v>-2.3455824863174435E-3</v>
      </c>
    </row>
    <row r="109" spans="2:8" x14ac:dyDescent="0.25">
      <c r="B109" s="181" t="s">
        <v>91</v>
      </c>
      <c r="C109" s="188"/>
      <c r="D109" s="184">
        <v>1160</v>
      </c>
      <c r="E109" s="184">
        <v>1160</v>
      </c>
      <c r="F109" s="184">
        <v>1160</v>
      </c>
      <c r="G109" s="185">
        <v>8.6206896551721535E-4</v>
      </c>
      <c r="H109" s="185">
        <v>-5.1679586563307955E-3</v>
      </c>
    </row>
    <row r="110" spans="2:8" x14ac:dyDescent="0.25">
      <c r="B110" s="181" t="s">
        <v>92</v>
      </c>
      <c r="C110" s="188"/>
      <c r="D110" s="184">
        <v>1280</v>
      </c>
      <c r="E110" s="184">
        <v>1300</v>
      </c>
      <c r="F110" s="184">
        <v>1290</v>
      </c>
      <c r="G110" s="185">
        <v>1.6431924882629012E-2</v>
      </c>
      <c r="H110" s="185">
        <v>-1.000769822940728E-2</v>
      </c>
    </row>
    <row r="111" spans="2:8" x14ac:dyDescent="0.25">
      <c r="B111" s="181" t="s">
        <v>93</v>
      </c>
      <c r="C111" s="188"/>
      <c r="D111" s="184">
        <v>1200</v>
      </c>
      <c r="E111" s="184">
        <v>1210</v>
      </c>
      <c r="F111" s="184">
        <v>1210</v>
      </c>
      <c r="G111" s="185">
        <v>1.3355592654423987E-2</v>
      </c>
      <c r="H111" s="185">
        <v>-3.2948929159802853E-3</v>
      </c>
    </row>
    <row r="112" spans="2:8" x14ac:dyDescent="0.25">
      <c r="B112" s="181" t="s">
        <v>94</v>
      </c>
      <c r="C112" s="188"/>
      <c r="D112" s="184">
        <v>1240</v>
      </c>
      <c r="E112" s="184">
        <v>1240</v>
      </c>
      <c r="F112" s="184">
        <v>1240</v>
      </c>
      <c r="G112" s="185">
        <v>-8.0710250201776468E-4</v>
      </c>
      <c r="H112" s="185">
        <v>0</v>
      </c>
    </row>
    <row r="113" spans="1:11" x14ac:dyDescent="0.25">
      <c r="B113" s="181" t="s">
        <v>95</v>
      </c>
      <c r="C113" s="188"/>
      <c r="D113" s="184">
        <v>1110</v>
      </c>
      <c r="E113" s="184">
        <v>1150</v>
      </c>
      <c r="F113" s="184">
        <v>1140</v>
      </c>
      <c r="G113" s="185">
        <v>3.7871956717763666E-2</v>
      </c>
      <c r="H113" s="185">
        <v>-1.3900955690703709E-2</v>
      </c>
    </row>
    <row r="114" spans="1:11" x14ac:dyDescent="0.25">
      <c r="B114" s="181" t="s">
        <v>96</v>
      </c>
      <c r="C114" s="188"/>
      <c r="D114" s="184">
        <v>1100</v>
      </c>
      <c r="E114" s="184">
        <v>1120</v>
      </c>
      <c r="F114" s="184">
        <v>1120</v>
      </c>
      <c r="G114" s="185">
        <v>1.7241379310344751E-2</v>
      </c>
      <c r="H114" s="185">
        <v>-4.460303300624413E-3</v>
      </c>
    </row>
    <row r="115" spans="1:11" x14ac:dyDescent="0.25">
      <c r="B115" s="181" t="s">
        <v>97</v>
      </c>
      <c r="C115" s="188"/>
      <c r="D115" s="184">
        <v>1080</v>
      </c>
      <c r="E115" s="184">
        <v>1080</v>
      </c>
      <c r="F115" s="184">
        <v>1080</v>
      </c>
      <c r="G115" s="185">
        <v>3.7037037037037646E-3</v>
      </c>
      <c r="H115" s="185">
        <v>-2.7675276752767708E-3</v>
      </c>
    </row>
    <row r="116" spans="1:11" x14ac:dyDescent="0.25">
      <c r="B116" s="181" t="s">
        <v>98</v>
      </c>
      <c r="C116" s="188"/>
      <c r="D116" s="184">
        <v>460</v>
      </c>
      <c r="E116" s="184">
        <v>460</v>
      </c>
      <c r="F116" s="184">
        <v>460</v>
      </c>
      <c r="G116" s="185">
        <v>1.098901098901095E-2</v>
      </c>
      <c r="H116" s="185">
        <v>-4.3478260869564966E-3</v>
      </c>
    </row>
    <row r="117" spans="1:11" x14ac:dyDescent="0.25">
      <c r="B117" s="181" t="s">
        <v>99</v>
      </c>
      <c r="C117" s="188"/>
      <c r="D117" s="184">
        <v>470</v>
      </c>
      <c r="E117" s="184">
        <v>470</v>
      </c>
      <c r="F117" s="184">
        <v>470</v>
      </c>
      <c r="G117" s="185">
        <v>8.5470085470085166E-3</v>
      </c>
      <c r="H117" s="185">
        <v>-8.4745762711864181E-3</v>
      </c>
    </row>
    <row r="118" spans="1:11" x14ac:dyDescent="0.25">
      <c r="B118" s="181" t="s">
        <v>100</v>
      </c>
      <c r="C118" s="188"/>
      <c r="D118" s="184">
        <v>640</v>
      </c>
      <c r="E118" s="184">
        <v>640</v>
      </c>
      <c r="F118" s="184">
        <v>640</v>
      </c>
      <c r="G118" s="185">
        <v>9.4339622641510523E-3</v>
      </c>
      <c r="H118" s="185">
        <v>-1.5576323987538387E-3</v>
      </c>
    </row>
    <row r="119" spans="1:11" x14ac:dyDescent="0.25">
      <c r="B119" s="181" t="s">
        <v>101</v>
      </c>
      <c r="C119" s="188"/>
      <c r="D119" s="184">
        <v>820</v>
      </c>
      <c r="E119" s="184">
        <v>860</v>
      </c>
      <c r="F119" s="184">
        <v>850</v>
      </c>
      <c r="G119" s="185">
        <v>4.2527339003645137E-2</v>
      </c>
      <c r="H119" s="185">
        <v>-8.1585081585081598E-3</v>
      </c>
    </row>
    <row r="120" spans="1:11" x14ac:dyDescent="0.25">
      <c r="B120" s="181" t="s">
        <v>102</v>
      </c>
      <c r="C120" s="188"/>
      <c r="D120" s="184">
        <v>880</v>
      </c>
      <c r="E120" s="184">
        <v>880</v>
      </c>
      <c r="F120" s="184">
        <v>880</v>
      </c>
      <c r="G120" s="185">
        <v>3.424657534246478E-3</v>
      </c>
      <c r="H120" s="185">
        <v>-4.550625711035261E-3</v>
      </c>
    </row>
    <row r="121" spans="1:11" x14ac:dyDescent="0.25">
      <c r="B121" s="181" t="s">
        <v>103</v>
      </c>
      <c r="C121" s="188"/>
      <c r="D121" s="184">
        <v>1000</v>
      </c>
      <c r="E121" s="184">
        <v>1010</v>
      </c>
      <c r="F121" s="184">
        <v>1000</v>
      </c>
      <c r="G121" s="185">
        <v>1.7068273092369468E-2</v>
      </c>
      <c r="H121" s="185">
        <v>-9.8716683119447479E-3</v>
      </c>
    </row>
    <row r="122" spans="1:11" x14ac:dyDescent="0.25">
      <c r="B122" s="181" t="s">
        <v>104</v>
      </c>
      <c r="C122" s="188"/>
      <c r="D122" s="184">
        <v>1370</v>
      </c>
      <c r="E122" s="184">
        <v>1460</v>
      </c>
      <c r="F122" s="184">
        <v>1450</v>
      </c>
      <c r="G122" s="185">
        <v>6.4916119620714863E-2</v>
      </c>
      <c r="H122" s="185">
        <v>-8.9041095890410871E-3</v>
      </c>
    </row>
    <row r="123" spans="1:11" x14ac:dyDescent="0.25">
      <c r="B123" s="181" t="s">
        <v>105</v>
      </c>
      <c r="C123" s="188"/>
      <c r="D123" s="184">
        <v>1310</v>
      </c>
      <c r="E123" s="184">
        <v>1330</v>
      </c>
      <c r="F123" s="184">
        <v>1330</v>
      </c>
      <c r="G123" s="185">
        <v>2.0673813169984623E-2</v>
      </c>
      <c r="H123" s="185">
        <v>-6.0015003750937268E-3</v>
      </c>
    </row>
    <row r="124" spans="1:11" x14ac:dyDescent="0.25">
      <c r="B124" s="181" t="s">
        <v>387</v>
      </c>
      <c r="C124" s="188"/>
      <c r="D124" s="184">
        <v>1570</v>
      </c>
      <c r="E124" s="184">
        <v>1580</v>
      </c>
      <c r="F124" s="184">
        <v>1560</v>
      </c>
      <c r="G124" s="185">
        <v>1.02105934907466E-2</v>
      </c>
      <c r="H124" s="185">
        <v>-1.7687934301958252E-2</v>
      </c>
    </row>
    <row r="125" spans="1:11" x14ac:dyDescent="0.25">
      <c r="B125" s="181" t="s">
        <v>388</v>
      </c>
      <c r="C125" s="188"/>
      <c r="D125" s="184">
        <v>940</v>
      </c>
      <c r="E125" s="184">
        <v>970</v>
      </c>
      <c r="F125" s="184" t="s">
        <v>68</v>
      </c>
      <c r="G125" s="185">
        <v>3.6247334754797356E-2</v>
      </c>
      <c r="H125" s="185" t="s">
        <v>68</v>
      </c>
    </row>
    <row r="126" spans="1:11" x14ac:dyDescent="0.25">
      <c r="B126" s="181" t="s">
        <v>389</v>
      </c>
      <c r="C126" s="188"/>
      <c r="D126" s="184">
        <v>1190</v>
      </c>
      <c r="E126" s="184" t="s">
        <v>68</v>
      </c>
      <c r="F126" s="184" t="s">
        <v>68</v>
      </c>
      <c r="G126" s="185" t="s">
        <v>68</v>
      </c>
      <c r="H126" s="185" t="s">
        <v>68</v>
      </c>
    </row>
    <row r="127" spans="1:11" x14ac:dyDescent="0.25">
      <c r="A127" s="189"/>
      <c r="B127" s="190"/>
      <c r="C127" s="191"/>
      <c r="D127" s="192"/>
      <c r="E127" s="192"/>
      <c r="F127" s="190"/>
      <c r="G127" s="192"/>
      <c r="H127" s="192"/>
    </row>
    <row r="128" spans="1:11" x14ac:dyDescent="0.25">
      <c r="A128" s="193">
        <v>1</v>
      </c>
      <c r="B128" s="1" t="s">
        <v>390</v>
      </c>
      <c r="C128" s="194"/>
      <c r="E128" s="194"/>
      <c r="F128" s="194"/>
      <c r="G128" s="194"/>
      <c r="K128" s="177">
        <v>49</v>
      </c>
    </row>
    <row r="131" spans="1:25" s="1" customFormat="1" ht="14.45" customHeight="1" x14ac:dyDescent="0.2">
      <c r="A131" s="38" t="s">
        <v>69</v>
      </c>
      <c r="B131" s="38"/>
      <c r="C131" s="38"/>
      <c r="D131" s="38"/>
      <c r="E131" s="38"/>
      <c r="F131" s="38"/>
      <c r="G131" s="38"/>
      <c r="H131" s="38"/>
      <c r="I131" s="9"/>
      <c r="J131" s="9"/>
      <c r="K131" s="9">
        <v>46</v>
      </c>
      <c r="L131" s="9">
        <v>23</v>
      </c>
      <c r="M131" s="9">
        <v>28</v>
      </c>
      <c r="N131" s="9"/>
      <c r="O131" s="9"/>
      <c r="P131" s="9"/>
      <c r="Q131" s="9"/>
      <c r="R131" s="9"/>
      <c r="S131" s="9"/>
      <c r="T131" s="9"/>
      <c r="U131" s="9"/>
      <c r="V131" s="9"/>
      <c r="W131" s="9"/>
      <c r="X131" s="9"/>
      <c r="Y131" s="9"/>
    </row>
    <row r="132" spans="1:25" s="1" customFormat="1" ht="12.75" x14ac:dyDescent="0.2">
      <c r="B132" s="15"/>
      <c r="C132" s="15"/>
      <c r="D132" s="15"/>
      <c r="E132" s="15"/>
      <c r="F132" s="15"/>
      <c r="G132" s="15"/>
      <c r="H132" s="15"/>
      <c r="I132" s="9"/>
      <c r="J132" s="9"/>
      <c r="K132" s="9"/>
      <c r="L132" s="9"/>
      <c r="M132" s="9"/>
      <c r="N132" s="9"/>
      <c r="O132" s="9"/>
      <c r="P132" s="9"/>
      <c r="Q132" s="9"/>
      <c r="R132" s="9"/>
      <c r="S132" s="9"/>
      <c r="T132" s="9"/>
      <c r="U132" s="9"/>
      <c r="V132" s="9"/>
      <c r="W132" s="9"/>
      <c r="X132" s="9"/>
      <c r="Y132" s="9"/>
    </row>
    <row r="133" spans="1:25" ht="17.45" customHeight="1" x14ac:dyDescent="0.35">
      <c r="A133" s="39" t="s">
        <v>377</v>
      </c>
      <c r="B133" s="39"/>
      <c r="C133" s="39"/>
      <c r="D133" s="39" t="s">
        <v>378</v>
      </c>
      <c r="E133" s="39"/>
      <c r="F133" s="39"/>
      <c r="G133" s="39" t="s">
        <v>379</v>
      </c>
      <c r="H133" s="39"/>
      <c r="K133" s="177">
        <v>47</v>
      </c>
      <c r="L133" s="177">
        <v>38</v>
      </c>
      <c r="M133" s="177">
        <v>39</v>
      </c>
    </row>
    <row r="134" spans="1:25" ht="17.100000000000001" customHeight="1" x14ac:dyDescent="0.25">
      <c r="A134" s="44"/>
      <c r="B134" s="44"/>
      <c r="C134" s="44"/>
      <c r="D134" s="180" t="s">
        <v>380</v>
      </c>
      <c r="E134" s="180" t="s">
        <v>381</v>
      </c>
      <c r="F134" s="180" t="s">
        <v>382</v>
      </c>
      <c r="G134" s="180" t="s">
        <v>383</v>
      </c>
      <c r="H134" s="180" t="s">
        <v>384</v>
      </c>
      <c r="K134" s="177">
        <v>40</v>
      </c>
      <c r="L134" s="177">
        <v>41</v>
      </c>
      <c r="M134" s="177">
        <v>42</v>
      </c>
      <c r="N134" s="177">
        <v>43</v>
      </c>
      <c r="O134" s="177">
        <v>44</v>
      </c>
      <c r="P134" s="177">
        <v>45</v>
      </c>
      <c r="Q134" s="177">
        <v>48</v>
      </c>
    </row>
    <row r="135" spans="1:25" x14ac:dyDescent="0.25">
      <c r="B135" s="181" t="s">
        <v>74</v>
      </c>
      <c r="C135" s="182"/>
      <c r="D135" s="184">
        <v>380</v>
      </c>
      <c r="E135" s="184">
        <v>480</v>
      </c>
      <c r="F135" s="184">
        <v>480</v>
      </c>
      <c r="G135" s="185">
        <v>0.25984251968503935</v>
      </c>
      <c r="H135" s="185">
        <v>8.3333333333333037E-3</v>
      </c>
    </row>
    <row r="136" spans="1:25" x14ac:dyDescent="0.25">
      <c r="B136" s="181" t="s">
        <v>75</v>
      </c>
      <c r="C136" s="182"/>
      <c r="D136" s="184">
        <v>360</v>
      </c>
      <c r="E136" s="184">
        <v>440</v>
      </c>
      <c r="F136" s="184">
        <v>450</v>
      </c>
      <c r="G136" s="185">
        <v>0.22500000000000009</v>
      </c>
      <c r="H136" s="185">
        <v>1.3605442176870763E-2</v>
      </c>
    </row>
    <row r="137" spans="1:25" x14ac:dyDescent="0.25">
      <c r="B137" s="181" t="s">
        <v>76</v>
      </c>
      <c r="C137" s="182"/>
      <c r="D137" s="184">
        <v>390</v>
      </c>
      <c r="E137" s="184">
        <v>450</v>
      </c>
      <c r="F137" s="184">
        <v>470</v>
      </c>
      <c r="G137" s="185">
        <v>0.15306122448979598</v>
      </c>
      <c r="H137" s="185">
        <v>2.8761061946902755E-2</v>
      </c>
    </row>
    <row r="138" spans="1:25" x14ac:dyDescent="0.25">
      <c r="B138" s="181" t="s">
        <v>77</v>
      </c>
      <c r="C138" s="182"/>
      <c r="D138" s="184">
        <v>390</v>
      </c>
      <c r="E138" s="184">
        <v>470</v>
      </c>
      <c r="F138" s="184">
        <v>480</v>
      </c>
      <c r="G138" s="185">
        <v>0.21761658031088094</v>
      </c>
      <c r="H138" s="185">
        <v>1.0638297872340496E-2</v>
      </c>
    </row>
    <row r="139" spans="1:25" x14ac:dyDescent="0.25">
      <c r="B139" s="181" t="s">
        <v>78</v>
      </c>
      <c r="C139" s="182"/>
      <c r="D139" s="184">
        <v>440</v>
      </c>
      <c r="E139" s="184">
        <v>500</v>
      </c>
      <c r="F139" s="184">
        <v>510</v>
      </c>
      <c r="G139" s="185">
        <v>0.15632183908045971</v>
      </c>
      <c r="H139" s="185">
        <v>1.9880715705765439E-2</v>
      </c>
    </row>
    <row r="140" spans="1:25" x14ac:dyDescent="0.25">
      <c r="B140" s="181" t="s">
        <v>79</v>
      </c>
      <c r="C140" s="182"/>
      <c r="D140" s="184">
        <v>390</v>
      </c>
      <c r="E140" s="184">
        <v>450</v>
      </c>
      <c r="F140" s="184">
        <v>460</v>
      </c>
      <c r="G140" s="185">
        <v>0.15897435897435908</v>
      </c>
      <c r="H140" s="185">
        <v>1.327433628318575E-2</v>
      </c>
    </row>
    <row r="141" spans="1:25" x14ac:dyDescent="0.25">
      <c r="B141" s="181" t="s">
        <v>80</v>
      </c>
      <c r="C141" s="182"/>
      <c r="D141" s="184">
        <v>540</v>
      </c>
      <c r="E141" s="184">
        <v>580</v>
      </c>
      <c r="F141" s="184">
        <v>580</v>
      </c>
      <c r="G141" s="185">
        <v>7.4766355140186924E-2</v>
      </c>
      <c r="H141" s="185">
        <v>1.3913043478260834E-2</v>
      </c>
    </row>
    <row r="142" spans="1:25" x14ac:dyDescent="0.25">
      <c r="B142" s="181" t="s">
        <v>81</v>
      </c>
      <c r="C142" s="182"/>
      <c r="D142" s="184">
        <v>490</v>
      </c>
      <c r="E142" s="184">
        <v>530</v>
      </c>
      <c r="F142" s="184">
        <v>540</v>
      </c>
      <c r="G142" s="185">
        <v>7.5356415478615046E-2</v>
      </c>
      <c r="H142" s="185">
        <v>2.0833333333333259E-2</v>
      </c>
    </row>
    <row r="143" spans="1:25" x14ac:dyDescent="0.25">
      <c r="B143" s="181" t="s">
        <v>82</v>
      </c>
      <c r="C143" s="182"/>
      <c r="D143" s="184">
        <v>510</v>
      </c>
      <c r="E143" s="184">
        <v>530</v>
      </c>
      <c r="F143" s="184">
        <v>520</v>
      </c>
      <c r="G143" s="185">
        <v>3.9603960396039639E-2</v>
      </c>
      <c r="H143" s="185">
        <v>-3.8095238095238182E-3</v>
      </c>
    </row>
    <row r="144" spans="1:25" x14ac:dyDescent="0.25">
      <c r="B144" s="181" t="s">
        <v>83</v>
      </c>
      <c r="C144" s="182"/>
      <c r="D144" s="184">
        <v>390</v>
      </c>
      <c r="E144" s="184">
        <v>420</v>
      </c>
      <c r="F144" s="184">
        <v>430</v>
      </c>
      <c r="G144" s="185">
        <v>8.1841432225064015E-2</v>
      </c>
      <c r="H144" s="185">
        <v>1.1820330969267046E-2</v>
      </c>
    </row>
    <row r="145" spans="2:8" x14ac:dyDescent="0.25">
      <c r="B145" s="181" t="s">
        <v>84</v>
      </c>
      <c r="C145" s="188"/>
      <c r="D145" s="184">
        <v>430</v>
      </c>
      <c r="E145" s="184">
        <v>440</v>
      </c>
      <c r="F145" s="184">
        <v>440</v>
      </c>
      <c r="G145" s="185">
        <v>3.7558685446009488E-2</v>
      </c>
      <c r="H145" s="185">
        <v>2.2624434389140191E-3</v>
      </c>
    </row>
    <row r="146" spans="2:8" x14ac:dyDescent="0.25">
      <c r="B146" s="181" t="s">
        <v>85</v>
      </c>
      <c r="C146" s="188"/>
      <c r="D146" s="184">
        <v>580</v>
      </c>
      <c r="E146" s="184">
        <v>640</v>
      </c>
      <c r="F146" s="184">
        <v>650</v>
      </c>
      <c r="G146" s="185">
        <v>9.5890410958904049E-2</v>
      </c>
      <c r="H146" s="185">
        <v>9.3749999999999112E-3</v>
      </c>
    </row>
    <row r="147" spans="2:8" x14ac:dyDescent="0.25">
      <c r="B147" s="181" t="s">
        <v>86</v>
      </c>
      <c r="C147" s="188"/>
      <c r="D147" s="184">
        <v>490</v>
      </c>
      <c r="E147" s="184">
        <v>510</v>
      </c>
      <c r="F147" s="184">
        <v>520</v>
      </c>
      <c r="G147" s="185">
        <v>4.9382716049382713E-2</v>
      </c>
      <c r="H147" s="185">
        <v>1.3725490196078383E-2</v>
      </c>
    </row>
    <row r="148" spans="2:8" x14ac:dyDescent="0.25">
      <c r="B148" s="181" t="s">
        <v>87</v>
      </c>
      <c r="C148" s="188"/>
      <c r="D148" s="184">
        <v>450</v>
      </c>
      <c r="E148" s="184">
        <v>490</v>
      </c>
      <c r="F148" s="184">
        <v>490</v>
      </c>
      <c r="G148" s="185">
        <v>7.7092511013215903E-2</v>
      </c>
      <c r="H148" s="185">
        <v>6.1349693251533388E-3</v>
      </c>
    </row>
    <row r="149" spans="2:8" x14ac:dyDescent="0.25">
      <c r="B149" s="181" t="s">
        <v>88</v>
      </c>
      <c r="C149" s="188"/>
      <c r="D149" s="184">
        <v>390</v>
      </c>
      <c r="E149" s="184">
        <v>440</v>
      </c>
      <c r="F149" s="184">
        <v>440</v>
      </c>
      <c r="G149" s="185">
        <v>0.11675126903553301</v>
      </c>
      <c r="H149" s="185">
        <v>6.8181818181818343E-3</v>
      </c>
    </row>
    <row r="150" spans="2:8" x14ac:dyDescent="0.25">
      <c r="B150" s="181" t="s">
        <v>89</v>
      </c>
      <c r="C150" s="188"/>
      <c r="D150" s="184">
        <v>560</v>
      </c>
      <c r="E150" s="184">
        <v>580</v>
      </c>
      <c r="F150" s="184">
        <v>580</v>
      </c>
      <c r="G150" s="185">
        <v>3.9568345323740983E-2</v>
      </c>
      <c r="H150" s="185">
        <v>1.0380622837370179E-2</v>
      </c>
    </row>
    <row r="151" spans="2:8" x14ac:dyDescent="0.25">
      <c r="B151" s="181" t="s">
        <v>90</v>
      </c>
      <c r="C151" s="188"/>
      <c r="D151" s="184">
        <v>420</v>
      </c>
      <c r="E151" s="184">
        <v>460</v>
      </c>
      <c r="F151" s="184">
        <v>470</v>
      </c>
      <c r="G151" s="185">
        <v>9.4786729857819996E-2</v>
      </c>
      <c r="H151" s="185">
        <v>6.4935064935065512E-3</v>
      </c>
    </row>
    <row r="152" spans="2:8" x14ac:dyDescent="0.25">
      <c r="B152" s="181" t="s">
        <v>91</v>
      </c>
      <c r="C152" s="188"/>
      <c r="D152" s="184">
        <v>460</v>
      </c>
      <c r="E152" s="184">
        <v>490</v>
      </c>
      <c r="F152" s="184">
        <v>500</v>
      </c>
      <c r="G152" s="185">
        <v>5.6277056277056259E-2</v>
      </c>
      <c r="H152" s="185">
        <v>1.6393442622950838E-2</v>
      </c>
    </row>
    <row r="153" spans="2:8" x14ac:dyDescent="0.25">
      <c r="B153" s="181" t="s">
        <v>92</v>
      </c>
      <c r="C153" s="188"/>
      <c r="D153" s="184">
        <v>500</v>
      </c>
      <c r="E153" s="184">
        <v>520</v>
      </c>
      <c r="F153" s="184">
        <v>520</v>
      </c>
      <c r="G153" s="185">
        <v>4.8387096774193505E-2</v>
      </c>
      <c r="H153" s="185">
        <v>3.8461538461538325E-3</v>
      </c>
    </row>
    <row r="154" spans="2:8" x14ac:dyDescent="0.25">
      <c r="B154" s="181" t="s">
        <v>93</v>
      </c>
      <c r="C154" s="188"/>
      <c r="D154" s="184">
        <v>420</v>
      </c>
      <c r="E154" s="184">
        <v>460</v>
      </c>
      <c r="F154" s="184">
        <v>460</v>
      </c>
      <c r="G154" s="185">
        <v>8.5510688836104576E-2</v>
      </c>
      <c r="H154" s="185">
        <v>8.7527352297593897E-3</v>
      </c>
    </row>
    <row r="155" spans="2:8" x14ac:dyDescent="0.25">
      <c r="B155" s="181" t="s">
        <v>94</v>
      </c>
      <c r="C155" s="188"/>
      <c r="D155" s="184">
        <v>500</v>
      </c>
      <c r="E155" s="184">
        <v>510</v>
      </c>
      <c r="F155" s="184">
        <v>520</v>
      </c>
      <c r="G155" s="185">
        <v>1.6032064128256529E-2</v>
      </c>
      <c r="H155" s="185">
        <v>1.7751479289940919E-2</v>
      </c>
    </row>
    <row r="156" spans="2:8" x14ac:dyDescent="0.25">
      <c r="B156" s="181" t="s">
        <v>95</v>
      </c>
      <c r="C156" s="188"/>
      <c r="D156" s="184">
        <v>470</v>
      </c>
      <c r="E156" s="184">
        <v>520</v>
      </c>
      <c r="F156" s="184">
        <v>520</v>
      </c>
      <c r="G156" s="185">
        <v>0.1118279569892473</v>
      </c>
      <c r="H156" s="185">
        <v>7.7369439071566237E-3</v>
      </c>
    </row>
    <row r="157" spans="2:8" x14ac:dyDescent="0.25">
      <c r="B157" s="181" t="s">
        <v>96</v>
      </c>
      <c r="C157" s="188"/>
      <c r="D157" s="184">
        <v>400</v>
      </c>
      <c r="E157" s="184">
        <v>420</v>
      </c>
      <c r="F157" s="184">
        <v>430</v>
      </c>
      <c r="G157" s="185">
        <v>6.2656641604009966E-2</v>
      </c>
      <c r="H157" s="185">
        <v>2.3584905660376521E-3</v>
      </c>
    </row>
    <row r="158" spans="2:8" x14ac:dyDescent="0.25">
      <c r="B158" s="181" t="s">
        <v>97</v>
      </c>
      <c r="C158" s="188"/>
      <c r="D158" s="184">
        <v>530</v>
      </c>
      <c r="E158" s="184">
        <v>550</v>
      </c>
      <c r="F158" s="184">
        <v>550</v>
      </c>
      <c r="G158" s="185">
        <v>3.9848197343453462E-2</v>
      </c>
      <c r="H158" s="185">
        <v>1.8248175182482562E-3</v>
      </c>
    </row>
    <row r="159" spans="2:8" x14ac:dyDescent="0.25">
      <c r="B159" s="181" t="s">
        <v>98</v>
      </c>
      <c r="C159" s="188"/>
      <c r="D159" s="184">
        <v>340</v>
      </c>
      <c r="E159" s="184">
        <v>360</v>
      </c>
      <c r="F159" s="184">
        <v>360</v>
      </c>
      <c r="G159" s="185">
        <v>5.2785923753665642E-2</v>
      </c>
      <c r="H159" s="185">
        <v>1.1142061281337101E-2</v>
      </c>
    </row>
    <row r="160" spans="2:8" x14ac:dyDescent="0.25">
      <c r="B160" s="181" t="s">
        <v>99</v>
      </c>
      <c r="C160" s="188"/>
      <c r="D160" s="184">
        <v>250</v>
      </c>
      <c r="E160" s="184">
        <v>260</v>
      </c>
      <c r="F160" s="184">
        <v>260</v>
      </c>
      <c r="G160" s="185">
        <v>4.0322580645161255E-2</v>
      </c>
      <c r="H160" s="185">
        <v>3.8759689922480689E-3</v>
      </c>
    </row>
    <row r="161" spans="1:11" x14ac:dyDescent="0.25">
      <c r="B161" s="181" t="s">
        <v>100</v>
      </c>
      <c r="C161" s="188"/>
      <c r="D161" s="184">
        <v>330</v>
      </c>
      <c r="E161" s="184">
        <v>340</v>
      </c>
      <c r="F161" s="184">
        <v>340</v>
      </c>
      <c r="G161" s="185">
        <v>3.0211480362537735E-2</v>
      </c>
      <c r="H161" s="185">
        <v>8.7976539589442737E-3</v>
      </c>
    </row>
    <row r="162" spans="1:11" x14ac:dyDescent="0.25">
      <c r="B162" s="181" t="s">
        <v>101</v>
      </c>
      <c r="C162" s="188"/>
      <c r="D162" s="184">
        <v>400</v>
      </c>
      <c r="E162" s="184">
        <v>430</v>
      </c>
      <c r="F162" s="184">
        <v>440</v>
      </c>
      <c r="G162" s="185">
        <v>7.4999999999999956E-2</v>
      </c>
      <c r="H162" s="185">
        <v>1.3953488372093092E-2</v>
      </c>
    </row>
    <row r="163" spans="1:11" x14ac:dyDescent="0.25">
      <c r="B163" s="181" t="s">
        <v>102</v>
      </c>
      <c r="C163" s="188"/>
      <c r="D163" s="184">
        <v>310</v>
      </c>
      <c r="E163" s="184">
        <v>330</v>
      </c>
      <c r="F163" s="184">
        <v>330</v>
      </c>
      <c r="G163" s="185">
        <v>4.4871794871794934E-2</v>
      </c>
      <c r="H163" s="185">
        <v>9.2024539877300082E-3</v>
      </c>
    </row>
    <row r="164" spans="1:11" x14ac:dyDescent="0.25">
      <c r="B164" s="181" t="s">
        <v>103</v>
      </c>
      <c r="C164" s="188"/>
      <c r="D164" s="184">
        <v>390</v>
      </c>
      <c r="E164" s="184">
        <v>420</v>
      </c>
      <c r="F164" s="184">
        <v>420</v>
      </c>
      <c r="G164" s="185">
        <v>6.9230769230769207E-2</v>
      </c>
      <c r="H164" s="185">
        <v>7.194244604316502E-3</v>
      </c>
    </row>
    <row r="165" spans="1:11" x14ac:dyDescent="0.25">
      <c r="B165" s="181" t="s">
        <v>104</v>
      </c>
      <c r="C165" s="188"/>
      <c r="D165" s="184">
        <v>480</v>
      </c>
      <c r="E165" s="184">
        <v>520</v>
      </c>
      <c r="F165" s="184">
        <v>530</v>
      </c>
      <c r="G165" s="185">
        <v>7.6446280991735449E-2</v>
      </c>
      <c r="H165" s="185">
        <v>1.5355086372360827E-2</v>
      </c>
    </row>
    <row r="166" spans="1:11" x14ac:dyDescent="0.25">
      <c r="B166" s="181" t="s">
        <v>105</v>
      </c>
      <c r="C166" s="188"/>
      <c r="D166" s="184">
        <v>410</v>
      </c>
      <c r="E166" s="184">
        <v>420</v>
      </c>
      <c r="F166" s="184">
        <v>420</v>
      </c>
      <c r="G166" s="185">
        <v>2.9484029484029506E-2</v>
      </c>
      <c r="H166" s="185">
        <v>2.3866348448686736E-3</v>
      </c>
    </row>
    <row r="167" spans="1:11" x14ac:dyDescent="0.25">
      <c r="B167" s="181" t="s">
        <v>387</v>
      </c>
      <c r="C167" s="188"/>
      <c r="D167" s="184">
        <v>540</v>
      </c>
      <c r="E167" s="184">
        <v>570</v>
      </c>
      <c r="F167" s="184">
        <v>570</v>
      </c>
      <c r="G167" s="185">
        <v>5.5970149253731449E-2</v>
      </c>
      <c r="H167" s="185">
        <v>7.0671378091873294E-3</v>
      </c>
    </row>
    <row r="168" spans="1:11" x14ac:dyDescent="0.25">
      <c r="B168" s="181" t="s">
        <v>388</v>
      </c>
      <c r="C168" s="188"/>
      <c r="D168" s="184">
        <v>350</v>
      </c>
      <c r="E168" s="184">
        <v>370</v>
      </c>
      <c r="F168" s="184" t="s">
        <v>68</v>
      </c>
      <c r="G168" s="185">
        <v>7.225433526011571E-2</v>
      </c>
      <c r="H168" s="185" t="s">
        <v>68</v>
      </c>
    </row>
    <row r="169" spans="1:11" x14ac:dyDescent="0.25">
      <c r="B169" s="181" t="s">
        <v>389</v>
      </c>
      <c r="C169" s="188"/>
      <c r="D169" s="184">
        <v>430</v>
      </c>
      <c r="E169" s="184" t="s">
        <v>68</v>
      </c>
      <c r="F169" s="184" t="s">
        <v>68</v>
      </c>
      <c r="G169" s="185" t="s">
        <v>68</v>
      </c>
      <c r="H169" s="185" t="s">
        <v>68</v>
      </c>
    </row>
    <row r="170" spans="1:11" x14ac:dyDescent="0.25">
      <c r="A170" s="189"/>
      <c r="B170" s="190"/>
      <c r="C170" s="191"/>
      <c r="D170" s="192"/>
      <c r="E170" s="192"/>
      <c r="F170" s="190"/>
      <c r="G170" s="192"/>
      <c r="H170" s="192"/>
    </row>
    <row r="171" spans="1:11" x14ac:dyDescent="0.25">
      <c r="A171" s="193">
        <v>1</v>
      </c>
      <c r="B171" s="1" t="s">
        <v>390</v>
      </c>
      <c r="C171" s="194"/>
      <c r="E171" s="194"/>
      <c r="F171" s="194"/>
      <c r="G171" s="194"/>
      <c r="K171" s="177">
        <v>49</v>
      </c>
    </row>
  </sheetData>
  <mergeCells count="17">
    <mergeCell ref="A131:H131"/>
    <mergeCell ref="A133:C134"/>
    <mergeCell ref="D133:F133"/>
    <mergeCell ref="G133:H133"/>
    <mergeCell ref="A47:C48"/>
    <mergeCell ref="D47:F47"/>
    <mergeCell ref="G47:H47"/>
    <mergeCell ref="A88:H88"/>
    <mergeCell ref="A90:C91"/>
    <mergeCell ref="D90:F90"/>
    <mergeCell ref="G90:H90"/>
    <mergeCell ref="A1:D1"/>
    <mergeCell ref="A2:H2"/>
    <mergeCell ref="A4:C5"/>
    <mergeCell ref="D4:F4"/>
    <mergeCell ref="G4:H4"/>
    <mergeCell ref="A45:H45"/>
  </mergeCells>
  <hyperlinks>
    <hyperlink ref="A1:D1" location="Contents!A1" display="Contents!A1" xr:uid="{524B8097-B17B-48EC-BFF7-69E4911391E1}"/>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A2A32-51BF-4367-8757-B701AFE96244}">
  <sheetPr codeName="Sheet36"/>
  <dimension ref="A1:W176"/>
  <sheetViews>
    <sheetView zoomScaleNormal="100" workbookViewId="0">
      <selection sqref="A1:D1"/>
    </sheetView>
  </sheetViews>
  <sheetFormatPr defaultColWidth="9" defaultRowHeight="15" x14ac:dyDescent="0.25"/>
  <cols>
    <col min="1" max="1" width="3.140625" style="127" customWidth="1"/>
    <col min="2" max="2" width="10.42578125" style="127" customWidth="1"/>
    <col min="3" max="3" width="2.5703125" style="127" customWidth="1"/>
    <col min="4" max="5" width="10.5703125" style="127" bestFit="1" customWidth="1"/>
    <col min="6" max="6" width="11.140625" style="127" bestFit="1" customWidth="1"/>
    <col min="7" max="7" width="13.5703125" style="127" bestFit="1" customWidth="1"/>
    <col min="8" max="8" width="16.42578125" style="127" customWidth="1"/>
    <col min="9" max="22" width="9" style="177"/>
    <col min="23" max="16384" width="9" style="127"/>
  </cols>
  <sheetData>
    <row r="1" spans="1:23" x14ac:dyDescent="0.25">
      <c r="A1" s="176" t="s">
        <v>57</v>
      </c>
      <c r="B1" s="176"/>
      <c r="C1" s="176"/>
      <c r="D1" s="176"/>
      <c r="E1" s="15"/>
      <c r="F1" s="15"/>
      <c r="G1" s="15"/>
      <c r="H1" s="15"/>
      <c r="K1" s="177">
        <v>56</v>
      </c>
    </row>
    <row r="2" spans="1:23" s="1" customFormat="1" ht="13.35" customHeight="1" x14ac:dyDescent="0.2">
      <c r="A2" s="146" t="s">
        <v>391</v>
      </c>
      <c r="B2" s="146"/>
      <c r="C2" s="146"/>
      <c r="D2" s="146"/>
      <c r="E2" s="146"/>
      <c r="F2" s="146"/>
      <c r="G2" s="146"/>
      <c r="H2" s="146"/>
      <c r="I2" s="9"/>
      <c r="J2" s="9"/>
      <c r="K2" s="9">
        <v>46</v>
      </c>
      <c r="L2" s="9">
        <v>24</v>
      </c>
      <c r="M2" s="9">
        <v>25</v>
      </c>
      <c r="N2" s="9"/>
      <c r="O2" s="9"/>
      <c r="P2" s="9"/>
      <c r="Q2" s="9"/>
      <c r="R2" s="9"/>
      <c r="S2" s="9"/>
      <c r="T2" s="9"/>
      <c r="U2" s="9"/>
      <c r="V2" s="9"/>
    </row>
    <row r="3" spans="1:23" s="1" customFormat="1" ht="12.75" x14ac:dyDescent="0.2">
      <c r="B3" s="196"/>
      <c r="C3" s="196"/>
      <c r="D3" s="196"/>
      <c r="E3" s="196"/>
      <c r="F3" s="196"/>
      <c r="G3" s="196"/>
      <c r="H3" s="196"/>
      <c r="I3" s="9"/>
      <c r="J3" s="9"/>
      <c r="K3" s="9"/>
      <c r="L3" s="9"/>
      <c r="M3" s="9"/>
      <c r="N3" s="9"/>
      <c r="O3" s="9"/>
      <c r="P3" s="9"/>
      <c r="Q3" s="9"/>
      <c r="R3" s="9"/>
      <c r="S3" s="9"/>
      <c r="T3" s="9"/>
      <c r="U3" s="9"/>
      <c r="V3" s="9"/>
    </row>
    <row r="4" spans="1:23" ht="17.45" customHeight="1" x14ac:dyDescent="0.35">
      <c r="A4" s="39" t="s">
        <v>377</v>
      </c>
      <c r="B4" s="39"/>
      <c r="C4" s="39"/>
      <c r="D4" s="39" t="s">
        <v>378</v>
      </c>
      <c r="E4" s="39"/>
      <c r="F4" s="39"/>
      <c r="G4" s="39" t="s">
        <v>379</v>
      </c>
      <c r="H4" s="39"/>
      <c r="K4" s="177">
        <v>47</v>
      </c>
      <c r="L4" s="177">
        <v>38</v>
      </c>
      <c r="M4" s="177">
        <v>39</v>
      </c>
    </row>
    <row r="5" spans="1:23" ht="17.100000000000001" customHeight="1" x14ac:dyDescent="0.25">
      <c r="A5" s="44"/>
      <c r="B5" s="44"/>
      <c r="C5" s="44"/>
      <c r="D5" s="180" t="s">
        <v>380</v>
      </c>
      <c r="E5" s="180" t="s">
        <v>381</v>
      </c>
      <c r="F5" s="180" t="s">
        <v>382</v>
      </c>
      <c r="G5" s="180" t="s">
        <v>383</v>
      </c>
      <c r="H5" s="180" t="s">
        <v>384</v>
      </c>
      <c r="K5" s="177">
        <v>40</v>
      </c>
      <c r="L5" s="177">
        <v>41</v>
      </c>
      <c r="M5" s="177">
        <v>42</v>
      </c>
      <c r="N5" s="177">
        <v>43</v>
      </c>
      <c r="O5" s="177">
        <v>44</v>
      </c>
      <c r="P5" s="177">
        <v>45</v>
      </c>
      <c r="Q5" s="177">
        <v>48</v>
      </c>
    </row>
    <row r="6" spans="1:23" x14ac:dyDescent="0.25">
      <c r="B6" s="181" t="s">
        <v>74</v>
      </c>
      <c r="C6" s="182"/>
      <c r="D6" s="197">
        <v>12</v>
      </c>
      <c r="E6" s="197">
        <v>15.6</v>
      </c>
      <c r="F6" s="197">
        <v>15.6</v>
      </c>
      <c r="G6" s="185">
        <v>0.29776821780344309</v>
      </c>
      <c r="H6" s="185">
        <v>-1.7154544930783056E-3</v>
      </c>
    </row>
    <row r="7" spans="1:23" x14ac:dyDescent="0.25">
      <c r="B7" s="181" t="s">
        <v>75</v>
      </c>
      <c r="C7" s="182"/>
      <c r="D7" s="197">
        <v>13.6</v>
      </c>
      <c r="E7" s="197">
        <v>14.4</v>
      </c>
      <c r="F7" s="197">
        <v>14.4</v>
      </c>
      <c r="G7" s="185">
        <v>6.0749415182972388E-2</v>
      </c>
      <c r="H7" s="185">
        <v>-1.9151710274740719E-3</v>
      </c>
    </row>
    <row r="8" spans="1:23" x14ac:dyDescent="0.25">
      <c r="B8" s="181" t="s">
        <v>76</v>
      </c>
      <c r="C8" s="182"/>
      <c r="D8" s="197">
        <v>18</v>
      </c>
      <c r="E8" s="197">
        <v>19.600000000000001</v>
      </c>
      <c r="F8" s="197">
        <v>19.7</v>
      </c>
      <c r="G8" s="185">
        <v>9.1274149879071897E-2</v>
      </c>
      <c r="H8" s="185">
        <v>4.7361495243052332E-3</v>
      </c>
    </row>
    <row r="9" spans="1:23" x14ac:dyDescent="0.25">
      <c r="B9" s="181" t="s">
        <v>77</v>
      </c>
      <c r="C9" s="182"/>
      <c r="D9" s="197">
        <v>19.7</v>
      </c>
      <c r="E9" s="197">
        <v>22.1</v>
      </c>
      <c r="F9" s="197">
        <v>22</v>
      </c>
      <c r="G9" s="185">
        <v>0.12155342624901766</v>
      </c>
      <c r="H9" s="185">
        <v>-1.2911151067064308E-3</v>
      </c>
    </row>
    <row r="10" spans="1:23" x14ac:dyDescent="0.25">
      <c r="B10" s="181" t="s">
        <v>78</v>
      </c>
      <c r="C10" s="182"/>
      <c r="D10" s="197">
        <v>19.100000000000001</v>
      </c>
      <c r="E10" s="197">
        <v>20</v>
      </c>
      <c r="F10" s="197">
        <v>19.8</v>
      </c>
      <c r="G10" s="185">
        <v>5.1305064974089154E-2</v>
      </c>
      <c r="H10" s="185">
        <v>-1.0217138893968691E-2</v>
      </c>
      <c r="V10" s="177" t="s">
        <v>106</v>
      </c>
      <c r="W10" s="127">
        <v>25</v>
      </c>
    </row>
    <row r="11" spans="1:23" x14ac:dyDescent="0.25">
      <c r="B11" s="181" t="s">
        <v>79</v>
      </c>
      <c r="C11" s="182"/>
      <c r="D11" s="197">
        <v>19.399999999999999</v>
      </c>
      <c r="E11" s="197">
        <v>19.899999999999999</v>
      </c>
      <c r="F11" s="197">
        <v>20.2</v>
      </c>
      <c r="G11" s="185">
        <v>2.7122760507440002E-2</v>
      </c>
      <c r="H11" s="185">
        <v>1.186616534683238E-2</v>
      </c>
      <c r="V11" s="177" t="s">
        <v>385</v>
      </c>
      <c r="W11" s="127">
        <v>26</v>
      </c>
    </row>
    <row r="12" spans="1:23" x14ac:dyDescent="0.25">
      <c r="B12" s="181" t="s">
        <v>80</v>
      </c>
      <c r="C12" s="182"/>
      <c r="D12" s="197">
        <v>21.3</v>
      </c>
      <c r="E12" s="197">
        <v>21.8</v>
      </c>
      <c r="F12" s="197">
        <v>21.7</v>
      </c>
      <c r="G12" s="185">
        <v>2.3876296587079127E-2</v>
      </c>
      <c r="H12" s="185">
        <v>-5.7083132668881431E-3</v>
      </c>
      <c r="V12" s="177" t="s">
        <v>386</v>
      </c>
      <c r="W12" s="127">
        <v>27</v>
      </c>
    </row>
    <row r="13" spans="1:23" x14ac:dyDescent="0.25">
      <c r="B13" s="181" t="s">
        <v>81</v>
      </c>
      <c r="C13" s="182"/>
      <c r="D13" s="197">
        <v>22.7</v>
      </c>
      <c r="E13" s="197">
        <v>23.3</v>
      </c>
      <c r="F13" s="197">
        <v>23.3</v>
      </c>
      <c r="G13" s="185">
        <v>2.749829492502287E-2</v>
      </c>
      <c r="H13" s="185">
        <v>-3.3437218633470822E-3</v>
      </c>
      <c r="V13" s="177" t="s">
        <v>69</v>
      </c>
      <c r="W13" s="127">
        <v>28</v>
      </c>
    </row>
    <row r="14" spans="1:23" x14ac:dyDescent="0.25">
      <c r="B14" s="181" t="s">
        <v>82</v>
      </c>
      <c r="C14" s="182"/>
      <c r="D14" s="197">
        <v>21.4</v>
      </c>
      <c r="E14" s="197">
        <v>21.5</v>
      </c>
      <c r="F14" s="197">
        <v>21.5</v>
      </c>
      <c r="G14" s="185">
        <v>4.5113452542320243E-3</v>
      </c>
      <c r="H14" s="185">
        <v>-2.0115025394483732E-3</v>
      </c>
    </row>
    <row r="15" spans="1:23" x14ac:dyDescent="0.25">
      <c r="B15" s="181" t="s">
        <v>83</v>
      </c>
      <c r="C15" s="182"/>
      <c r="D15" s="197">
        <v>16.899999999999999</v>
      </c>
      <c r="E15" s="197">
        <v>17.3</v>
      </c>
      <c r="F15" s="197">
        <v>17.3</v>
      </c>
      <c r="G15" s="185">
        <v>2.4766746845294563E-2</v>
      </c>
      <c r="H15" s="185">
        <v>1.0937120589336047E-3</v>
      </c>
    </row>
    <row r="16" spans="1:23" x14ac:dyDescent="0.25">
      <c r="B16" s="181" t="s">
        <v>84</v>
      </c>
      <c r="C16" s="188"/>
      <c r="D16" s="197">
        <v>15.1</v>
      </c>
      <c r="E16" s="197">
        <v>15.6</v>
      </c>
      <c r="F16" s="197">
        <v>15.7</v>
      </c>
      <c r="G16" s="185">
        <v>3.5711167517317621E-2</v>
      </c>
      <c r="H16" s="185">
        <v>2.3087229441696167E-3</v>
      </c>
    </row>
    <row r="17" spans="2:8" x14ac:dyDescent="0.25">
      <c r="B17" s="181" t="s">
        <v>85</v>
      </c>
      <c r="C17" s="198"/>
      <c r="D17" s="197">
        <v>19.7</v>
      </c>
      <c r="E17" s="197">
        <v>20</v>
      </c>
      <c r="F17" s="197">
        <v>19.899999999999999</v>
      </c>
      <c r="G17" s="185">
        <v>1.8017156287696512E-2</v>
      </c>
      <c r="H17" s="185">
        <v>-3.9383471936768055E-3</v>
      </c>
    </row>
    <row r="18" spans="2:8" x14ac:dyDescent="0.25">
      <c r="B18" s="181" t="s">
        <v>86</v>
      </c>
      <c r="C18" s="198">
        <v>2</v>
      </c>
      <c r="D18" s="197">
        <v>14.5</v>
      </c>
      <c r="E18" s="197">
        <v>14.1</v>
      </c>
      <c r="F18" s="197">
        <v>14</v>
      </c>
      <c r="G18" s="185">
        <v>-3.0852339609937274E-2</v>
      </c>
      <c r="H18" s="185">
        <v>-5.3584423580269602E-3</v>
      </c>
    </row>
    <row r="19" spans="2:8" x14ac:dyDescent="0.25">
      <c r="B19" s="181" t="s">
        <v>87</v>
      </c>
      <c r="C19" s="198"/>
      <c r="D19" s="197">
        <v>17.7</v>
      </c>
      <c r="E19" s="197">
        <v>18</v>
      </c>
      <c r="F19" s="197">
        <v>20.100000000000001</v>
      </c>
      <c r="G19" s="185">
        <v>1.5440735983392351E-2</v>
      </c>
      <c r="H19" s="185">
        <v>0.11469074416264435</v>
      </c>
    </row>
    <row r="20" spans="2:8" x14ac:dyDescent="0.25">
      <c r="B20" s="181" t="s">
        <v>88</v>
      </c>
      <c r="C20" s="188"/>
      <c r="D20" s="197">
        <v>15.8</v>
      </c>
      <c r="E20" s="197">
        <v>17.2</v>
      </c>
      <c r="F20" s="197">
        <v>17.100000000000001</v>
      </c>
      <c r="G20" s="185">
        <v>8.9102346982946612E-2</v>
      </c>
      <c r="H20" s="185">
        <v>-8.099027881968035E-3</v>
      </c>
    </row>
    <row r="21" spans="2:8" x14ac:dyDescent="0.25">
      <c r="B21" s="181" t="s">
        <v>89</v>
      </c>
      <c r="C21" s="188"/>
      <c r="D21" s="197">
        <v>19.600000000000001</v>
      </c>
      <c r="E21" s="197">
        <v>19.8</v>
      </c>
      <c r="F21" s="197">
        <v>19.8</v>
      </c>
      <c r="G21" s="185">
        <v>1.1441159094722098E-2</v>
      </c>
      <c r="H21" s="185">
        <v>-1.187193125467223E-3</v>
      </c>
    </row>
    <row r="22" spans="2:8" x14ac:dyDescent="0.25">
      <c r="B22" s="181" t="s">
        <v>90</v>
      </c>
      <c r="C22" s="188"/>
      <c r="D22" s="197">
        <v>20.8</v>
      </c>
      <c r="E22" s="197">
        <v>21.4</v>
      </c>
      <c r="F22" s="197">
        <v>21.4</v>
      </c>
      <c r="G22" s="185">
        <v>3.1490990616660053E-2</v>
      </c>
      <c r="H22" s="185">
        <v>-4.2109264817047354E-4</v>
      </c>
    </row>
    <row r="23" spans="2:8" x14ac:dyDescent="0.25">
      <c r="B23" s="181" t="s">
        <v>91</v>
      </c>
      <c r="C23" s="188"/>
      <c r="D23" s="197">
        <v>19.2</v>
      </c>
      <c r="E23" s="197">
        <v>22.3</v>
      </c>
      <c r="F23" s="197">
        <v>22.2</v>
      </c>
      <c r="G23" s="185">
        <v>0.15841685805045413</v>
      </c>
      <c r="H23" s="185">
        <v>-2.4222841060769218E-3</v>
      </c>
    </row>
    <row r="24" spans="2:8" x14ac:dyDescent="0.25">
      <c r="B24" s="181" t="s">
        <v>92</v>
      </c>
      <c r="C24" s="188"/>
      <c r="D24" s="197">
        <v>20.3</v>
      </c>
      <c r="E24" s="197">
        <v>20.7</v>
      </c>
      <c r="F24" s="197">
        <v>20.5</v>
      </c>
      <c r="G24" s="185">
        <v>1.9157895659545288E-2</v>
      </c>
      <c r="H24" s="185">
        <v>-5.3428682388443338E-3</v>
      </c>
    </row>
    <row r="25" spans="2:8" x14ac:dyDescent="0.25">
      <c r="B25" s="181" t="s">
        <v>93</v>
      </c>
      <c r="C25" s="188"/>
      <c r="D25" s="197">
        <v>23.2</v>
      </c>
      <c r="E25" s="197">
        <v>23.5</v>
      </c>
      <c r="F25" s="197">
        <v>23.4</v>
      </c>
      <c r="G25" s="185">
        <v>1.3392401829710243E-2</v>
      </c>
      <c r="H25" s="185">
        <v>-4.2636850384248914E-3</v>
      </c>
    </row>
    <row r="26" spans="2:8" x14ac:dyDescent="0.25">
      <c r="B26" s="181" t="s">
        <v>94</v>
      </c>
      <c r="C26" s="188"/>
      <c r="D26" s="197">
        <v>24.4</v>
      </c>
      <c r="E26" s="197">
        <v>24.3</v>
      </c>
      <c r="F26" s="197">
        <v>24.3</v>
      </c>
      <c r="G26" s="185">
        <v>-1.8407601802791218E-3</v>
      </c>
      <c r="H26" s="185">
        <v>7.1884087109364003E-4</v>
      </c>
    </row>
    <row r="27" spans="2:8" x14ac:dyDescent="0.25">
      <c r="B27" s="181" t="s">
        <v>95</v>
      </c>
      <c r="C27" s="188"/>
      <c r="D27" s="197">
        <v>16.2</v>
      </c>
      <c r="E27" s="197">
        <v>20.6</v>
      </c>
      <c r="F27" s="197">
        <v>20.3</v>
      </c>
      <c r="G27" s="185">
        <v>0.26596390328824682</v>
      </c>
      <c r="H27" s="185">
        <v>-1.1386198994492891E-2</v>
      </c>
    </row>
    <row r="28" spans="2:8" x14ac:dyDescent="0.25">
      <c r="B28" s="181" t="s">
        <v>96</v>
      </c>
      <c r="C28" s="188"/>
      <c r="D28" s="197">
        <v>16.5</v>
      </c>
      <c r="E28" s="197">
        <v>16.600000000000001</v>
      </c>
      <c r="F28" s="197">
        <v>16.600000000000001</v>
      </c>
      <c r="G28" s="185">
        <v>8.8695419087907457E-3</v>
      </c>
      <c r="H28" s="185">
        <v>-3.3444691823329986E-3</v>
      </c>
    </row>
    <row r="29" spans="2:8" x14ac:dyDescent="0.25">
      <c r="B29" s="181" t="s">
        <v>97</v>
      </c>
      <c r="C29" s="188"/>
      <c r="D29" s="197">
        <v>17.399999999999999</v>
      </c>
      <c r="E29" s="197">
        <v>18.399999999999999</v>
      </c>
      <c r="F29" s="197">
        <v>18.3</v>
      </c>
      <c r="G29" s="185">
        <v>5.5038663771175056E-2</v>
      </c>
      <c r="H29" s="185">
        <v>-3.2255618468488567E-3</v>
      </c>
    </row>
    <row r="30" spans="2:8" x14ac:dyDescent="0.25">
      <c r="B30" s="181" t="s">
        <v>98</v>
      </c>
      <c r="C30" s="188"/>
      <c r="D30" s="197">
        <v>10</v>
      </c>
      <c r="E30" s="197">
        <v>10.199999999999999</v>
      </c>
      <c r="F30" s="197">
        <v>10.1</v>
      </c>
      <c r="G30" s="185">
        <v>2.1552828997027484E-2</v>
      </c>
      <c r="H30" s="185">
        <v>-2.725757574512877E-3</v>
      </c>
    </row>
    <row r="31" spans="2:8" x14ac:dyDescent="0.25">
      <c r="B31" s="181" t="s">
        <v>99</v>
      </c>
      <c r="C31" s="188"/>
      <c r="D31" s="197">
        <v>6.7</v>
      </c>
      <c r="E31" s="197">
        <v>6.8</v>
      </c>
      <c r="F31" s="197">
        <v>6.7</v>
      </c>
      <c r="G31" s="185">
        <v>1.6831761801052059E-2</v>
      </c>
      <c r="H31" s="185">
        <v>-4.6276245873895228E-3</v>
      </c>
    </row>
    <row r="32" spans="2:8" x14ac:dyDescent="0.25">
      <c r="B32" s="181" t="s">
        <v>100</v>
      </c>
      <c r="C32" s="188"/>
      <c r="D32" s="197">
        <v>9.8000000000000007</v>
      </c>
      <c r="E32" s="197">
        <v>9.9</v>
      </c>
      <c r="F32" s="197">
        <v>9.9</v>
      </c>
      <c r="G32" s="185">
        <v>1.5827436193207367E-2</v>
      </c>
      <c r="H32" s="185">
        <v>-9.1265127472722751E-3</v>
      </c>
    </row>
    <row r="33" spans="1:22" x14ac:dyDescent="0.25">
      <c r="B33" s="181" t="s">
        <v>101</v>
      </c>
      <c r="C33" s="188"/>
      <c r="D33" s="197">
        <v>12.7</v>
      </c>
      <c r="E33" s="197">
        <v>13.1</v>
      </c>
      <c r="F33" s="197">
        <v>13.1</v>
      </c>
      <c r="G33" s="185">
        <v>3.8315480661344825E-2</v>
      </c>
      <c r="H33" s="185">
        <v>-1.9223358387951972E-3</v>
      </c>
    </row>
    <row r="34" spans="1:22" x14ac:dyDescent="0.25">
      <c r="B34" s="181" t="s">
        <v>102</v>
      </c>
      <c r="C34" s="188"/>
      <c r="D34" s="197">
        <v>14</v>
      </c>
      <c r="E34" s="197">
        <v>14.1</v>
      </c>
      <c r="F34" s="197">
        <v>14.1</v>
      </c>
      <c r="G34" s="185">
        <v>3.5306688334670877E-3</v>
      </c>
      <c r="H34" s="185">
        <v>-5.411018626372277E-4</v>
      </c>
    </row>
    <row r="35" spans="1:22" x14ac:dyDescent="0.25">
      <c r="B35" s="181" t="s">
        <v>103</v>
      </c>
      <c r="C35" s="188"/>
      <c r="D35" s="197">
        <v>13</v>
      </c>
      <c r="E35" s="197">
        <v>13.5</v>
      </c>
      <c r="F35" s="197">
        <v>13.4</v>
      </c>
      <c r="G35" s="185">
        <v>3.4332916943464298E-2</v>
      </c>
      <c r="H35" s="185">
        <v>-9.1987008972060913E-3</v>
      </c>
    </row>
    <row r="36" spans="1:22" x14ac:dyDescent="0.25">
      <c r="B36" s="181" t="s">
        <v>104</v>
      </c>
      <c r="C36" s="188"/>
      <c r="D36" s="197">
        <v>22.5</v>
      </c>
      <c r="E36" s="197">
        <v>23.2</v>
      </c>
      <c r="F36" s="197">
        <v>23.1</v>
      </c>
      <c r="G36" s="185">
        <v>3.1478758974877508E-2</v>
      </c>
      <c r="H36" s="185">
        <v>-5.6562678071473416E-3</v>
      </c>
    </row>
    <row r="37" spans="1:22" x14ac:dyDescent="0.25">
      <c r="B37" s="181" t="s">
        <v>105</v>
      </c>
      <c r="C37" s="188"/>
      <c r="D37" s="197">
        <v>21.9</v>
      </c>
      <c r="E37" s="197">
        <v>22.5</v>
      </c>
      <c r="F37" s="197">
        <v>22.4</v>
      </c>
      <c r="G37" s="185">
        <v>2.4993654450363501E-2</v>
      </c>
      <c r="H37" s="185">
        <v>-3.5746206187037277E-3</v>
      </c>
    </row>
    <row r="38" spans="1:22" x14ac:dyDescent="0.25">
      <c r="B38" s="181" t="s">
        <v>387</v>
      </c>
      <c r="C38" s="188"/>
      <c r="D38" s="197">
        <v>29.2</v>
      </c>
      <c r="E38" s="197">
        <v>29.9</v>
      </c>
      <c r="F38" s="197">
        <v>29.7</v>
      </c>
      <c r="G38" s="185">
        <v>2.6825390002482852E-2</v>
      </c>
      <c r="H38" s="185">
        <v>-6.8396211529638817E-3</v>
      </c>
    </row>
    <row r="39" spans="1:22" x14ac:dyDescent="0.25">
      <c r="B39" s="181" t="s">
        <v>388</v>
      </c>
      <c r="C39" s="188"/>
      <c r="D39" s="197">
        <v>17.8</v>
      </c>
      <c r="E39" s="197">
        <v>18.399999999999999</v>
      </c>
      <c r="F39" s="197" t="s">
        <v>68</v>
      </c>
      <c r="G39" s="185">
        <v>3.803415314950187E-2</v>
      </c>
      <c r="H39" s="185" t="s">
        <v>68</v>
      </c>
    </row>
    <row r="40" spans="1:22" x14ac:dyDescent="0.25">
      <c r="B40" s="181" t="s">
        <v>389</v>
      </c>
      <c r="C40" s="188"/>
      <c r="D40" s="197">
        <v>24</v>
      </c>
      <c r="E40" s="197" t="s">
        <v>68</v>
      </c>
      <c r="F40" s="197" t="s">
        <v>68</v>
      </c>
      <c r="G40" s="185" t="s">
        <v>68</v>
      </c>
      <c r="H40" s="185" t="s">
        <v>68</v>
      </c>
    </row>
    <row r="41" spans="1:22" x14ac:dyDescent="0.25">
      <c r="A41" s="189"/>
      <c r="B41" s="190"/>
      <c r="C41" s="191"/>
      <c r="D41" s="192"/>
      <c r="E41" s="192"/>
      <c r="F41" s="190"/>
      <c r="G41" s="192"/>
      <c r="H41" s="192"/>
    </row>
    <row r="42" spans="1:22" s="1" customFormat="1" ht="13.35" customHeight="1" x14ac:dyDescent="0.2">
      <c r="A42" s="193">
        <v>1</v>
      </c>
      <c r="B42" s="199" t="s">
        <v>392</v>
      </c>
      <c r="C42" s="199"/>
      <c r="D42" s="199"/>
      <c r="E42" s="199"/>
      <c r="F42" s="199"/>
      <c r="G42" s="199"/>
      <c r="H42" s="199"/>
      <c r="I42" s="9"/>
      <c r="J42" s="9"/>
      <c r="K42" s="9">
        <v>50</v>
      </c>
      <c r="L42" s="9"/>
      <c r="M42" s="9"/>
      <c r="N42" s="9"/>
      <c r="O42" s="9"/>
      <c r="P42" s="9"/>
      <c r="Q42" s="9"/>
      <c r="R42" s="9"/>
      <c r="S42" s="9"/>
      <c r="T42" s="9"/>
      <c r="U42" s="9"/>
      <c r="V42" s="9"/>
    </row>
    <row r="43" spans="1:22" s="1" customFormat="1" ht="30" customHeight="1" x14ac:dyDescent="0.2">
      <c r="B43" s="158" t="s">
        <v>393</v>
      </c>
      <c r="C43" s="158"/>
      <c r="D43" s="158"/>
      <c r="E43" s="158"/>
      <c r="F43" s="158"/>
      <c r="G43" s="158"/>
      <c r="H43" s="158"/>
      <c r="I43" s="9"/>
      <c r="J43" s="9"/>
      <c r="K43" s="9">
        <v>51</v>
      </c>
      <c r="L43" s="9"/>
      <c r="M43" s="9"/>
      <c r="N43" s="9"/>
      <c r="O43" s="9"/>
      <c r="P43" s="9"/>
      <c r="Q43" s="9"/>
      <c r="R43" s="9"/>
      <c r="S43" s="9"/>
      <c r="T43" s="9"/>
      <c r="U43" s="9"/>
      <c r="V43" s="9"/>
    </row>
    <row r="44" spans="1:22" ht="38.1" customHeight="1" x14ac:dyDescent="0.25">
      <c r="A44" s="193">
        <v>2</v>
      </c>
      <c r="B44" s="158" t="s">
        <v>394</v>
      </c>
      <c r="C44" s="158"/>
      <c r="D44" s="158"/>
      <c r="E44" s="158"/>
      <c r="F44" s="158"/>
      <c r="G44" s="158"/>
      <c r="H44" s="158"/>
      <c r="K44" s="177">
        <v>52</v>
      </c>
    </row>
    <row r="45" spans="1:22" x14ac:dyDescent="0.25">
      <c r="B45" s="15" t="s">
        <v>68</v>
      </c>
      <c r="C45" s="15"/>
      <c r="D45" s="15"/>
      <c r="E45" s="15"/>
      <c r="F45" s="15"/>
      <c r="G45" s="15"/>
      <c r="H45" s="15"/>
    </row>
    <row r="47" spans="1:22" s="1" customFormat="1" ht="14.45" customHeight="1" x14ac:dyDescent="0.25">
      <c r="A47" s="142" t="s">
        <v>385</v>
      </c>
      <c r="B47" s="142"/>
      <c r="C47" s="142"/>
      <c r="D47" s="142"/>
      <c r="E47" s="142"/>
      <c r="F47" s="142"/>
      <c r="G47" s="142"/>
      <c r="H47" s="142"/>
      <c r="I47" s="9"/>
      <c r="J47" s="9"/>
      <c r="K47" s="177">
        <v>46</v>
      </c>
      <c r="L47" s="9">
        <v>24</v>
      </c>
      <c r="M47" s="9">
        <v>26</v>
      </c>
      <c r="N47" s="9"/>
      <c r="O47" s="9"/>
      <c r="P47" s="9"/>
      <c r="Q47" s="9"/>
      <c r="R47" s="9"/>
      <c r="S47" s="9"/>
      <c r="T47" s="9"/>
      <c r="U47" s="9"/>
      <c r="V47" s="9"/>
    </row>
    <row r="48" spans="1:22" s="1" customFormat="1" x14ac:dyDescent="0.25">
      <c r="B48" s="200"/>
      <c r="C48" s="200"/>
      <c r="D48" s="201"/>
      <c r="E48" s="201"/>
      <c r="F48" s="201"/>
      <c r="G48" s="201"/>
      <c r="H48" s="201"/>
      <c r="I48" s="9"/>
      <c r="J48" s="9"/>
      <c r="K48" s="177"/>
      <c r="L48" s="9"/>
      <c r="M48" s="9"/>
      <c r="N48" s="9"/>
      <c r="O48" s="9"/>
      <c r="P48" s="9"/>
      <c r="Q48" s="9"/>
      <c r="R48" s="9"/>
      <c r="S48" s="9"/>
      <c r="T48" s="9"/>
      <c r="U48" s="9"/>
      <c r="V48" s="9"/>
    </row>
    <row r="49" spans="1:17" ht="17.45" customHeight="1" x14ac:dyDescent="0.35">
      <c r="A49" s="39" t="s">
        <v>377</v>
      </c>
      <c r="B49" s="39"/>
      <c r="C49" s="39"/>
      <c r="D49" s="39" t="s">
        <v>378</v>
      </c>
      <c r="E49" s="39"/>
      <c r="F49" s="39"/>
      <c r="G49" s="39" t="s">
        <v>379</v>
      </c>
      <c r="H49" s="39"/>
      <c r="K49" s="177">
        <v>47</v>
      </c>
      <c r="L49" s="177">
        <v>38</v>
      </c>
      <c r="M49" s="177">
        <v>39</v>
      </c>
    </row>
    <row r="50" spans="1:17" ht="17.100000000000001" customHeight="1" x14ac:dyDescent="0.25">
      <c r="A50" s="44"/>
      <c r="B50" s="44"/>
      <c r="C50" s="44"/>
      <c r="D50" s="180" t="s">
        <v>380</v>
      </c>
      <c r="E50" s="180" t="s">
        <v>381</v>
      </c>
      <c r="F50" s="180" t="s">
        <v>382</v>
      </c>
      <c r="G50" s="180" t="s">
        <v>383</v>
      </c>
      <c r="H50" s="180" t="s">
        <v>384</v>
      </c>
      <c r="K50" s="177">
        <v>40</v>
      </c>
      <c r="L50" s="177">
        <v>41</v>
      </c>
      <c r="M50" s="177">
        <v>42</v>
      </c>
      <c r="N50" s="177">
        <v>43</v>
      </c>
      <c r="O50" s="177">
        <v>44</v>
      </c>
      <c r="P50" s="177">
        <v>45</v>
      </c>
      <c r="Q50" s="177">
        <v>48</v>
      </c>
    </row>
    <row r="51" spans="1:17" x14ac:dyDescent="0.25">
      <c r="B51" s="181" t="s">
        <v>74</v>
      </c>
      <c r="C51" s="182"/>
      <c r="D51" s="197">
        <v>8.6</v>
      </c>
      <c r="E51" s="197">
        <v>9.6</v>
      </c>
      <c r="F51" s="197">
        <v>9.6</v>
      </c>
      <c r="G51" s="185">
        <v>0.11276372710797533</v>
      </c>
      <c r="H51" s="185">
        <v>-2.7961998670253951E-3</v>
      </c>
    </row>
    <row r="52" spans="1:17" x14ac:dyDescent="0.25">
      <c r="B52" s="181" t="s">
        <v>75</v>
      </c>
      <c r="C52" s="182"/>
      <c r="D52" s="197">
        <v>10.199999999999999</v>
      </c>
      <c r="E52" s="197">
        <v>10.9</v>
      </c>
      <c r="F52" s="197">
        <v>10.8</v>
      </c>
      <c r="G52" s="185">
        <v>6.5075035743277221E-2</v>
      </c>
      <c r="H52" s="185">
        <v>-3.6606352652674978E-3</v>
      </c>
    </row>
    <row r="53" spans="1:17" x14ac:dyDescent="0.25">
      <c r="B53" s="181" t="s">
        <v>76</v>
      </c>
      <c r="C53" s="182"/>
      <c r="D53" s="197">
        <v>13.3</v>
      </c>
      <c r="E53" s="197">
        <v>13.8</v>
      </c>
      <c r="F53" s="197">
        <v>13.9</v>
      </c>
      <c r="G53" s="185">
        <v>3.2747884643323122E-2</v>
      </c>
      <c r="H53" s="185">
        <v>5.8625333237611876E-3</v>
      </c>
    </row>
    <row r="54" spans="1:17" x14ac:dyDescent="0.25">
      <c r="B54" s="181" t="s">
        <v>77</v>
      </c>
      <c r="C54" s="182"/>
      <c r="D54" s="197">
        <v>13.4</v>
      </c>
      <c r="E54" s="197">
        <v>14.3</v>
      </c>
      <c r="F54" s="197">
        <v>14.2</v>
      </c>
      <c r="G54" s="185">
        <v>6.0554464188608659E-2</v>
      </c>
      <c r="H54" s="185">
        <v>-4.537473309242035E-3</v>
      </c>
    </row>
    <row r="55" spans="1:17" x14ac:dyDescent="0.25">
      <c r="B55" s="181" t="s">
        <v>78</v>
      </c>
      <c r="C55" s="182"/>
      <c r="D55" s="197">
        <v>15.8</v>
      </c>
      <c r="E55" s="197">
        <v>16.399999999999999</v>
      </c>
      <c r="F55" s="197">
        <v>16.100000000000001</v>
      </c>
      <c r="G55" s="185">
        <v>3.8773820378005475E-2</v>
      </c>
      <c r="H55" s="185">
        <v>-1.3714755497911235E-2</v>
      </c>
    </row>
    <row r="56" spans="1:17" x14ac:dyDescent="0.25">
      <c r="B56" s="181" t="s">
        <v>79</v>
      </c>
      <c r="C56" s="182"/>
      <c r="D56" s="197">
        <v>14.1</v>
      </c>
      <c r="E56" s="197">
        <v>14.3</v>
      </c>
      <c r="F56" s="197">
        <v>14.3</v>
      </c>
      <c r="G56" s="185">
        <v>1.9963837466369982E-2</v>
      </c>
      <c r="H56" s="185">
        <v>-2.6692070726662687E-3</v>
      </c>
    </row>
    <row r="57" spans="1:17" x14ac:dyDescent="0.25">
      <c r="B57" s="181" t="s">
        <v>80</v>
      </c>
      <c r="C57" s="182"/>
      <c r="D57" s="197">
        <v>14.9</v>
      </c>
      <c r="E57" s="197">
        <v>15.2</v>
      </c>
      <c r="F57" s="197">
        <v>15.1</v>
      </c>
      <c r="G57" s="185">
        <v>2.1710308018044966E-2</v>
      </c>
      <c r="H57" s="185">
        <v>-8.8097432506520912E-3</v>
      </c>
    </row>
    <row r="58" spans="1:17" x14ac:dyDescent="0.25">
      <c r="B58" s="181" t="s">
        <v>81</v>
      </c>
      <c r="C58" s="182"/>
      <c r="D58" s="197">
        <v>17.399999999999999</v>
      </c>
      <c r="E58" s="197">
        <v>17.899999999999999</v>
      </c>
      <c r="F58" s="197">
        <v>17.8</v>
      </c>
      <c r="G58" s="185">
        <v>2.7001600669714687E-2</v>
      </c>
      <c r="H58" s="185">
        <v>-5.4790582919311825E-3</v>
      </c>
    </row>
    <row r="59" spans="1:17" x14ac:dyDescent="0.25">
      <c r="B59" s="181" t="s">
        <v>82</v>
      </c>
      <c r="C59" s="182"/>
      <c r="D59" s="197">
        <v>14.1</v>
      </c>
      <c r="E59" s="197">
        <v>14.2</v>
      </c>
      <c r="F59" s="197">
        <v>14.1</v>
      </c>
      <c r="G59" s="185">
        <v>1.9454343040432587E-3</v>
      </c>
      <c r="H59" s="185">
        <v>-4.0028362965133235E-3</v>
      </c>
    </row>
    <row r="60" spans="1:17" x14ac:dyDescent="0.25">
      <c r="B60" s="181" t="s">
        <v>83</v>
      </c>
      <c r="C60" s="182"/>
      <c r="D60" s="197">
        <v>10.5</v>
      </c>
      <c r="E60" s="197">
        <v>10.9</v>
      </c>
      <c r="F60" s="197">
        <v>10.8</v>
      </c>
      <c r="G60" s="185">
        <v>3.1670606456521089E-2</v>
      </c>
      <c r="H60" s="185">
        <v>-8.9584203060734113E-3</v>
      </c>
    </row>
    <row r="61" spans="1:17" x14ac:dyDescent="0.25">
      <c r="B61" s="181" t="s">
        <v>84</v>
      </c>
      <c r="C61" s="188"/>
      <c r="D61" s="197">
        <v>10.3</v>
      </c>
      <c r="E61" s="197">
        <v>10.3</v>
      </c>
      <c r="F61" s="197">
        <v>10.3</v>
      </c>
      <c r="G61" s="185">
        <v>-1.9390829915736374E-3</v>
      </c>
      <c r="H61" s="185">
        <v>-4.095336027120644E-3</v>
      </c>
    </row>
    <row r="62" spans="1:17" x14ac:dyDescent="0.25">
      <c r="B62" s="181" t="s">
        <v>85</v>
      </c>
      <c r="C62" s="188"/>
      <c r="D62" s="197">
        <v>12</v>
      </c>
      <c r="E62" s="197">
        <v>12.1</v>
      </c>
      <c r="F62" s="197">
        <v>12</v>
      </c>
      <c r="G62" s="185">
        <v>1.087817685297976E-2</v>
      </c>
      <c r="H62" s="185">
        <v>-6.6878204877897085E-3</v>
      </c>
    </row>
    <row r="63" spans="1:17" x14ac:dyDescent="0.25">
      <c r="B63" s="181" t="s">
        <v>86</v>
      </c>
      <c r="C63" s="188"/>
      <c r="D63" s="197">
        <v>11.1</v>
      </c>
      <c r="E63" s="197">
        <v>11.2</v>
      </c>
      <c r="F63" s="197">
        <v>11.1</v>
      </c>
      <c r="G63" s="185">
        <v>8.0404713828958752E-3</v>
      </c>
      <c r="H63" s="185">
        <v>-7.2162125797758936E-3</v>
      </c>
    </row>
    <row r="64" spans="1:17" x14ac:dyDescent="0.25">
      <c r="B64" s="181" t="s">
        <v>87</v>
      </c>
      <c r="C64" s="198"/>
      <c r="D64" s="197">
        <v>12.6</v>
      </c>
      <c r="E64" s="197">
        <v>12.8</v>
      </c>
      <c r="F64" s="197">
        <v>12.7</v>
      </c>
      <c r="G64" s="185">
        <v>1.3883540170618991E-2</v>
      </c>
      <c r="H64" s="185">
        <v>-7.3489063527394372E-3</v>
      </c>
    </row>
    <row r="65" spans="2:8" x14ac:dyDescent="0.25">
      <c r="B65" s="181" t="s">
        <v>88</v>
      </c>
      <c r="C65" s="188"/>
      <c r="D65" s="197">
        <v>13.5</v>
      </c>
      <c r="E65" s="197">
        <v>13.8</v>
      </c>
      <c r="F65" s="197">
        <v>13.6</v>
      </c>
      <c r="G65" s="185">
        <v>2.2052188753206137E-2</v>
      </c>
      <c r="H65" s="185">
        <v>-1.0755266748139536E-2</v>
      </c>
    </row>
    <row r="66" spans="2:8" x14ac:dyDescent="0.25">
      <c r="B66" s="181" t="s">
        <v>89</v>
      </c>
      <c r="C66" s="188"/>
      <c r="D66" s="197">
        <v>14.8</v>
      </c>
      <c r="E66" s="197">
        <v>14.9</v>
      </c>
      <c r="F66" s="197">
        <v>14.8</v>
      </c>
      <c r="G66" s="185">
        <v>6.8071597769518988E-3</v>
      </c>
      <c r="H66" s="185">
        <v>-5.7632071995544765E-3</v>
      </c>
    </row>
    <row r="67" spans="2:8" x14ac:dyDescent="0.25">
      <c r="B67" s="181" t="s">
        <v>90</v>
      </c>
      <c r="C67" s="188"/>
      <c r="D67" s="197">
        <v>17.5</v>
      </c>
      <c r="E67" s="197">
        <v>17.7</v>
      </c>
      <c r="F67" s="197">
        <v>17.7</v>
      </c>
      <c r="G67" s="185">
        <v>1.2564381831008831E-2</v>
      </c>
      <c r="H67" s="185">
        <v>-5.3815819115876629E-4</v>
      </c>
    </row>
    <row r="68" spans="2:8" x14ac:dyDescent="0.25">
      <c r="B68" s="181" t="s">
        <v>91</v>
      </c>
      <c r="C68" s="188"/>
      <c r="D68" s="197">
        <v>14</v>
      </c>
      <c r="E68" s="197">
        <v>14</v>
      </c>
      <c r="F68" s="197">
        <v>13.9</v>
      </c>
      <c r="G68" s="185">
        <v>-4.4023173434707408E-3</v>
      </c>
      <c r="H68" s="185">
        <v>-4.275686692955416E-3</v>
      </c>
    </row>
    <row r="69" spans="2:8" x14ac:dyDescent="0.25">
      <c r="B69" s="181" t="s">
        <v>92</v>
      </c>
      <c r="C69" s="188"/>
      <c r="D69" s="197">
        <v>16.100000000000001</v>
      </c>
      <c r="E69" s="197">
        <v>16.3</v>
      </c>
      <c r="F69" s="197">
        <v>16.2</v>
      </c>
      <c r="G69" s="185">
        <v>1.2187646912059424E-2</v>
      </c>
      <c r="H69" s="185">
        <v>-7.2020798063331393E-3</v>
      </c>
    </row>
    <row r="70" spans="2:8" x14ac:dyDescent="0.25">
      <c r="B70" s="181" t="s">
        <v>93</v>
      </c>
      <c r="C70" s="188"/>
      <c r="D70" s="197">
        <v>17</v>
      </c>
      <c r="E70" s="197">
        <v>17.100000000000001</v>
      </c>
      <c r="F70" s="197">
        <v>17</v>
      </c>
      <c r="G70" s="185">
        <v>7.5092857430951732E-3</v>
      </c>
      <c r="H70" s="185">
        <v>-6.207100733512938E-3</v>
      </c>
    </row>
    <row r="71" spans="2:8" x14ac:dyDescent="0.25">
      <c r="B71" s="181" t="s">
        <v>94</v>
      </c>
      <c r="C71" s="188"/>
      <c r="D71" s="197">
        <v>15.1</v>
      </c>
      <c r="E71" s="197">
        <v>15.1</v>
      </c>
      <c r="F71" s="197">
        <v>15.1</v>
      </c>
      <c r="G71" s="185">
        <v>-2.9694954708423538E-3</v>
      </c>
      <c r="H71" s="185">
        <v>-8.8416596603335673E-4</v>
      </c>
    </row>
    <row r="72" spans="2:8" x14ac:dyDescent="0.25">
      <c r="B72" s="181" t="s">
        <v>95</v>
      </c>
      <c r="C72" s="188"/>
      <c r="D72" s="197">
        <v>12.8</v>
      </c>
      <c r="E72" s="197">
        <v>13</v>
      </c>
      <c r="F72" s="197">
        <v>12.8</v>
      </c>
      <c r="G72" s="185">
        <v>1.5388648286498885E-2</v>
      </c>
      <c r="H72" s="185">
        <v>-1.892368545085088E-2</v>
      </c>
    </row>
    <row r="73" spans="2:8" x14ac:dyDescent="0.25">
      <c r="B73" s="181" t="s">
        <v>96</v>
      </c>
      <c r="C73" s="188"/>
      <c r="D73" s="197">
        <v>12.6</v>
      </c>
      <c r="E73" s="197">
        <v>12.7</v>
      </c>
      <c r="F73" s="197">
        <v>12.6</v>
      </c>
      <c r="G73" s="185">
        <v>4.3736251857147135E-3</v>
      </c>
      <c r="H73" s="185">
        <v>-4.4068037585914821E-3</v>
      </c>
    </row>
    <row r="74" spans="2:8" x14ac:dyDescent="0.25">
      <c r="B74" s="181" t="s">
        <v>97</v>
      </c>
      <c r="C74" s="188"/>
      <c r="D74" s="197">
        <v>12.9</v>
      </c>
      <c r="E74" s="197">
        <v>13</v>
      </c>
      <c r="F74" s="197">
        <v>12.9</v>
      </c>
      <c r="G74" s="185">
        <v>6.0480657926513803E-3</v>
      </c>
      <c r="H74" s="185">
        <v>-4.5367081914796659E-3</v>
      </c>
    </row>
    <row r="75" spans="2:8" x14ac:dyDescent="0.25">
      <c r="B75" s="181" t="s">
        <v>98</v>
      </c>
      <c r="C75" s="188"/>
      <c r="D75" s="197">
        <v>4.9000000000000004</v>
      </c>
      <c r="E75" s="197">
        <v>5</v>
      </c>
      <c r="F75" s="197">
        <v>4.9000000000000004</v>
      </c>
      <c r="G75" s="185">
        <v>1.1169327857300626E-2</v>
      </c>
      <c r="H75" s="185">
        <v>-5.4315772659981887E-3</v>
      </c>
    </row>
    <row r="76" spans="2:8" x14ac:dyDescent="0.25">
      <c r="B76" s="181" t="s">
        <v>99</v>
      </c>
      <c r="C76" s="188"/>
      <c r="D76" s="197">
        <v>5.4</v>
      </c>
      <c r="E76" s="197">
        <v>5.5</v>
      </c>
      <c r="F76" s="197">
        <v>5.5</v>
      </c>
      <c r="G76" s="185">
        <v>1.1902099405941335E-2</v>
      </c>
      <c r="H76" s="185">
        <v>-5.6991922593599975E-3</v>
      </c>
    </row>
    <row r="77" spans="2:8" x14ac:dyDescent="0.25">
      <c r="B77" s="181" t="s">
        <v>100</v>
      </c>
      <c r="C77" s="188"/>
      <c r="D77" s="197">
        <v>7.7</v>
      </c>
      <c r="E77" s="197">
        <v>7.8</v>
      </c>
      <c r="F77" s="197">
        <v>7.8</v>
      </c>
      <c r="G77" s="185">
        <v>1.4331664059611837E-2</v>
      </c>
      <c r="H77" s="185">
        <v>1.3321421999430427E-3</v>
      </c>
    </row>
    <row r="78" spans="2:8" x14ac:dyDescent="0.25">
      <c r="B78" s="181" t="s">
        <v>101</v>
      </c>
      <c r="C78" s="188"/>
      <c r="D78" s="197">
        <v>9.4</v>
      </c>
      <c r="E78" s="197">
        <v>9.6999999999999993</v>
      </c>
      <c r="F78" s="197">
        <v>9.6</v>
      </c>
      <c r="G78" s="185">
        <v>2.9638905124496073E-2</v>
      </c>
      <c r="H78" s="185">
        <v>-5.4863575853486557E-3</v>
      </c>
    </row>
    <row r="79" spans="2:8" x14ac:dyDescent="0.25">
      <c r="B79" s="181" t="s">
        <v>102</v>
      </c>
      <c r="C79" s="188"/>
      <c r="D79" s="197">
        <v>9.8000000000000007</v>
      </c>
      <c r="E79" s="197">
        <v>9.8000000000000007</v>
      </c>
      <c r="F79" s="197">
        <v>9.8000000000000007</v>
      </c>
      <c r="G79" s="185">
        <v>1.640066218169256E-3</v>
      </c>
      <c r="H79" s="185">
        <v>-1.9788403867906368E-3</v>
      </c>
    </row>
    <row r="80" spans="2:8" x14ac:dyDescent="0.25">
      <c r="B80" s="181" t="s">
        <v>103</v>
      </c>
      <c r="C80" s="188"/>
      <c r="D80" s="197">
        <v>10.9</v>
      </c>
      <c r="E80" s="197">
        <v>11</v>
      </c>
      <c r="F80" s="197">
        <v>10.8</v>
      </c>
      <c r="G80" s="185">
        <v>1.1496890325465747E-2</v>
      </c>
      <c r="H80" s="185">
        <v>-1.1891998978362905E-2</v>
      </c>
    </row>
    <row r="81" spans="1:22" x14ac:dyDescent="0.25">
      <c r="B81" s="181" t="s">
        <v>104</v>
      </c>
      <c r="C81" s="188"/>
      <c r="D81" s="197">
        <v>16.899999999999999</v>
      </c>
      <c r="E81" s="197">
        <v>17.5</v>
      </c>
      <c r="F81" s="197">
        <v>17.3</v>
      </c>
      <c r="G81" s="185">
        <v>3.451272618396084E-2</v>
      </c>
      <c r="H81" s="185">
        <v>-8.8860719540500011E-3</v>
      </c>
    </row>
    <row r="82" spans="1:22" x14ac:dyDescent="0.25">
      <c r="B82" s="181" t="s">
        <v>105</v>
      </c>
      <c r="C82" s="188"/>
      <c r="D82" s="197">
        <v>17.600000000000001</v>
      </c>
      <c r="E82" s="197">
        <v>17.899999999999999</v>
      </c>
      <c r="F82" s="197">
        <v>17.8</v>
      </c>
      <c r="G82" s="185">
        <v>1.418297096853216E-2</v>
      </c>
      <c r="H82" s="185">
        <v>-5.9845998197887162E-3</v>
      </c>
    </row>
    <row r="83" spans="1:22" x14ac:dyDescent="0.25">
      <c r="B83" s="181" t="s">
        <v>387</v>
      </c>
      <c r="C83" s="188"/>
      <c r="D83" s="197">
        <v>21.6</v>
      </c>
      <c r="E83" s="197">
        <v>21.8</v>
      </c>
      <c r="F83" s="197">
        <v>21.5</v>
      </c>
      <c r="G83" s="185">
        <v>1.0609124097978651E-2</v>
      </c>
      <c r="H83" s="185">
        <v>-1.2269685934079178E-2</v>
      </c>
    </row>
    <row r="84" spans="1:22" x14ac:dyDescent="0.25">
      <c r="B84" s="181" t="s">
        <v>388</v>
      </c>
      <c r="C84" s="188"/>
      <c r="D84" s="197">
        <v>14.7</v>
      </c>
      <c r="E84" s="197">
        <v>15.2</v>
      </c>
      <c r="F84" s="197" t="s">
        <v>68</v>
      </c>
      <c r="G84" s="185">
        <v>3.8179728669112345E-2</v>
      </c>
      <c r="H84" s="185" t="s">
        <v>68</v>
      </c>
    </row>
    <row r="85" spans="1:22" x14ac:dyDescent="0.25">
      <c r="B85" s="181" t="s">
        <v>389</v>
      </c>
      <c r="C85" s="188"/>
      <c r="D85" s="197">
        <v>17.5</v>
      </c>
      <c r="E85" s="197" t="s">
        <v>68</v>
      </c>
      <c r="F85" s="197" t="s">
        <v>68</v>
      </c>
      <c r="G85" s="185" t="s">
        <v>68</v>
      </c>
      <c r="H85" s="185" t="s">
        <v>68</v>
      </c>
    </row>
    <row r="86" spans="1:22" x14ac:dyDescent="0.25">
      <c r="A86" s="189"/>
      <c r="B86" s="190"/>
      <c r="C86" s="191"/>
      <c r="D86" s="192"/>
      <c r="E86" s="192"/>
      <c r="F86" s="190"/>
      <c r="G86" s="192"/>
      <c r="H86" s="192"/>
    </row>
    <row r="87" spans="1:22" s="1" customFormat="1" ht="14.1" customHeight="1" x14ac:dyDescent="0.25">
      <c r="A87" s="193">
        <v>1</v>
      </c>
      <c r="B87" s="1" t="s">
        <v>392</v>
      </c>
      <c r="I87" s="9"/>
      <c r="J87" s="9"/>
      <c r="K87" s="177">
        <v>50</v>
      </c>
      <c r="L87" s="9"/>
      <c r="M87" s="9"/>
      <c r="N87" s="9"/>
      <c r="O87" s="9"/>
      <c r="P87" s="9"/>
      <c r="Q87" s="9"/>
      <c r="R87" s="9"/>
      <c r="S87" s="9"/>
      <c r="T87" s="9"/>
      <c r="U87" s="9"/>
      <c r="V87" s="9"/>
    </row>
    <row r="90" spans="1:22" s="1" customFormat="1" ht="13.35" customHeight="1" x14ac:dyDescent="0.2">
      <c r="A90" s="142" t="s">
        <v>395</v>
      </c>
      <c r="B90" s="142"/>
      <c r="C90" s="142"/>
      <c r="D90" s="142"/>
      <c r="E90" s="142"/>
      <c r="F90" s="142"/>
      <c r="G90" s="142"/>
      <c r="H90" s="142"/>
      <c r="I90" s="9"/>
      <c r="J90" s="9"/>
      <c r="K90" s="9">
        <v>46</v>
      </c>
      <c r="L90" s="9">
        <v>24</v>
      </c>
      <c r="M90" s="9">
        <v>29</v>
      </c>
      <c r="N90" s="9"/>
      <c r="O90" s="9"/>
      <c r="P90" s="9"/>
      <c r="Q90" s="9"/>
      <c r="R90" s="9"/>
      <c r="S90" s="9"/>
      <c r="T90" s="9"/>
      <c r="U90" s="9"/>
      <c r="V90" s="9"/>
    </row>
    <row r="91" spans="1:22" s="1" customFormat="1" ht="12.75" x14ac:dyDescent="0.2">
      <c r="B91" s="200"/>
      <c r="C91" s="200"/>
      <c r="D91" s="201"/>
      <c r="E91" s="201"/>
      <c r="F91" s="201"/>
      <c r="G91" s="201"/>
      <c r="H91" s="201"/>
      <c r="I91" s="9"/>
      <c r="J91" s="9"/>
      <c r="K91" s="9"/>
      <c r="L91" s="9"/>
      <c r="M91" s="9"/>
      <c r="N91" s="9"/>
      <c r="O91" s="9"/>
      <c r="P91" s="9"/>
      <c r="Q91" s="9"/>
      <c r="R91" s="9"/>
      <c r="S91" s="9"/>
      <c r="T91" s="9"/>
      <c r="U91" s="9"/>
      <c r="V91" s="9"/>
    </row>
    <row r="92" spans="1:22" ht="17.45" customHeight="1" x14ac:dyDescent="0.35">
      <c r="A92" s="39" t="s">
        <v>377</v>
      </c>
      <c r="B92" s="39"/>
      <c r="C92" s="39"/>
      <c r="D92" s="39" t="s">
        <v>378</v>
      </c>
      <c r="E92" s="39"/>
      <c r="F92" s="39"/>
      <c r="G92" s="39" t="s">
        <v>379</v>
      </c>
      <c r="H92" s="39"/>
      <c r="K92" s="177">
        <v>47</v>
      </c>
      <c r="L92" s="177">
        <v>38</v>
      </c>
      <c r="M92" s="177">
        <v>39</v>
      </c>
    </row>
    <row r="93" spans="1:22" ht="17.100000000000001" customHeight="1" x14ac:dyDescent="0.25">
      <c r="A93" s="44"/>
      <c r="B93" s="44"/>
      <c r="C93" s="44"/>
      <c r="D93" s="180" t="s">
        <v>380</v>
      </c>
      <c r="E93" s="180" t="s">
        <v>381</v>
      </c>
      <c r="F93" s="180" t="s">
        <v>382</v>
      </c>
      <c r="G93" s="180" t="s">
        <v>383</v>
      </c>
      <c r="H93" s="180" t="s">
        <v>384</v>
      </c>
      <c r="K93" s="177">
        <v>40</v>
      </c>
      <c r="L93" s="177">
        <v>41</v>
      </c>
      <c r="M93" s="177">
        <v>42</v>
      </c>
      <c r="N93" s="177">
        <v>43</v>
      </c>
      <c r="O93" s="177">
        <v>44</v>
      </c>
      <c r="P93" s="177">
        <v>45</v>
      </c>
      <c r="Q93" s="177">
        <v>48</v>
      </c>
    </row>
    <row r="94" spans="1:22" x14ac:dyDescent="0.25">
      <c r="B94" s="181" t="s">
        <v>74</v>
      </c>
      <c r="C94" s="182"/>
      <c r="D94" s="197">
        <v>4.2</v>
      </c>
      <c r="E94" s="197">
        <v>4.5999999999999996</v>
      </c>
      <c r="F94" s="197">
        <v>4.5999999999999996</v>
      </c>
      <c r="G94" s="185">
        <v>9.7638148667304803E-2</v>
      </c>
      <c r="H94" s="185">
        <v>-3.1202331551258844E-3</v>
      </c>
    </row>
    <row r="95" spans="1:22" x14ac:dyDescent="0.25">
      <c r="B95" s="181" t="s">
        <v>75</v>
      </c>
      <c r="C95" s="182"/>
      <c r="D95" s="197">
        <v>4.5999999999999996</v>
      </c>
      <c r="E95" s="197">
        <v>4.9000000000000004</v>
      </c>
      <c r="F95" s="197">
        <v>4.9000000000000004</v>
      </c>
      <c r="G95" s="185">
        <v>6.3332291604192514E-2</v>
      </c>
      <c r="H95" s="185">
        <v>-6.0353357263930318E-3</v>
      </c>
    </row>
    <row r="96" spans="1:22" x14ac:dyDescent="0.25">
      <c r="B96" s="181" t="s">
        <v>76</v>
      </c>
      <c r="C96" s="182"/>
      <c r="D96" s="197">
        <v>5.2</v>
      </c>
      <c r="E96" s="197">
        <v>5.4</v>
      </c>
      <c r="F96" s="197">
        <v>5.4</v>
      </c>
      <c r="G96" s="185">
        <v>3.5795564120738144E-2</v>
      </c>
      <c r="H96" s="185">
        <v>2.70223328757635E-3</v>
      </c>
    </row>
    <row r="97" spans="2:8" x14ac:dyDescent="0.25">
      <c r="B97" s="181" t="s">
        <v>77</v>
      </c>
      <c r="C97" s="182"/>
      <c r="D97" s="197">
        <v>5.5</v>
      </c>
      <c r="E97" s="197">
        <v>5.9</v>
      </c>
      <c r="F97" s="197">
        <v>5.8</v>
      </c>
      <c r="G97" s="185">
        <v>5.675300132732719E-2</v>
      </c>
      <c r="H97" s="185">
        <v>-1.3378491872215403E-2</v>
      </c>
    </row>
    <row r="98" spans="2:8" x14ac:dyDescent="0.25">
      <c r="B98" s="181" t="s">
        <v>78</v>
      </c>
      <c r="C98" s="182"/>
      <c r="D98" s="197">
        <v>6</v>
      </c>
      <c r="E98" s="197">
        <v>6.2</v>
      </c>
      <c r="F98" s="197">
        <v>6</v>
      </c>
      <c r="G98" s="185">
        <v>3.8734053230683685E-2</v>
      </c>
      <c r="H98" s="185">
        <v>-3.1466459104354971E-2</v>
      </c>
    </row>
    <row r="99" spans="2:8" x14ac:dyDescent="0.25">
      <c r="B99" s="181" t="s">
        <v>79</v>
      </c>
      <c r="C99" s="182"/>
      <c r="D99" s="197">
        <v>5.0999999999999996</v>
      </c>
      <c r="E99" s="197">
        <v>5.2</v>
      </c>
      <c r="F99" s="197">
        <v>5.0999999999999996</v>
      </c>
      <c r="G99" s="185">
        <v>8.488682367444822E-3</v>
      </c>
      <c r="H99" s="185">
        <v>-1.0747625508644276E-2</v>
      </c>
    </row>
    <row r="100" spans="2:8" x14ac:dyDescent="0.25">
      <c r="B100" s="181" t="s">
        <v>80</v>
      </c>
      <c r="C100" s="182"/>
      <c r="D100" s="197">
        <v>5.7</v>
      </c>
      <c r="E100" s="197">
        <v>5.9</v>
      </c>
      <c r="F100" s="197">
        <v>5.8</v>
      </c>
      <c r="G100" s="185">
        <v>2.4316365345484314E-2</v>
      </c>
      <c r="H100" s="185">
        <v>-1.5730627796850305E-2</v>
      </c>
    </row>
    <row r="101" spans="2:8" x14ac:dyDescent="0.25">
      <c r="B101" s="181" t="s">
        <v>81</v>
      </c>
      <c r="C101" s="182"/>
      <c r="D101" s="197">
        <v>6.7</v>
      </c>
      <c r="E101" s="197">
        <v>6.8</v>
      </c>
      <c r="F101" s="197">
        <v>6.7</v>
      </c>
      <c r="G101" s="185">
        <v>2.0866742556957307E-2</v>
      </c>
      <c r="H101" s="185">
        <v>-1.2888498844399465E-2</v>
      </c>
    </row>
    <row r="102" spans="2:8" x14ac:dyDescent="0.25">
      <c r="B102" s="181" t="s">
        <v>82</v>
      </c>
      <c r="C102" s="182"/>
      <c r="D102" s="197">
        <v>5.5</v>
      </c>
      <c r="E102" s="197">
        <v>5.4</v>
      </c>
      <c r="F102" s="197">
        <v>5.4</v>
      </c>
      <c r="G102" s="185">
        <v>-5.339167219842289E-3</v>
      </c>
      <c r="H102" s="185">
        <v>-1.278247040022662E-2</v>
      </c>
    </row>
    <row r="103" spans="2:8" x14ac:dyDescent="0.25">
      <c r="B103" s="181" t="s">
        <v>83</v>
      </c>
      <c r="C103" s="182"/>
      <c r="D103" s="197">
        <v>4.2</v>
      </c>
      <c r="E103" s="197">
        <v>4.4000000000000004</v>
      </c>
      <c r="F103" s="197">
        <v>4.3</v>
      </c>
      <c r="G103" s="185">
        <v>3.7687514304913572E-2</v>
      </c>
      <c r="H103" s="185">
        <v>-2.2772330519772566E-2</v>
      </c>
    </row>
    <row r="104" spans="2:8" x14ac:dyDescent="0.25">
      <c r="B104" s="181" t="s">
        <v>84</v>
      </c>
      <c r="C104" s="188"/>
      <c r="D104" s="197">
        <v>4.2</v>
      </c>
      <c r="E104" s="197">
        <v>4.2</v>
      </c>
      <c r="F104" s="197">
        <v>4.2</v>
      </c>
      <c r="G104" s="185">
        <v>-1.3550069924955777E-3</v>
      </c>
      <c r="H104" s="185">
        <v>-9.002645385069119E-3</v>
      </c>
    </row>
    <row r="105" spans="2:8" x14ac:dyDescent="0.25">
      <c r="B105" s="181" t="s">
        <v>85</v>
      </c>
      <c r="C105" s="188"/>
      <c r="D105" s="197">
        <v>5.3</v>
      </c>
      <c r="E105" s="197">
        <v>5.2</v>
      </c>
      <c r="F105" s="197">
        <v>5.2</v>
      </c>
      <c r="G105" s="185">
        <v>-1.2856163864511938E-3</v>
      </c>
      <c r="H105" s="185">
        <v>-1.5580486921475956E-2</v>
      </c>
    </row>
    <row r="106" spans="2:8" x14ac:dyDescent="0.25">
      <c r="B106" s="181" t="s">
        <v>86</v>
      </c>
      <c r="C106" s="188"/>
      <c r="D106" s="197">
        <v>4.8</v>
      </c>
      <c r="E106" s="197">
        <v>4.8</v>
      </c>
      <c r="F106" s="197">
        <v>4.7</v>
      </c>
      <c r="G106" s="185">
        <v>-3.6473366835599874E-3</v>
      </c>
      <c r="H106" s="185">
        <v>-1.7378292743855051E-2</v>
      </c>
    </row>
    <row r="107" spans="2:8" x14ac:dyDescent="0.25">
      <c r="B107" s="181" t="s">
        <v>87</v>
      </c>
      <c r="C107" s="198"/>
      <c r="D107" s="197">
        <v>5.4</v>
      </c>
      <c r="E107" s="197">
        <v>5.5</v>
      </c>
      <c r="F107" s="197">
        <v>5.4</v>
      </c>
      <c r="G107" s="185">
        <v>1.3980760140014814E-2</v>
      </c>
      <c r="H107" s="185">
        <v>-1.6271043986121225E-2</v>
      </c>
    </row>
    <row r="108" spans="2:8" x14ac:dyDescent="0.25">
      <c r="B108" s="181" t="s">
        <v>88</v>
      </c>
      <c r="C108" s="188"/>
      <c r="D108" s="197">
        <v>5.5</v>
      </c>
      <c r="E108" s="197">
        <v>5.6</v>
      </c>
      <c r="F108" s="197">
        <v>5.5</v>
      </c>
      <c r="G108" s="185">
        <v>1.9554364640199884E-2</v>
      </c>
      <c r="H108" s="185">
        <v>-2.0443275066237887E-2</v>
      </c>
    </row>
    <row r="109" spans="2:8" x14ac:dyDescent="0.25">
      <c r="B109" s="181" t="s">
        <v>89</v>
      </c>
      <c r="C109" s="188"/>
      <c r="D109" s="197">
        <v>6.1</v>
      </c>
      <c r="E109" s="197">
        <v>6</v>
      </c>
      <c r="F109" s="197">
        <v>6</v>
      </c>
      <c r="G109" s="185">
        <v>-8.8647846189771062E-4</v>
      </c>
      <c r="H109" s="185">
        <v>-1.0276942218671703E-2</v>
      </c>
    </row>
    <row r="110" spans="2:8" x14ac:dyDescent="0.25">
      <c r="B110" s="181" t="s">
        <v>90</v>
      </c>
      <c r="C110" s="188"/>
      <c r="D110" s="197">
        <v>6.7</v>
      </c>
      <c r="E110" s="197">
        <v>6.7</v>
      </c>
      <c r="F110" s="197">
        <v>6.7</v>
      </c>
      <c r="G110" s="185">
        <v>9.3963988186354097E-3</v>
      </c>
      <c r="H110" s="185">
        <v>-2.8818389500462338E-3</v>
      </c>
    </row>
    <row r="111" spans="2:8" x14ac:dyDescent="0.25">
      <c r="B111" s="181" t="s">
        <v>91</v>
      </c>
      <c r="C111" s="188"/>
      <c r="D111" s="197">
        <v>5.7</v>
      </c>
      <c r="E111" s="197">
        <v>5.6</v>
      </c>
      <c r="F111" s="197">
        <v>5.6</v>
      </c>
      <c r="G111" s="185">
        <v>-1.5855293256076597E-2</v>
      </c>
      <c r="H111" s="185">
        <v>-9.7865475781556688E-3</v>
      </c>
    </row>
    <row r="112" spans="2:8" x14ac:dyDescent="0.25">
      <c r="B112" s="181" t="s">
        <v>92</v>
      </c>
      <c r="C112" s="188"/>
      <c r="D112" s="197">
        <v>6.4</v>
      </c>
      <c r="E112" s="197">
        <v>6.5</v>
      </c>
      <c r="F112" s="197">
        <v>6.4</v>
      </c>
      <c r="G112" s="185">
        <v>1.0346857532545162E-2</v>
      </c>
      <c r="H112" s="185">
        <v>-1.4985590415337979E-2</v>
      </c>
    </row>
    <row r="113" spans="2:8" x14ac:dyDescent="0.25">
      <c r="B113" s="181" t="s">
        <v>93</v>
      </c>
      <c r="C113" s="188"/>
      <c r="D113" s="197">
        <v>6.2</v>
      </c>
      <c r="E113" s="197">
        <v>6.2</v>
      </c>
      <c r="F113" s="197">
        <v>6.1</v>
      </c>
      <c r="G113" s="185">
        <v>-4.9222290972016358E-3</v>
      </c>
      <c r="H113" s="185">
        <v>-1.0730159105749704E-2</v>
      </c>
    </row>
    <row r="114" spans="2:8" x14ac:dyDescent="0.25">
      <c r="B114" s="181" t="s">
        <v>94</v>
      </c>
      <c r="C114" s="188"/>
      <c r="D114" s="197">
        <v>6.1</v>
      </c>
      <c r="E114" s="197">
        <v>6</v>
      </c>
      <c r="F114" s="197">
        <v>6</v>
      </c>
      <c r="G114" s="185">
        <v>-7.6079673408804283E-3</v>
      </c>
      <c r="H114" s="185">
        <v>-2.2178848704691445E-3</v>
      </c>
    </row>
    <row r="115" spans="2:8" x14ac:dyDescent="0.25">
      <c r="B115" s="181" t="s">
        <v>95</v>
      </c>
      <c r="C115" s="188"/>
      <c r="D115" s="197">
        <v>5.4</v>
      </c>
      <c r="E115" s="197">
        <v>5.6</v>
      </c>
      <c r="F115" s="197">
        <v>5.4</v>
      </c>
      <c r="G115" s="185">
        <v>3.779232566234314E-2</v>
      </c>
      <c r="H115" s="185">
        <v>-3.2587448797396279E-2</v>
      </c>
    </row>
    <row r="116" spans="2:8" x14ac:dyDescent="0.25">
      <c r="B116" s="181" t="s">
        <v>96</v>
      </c>
      <c r="C116" s="188"/>
      <c r="D116" s="197">
        <v>5.3</v>
      </c>
      <c r="E116" s="197">
        <v>5.3</v>
      </c>
      <c r="F116" s="197">
        <v>5.2</v>
      </c>
      <c r="G116" s="185">
        <v>2.604309193190657E-3</v>
      </c>
      <c r="H116" s="185">
        <v>-8.5241703397115343E-3</v>
      </c>
    </row>
    <row r="117" spans="2:8" x14ac:dyDescent="0.25">
      <c r="B117" s="181" t="s">
        <v>97</v>
      </c>
      <c r="C117" s="188"/>
      <c r="D117" s="197">
        <v>5</v>
      </c>
      <c r="E117" s="197">
        <v>5</v>
      </c>
      <c r="F117" s="197">
        <v>4.9000000000000004</v>
      </c>
      <c r="G117" s="185">
        <v>2.1554274717570099E-3</v>
      </c>
      <c r="H117" s="185">
        <v>-1.1840140349090311E-2</v>
      </c>
    </row>
    <row r="118" spans="2:8" x14ac:dyDescent="0.25">
      <c r="B118" s="181" t="s">
        <v>98</v>
      </c>
      <c r="C118" s="188"/>
      <c r="D118" s="197">
        <v>2.2000000000000002</v>
      </c>
      <c r="E118" s="197">
        <v>2.2000000000000002</v>
      </c>
      <c r="F118" s="197">
        <v>2.2000000000000002</v>
      </c>
      <c r="G118" s="185">
        <v>5.3542597873557085E-4</v>
      </c>
      <c r="H118" s="185">
        <v>-1.7892893262787424E-2</v>
      </c>
    </row>
    <row r="119" spans="2:8" x14ac:dyDescent="0.25">
      <c r="B119" s="181" t="s">
        <v>99</v>
      </c>
      <c r="C119" s="188"/>
      <c r="D119" s="197">
        <v>2.2000000000000002</v>
      </c>
      <c r="E119" s="197">
        <v>2.2000000000000002</v>
      </c>
      <c r="F119" s="197">
        <v>2.2000000000000002</v>
      </c>
      <c r="G119" s="185">
        <v>8.386768403969791E-3</v>
      </c>
      <c r="H119" s="185">
        <v>-1.5286472494801306E-2</v>
      </c>
    </row>
    <row r="120" spans="2:8" x14ac:dyDescent="0.25">
      <c r="B120" s="181" t="s">
        <v>100</v>
      </c>
      <c r="C120" s="188"/>
      <c r="D120" s="197">
        <v>2.9</v>
      </c>
      <c r="E120" s="197">
        <v>2.9</v>
      </c>
      <c r="F120" s="197">
        <v>2.9</v>
      </c>
      <c r="G120" s="185">
        <v>8.866652722553825E-3</v>
      </c>
      <c r="H120" s="185">
        <v>-6.689499818949507E-3</v>
      </c>
    </row>
    <row r="121" spans="2:8" x14ac:dyDescent="0.25">
      <c r="B121" s="181" t="s">
        <v>101</v>
      </c>
      <c r="C121" s="188"/>
      <c r="D121" s="197">
        <v>4.0999999999999996</v>
      </c>
      <c r="E121" s="197">
        <v>4.2</v>
      </c>
      <c r="F121" s="197">
        <v>4.0999999999999996</v>
      </c>
      <c r="G121" s="185">
        <v>2.9069574933715536E-2</v>
      </c>
      <c r="H121" s="185">
        <v>-1.7145529866494758E-2</v>
      </c>
    </row>
    <row r="122" spans="2:8" x14ac:dyDescent="0.25">
      <c r="B122" s="181" t="s">
        <v>102</v>
      </c>
      <c r="C122" s="188"/>
      <c r="D122" s="197">
        <v>4.9000000000000004</v>
      </c>
      <c r="E122" s="197">
        <v>4.9000000000000004</v>
      </c>
      <c r="F122" s="197">
        <v>4.8</v>
      </c>
      <c r="G122" s="185">
        <v>-3.2908138143012966E-3</v>
      </c>
      <c r="H122" s="185">
        <v>-5.2127999628855948E-3</v>
      </c>
    </row>
    <row r="123" spans="2:8" x14ac:dyDescent="0.25">
      <c r="B123" s="181" t="s">
        <v>103</v>
      </c>
      <c r="C123" s="188"/>
      <c r="D123" s="197">
        <v>5.6</v>
      </c>
      <c r="E123" s="197">
        <v>5.6</v>
      </c>
      <c r="F123" s="197">
        <v>5.5</v>
      </c>
      <c r="G123" s="185">
        <v>9.6061923478816258E-3</v>
      </c>
      <c r="H123" s="185">
        <v>-2.1842787760064097E-2</v>
      </c>
    </row>
    <row r="124" spans="2:8" x14ac:dyDescent="0.25">
      <c r="B124" s="181" t="s">
        <v>104</v>
      </c>
      <c r="C124" s="188"/>
      <c r="D124" s="197">
        <v>8.3000000000000007</v>
      </c>
      <c r="E124" s="197">
        <v>8.5</v>
      </c>
      <c r="F124" s="197">
        <v>8.4</v>
      </c>
      <c r="G124" s="185">
        <v>2.3755910347070808E-2</v>
      </c>
      <c r="H124" s="185">
        <v>-2.120392494956802E-2</v>
      </c>
    </row>
    <row r="125" spans="2:8" x14ac:dyDescent="0.25">
      <c r="B125" s="181" t="s">
        <v>105</v>
      </c>
      <c r="C125" s="188"/>
      <c r="D125" s="197">
        <v>7.8</v>
      </c>
      <c r="E125" s="197">
        <v>7.9</v>
      </c>
      <c r="F125" s="197">
        <v>7.8</v>
      </c>
      <c r="G125" s="185">
        <v>1.4639828907679897E-2</v>
      </c>
      <c r="H125" s="185">
        <v>-1.408698271127018E-2</v>
      </c>
    </row>
    <row r="126" spans="2:8" x14ac:dyDescent="0.25">
      <c r="B126" s="181" t="s">
        <v>387</v>
      </c>
      <c r="C126" s="188"/>
      <c r="D126" s="197">
        <v>10.199999999999999</v>
      </c>
      <c r="E126" s="197">
        <v>10.3</v>
      </c>
      <c r="F126" s="197">
        <v>10</v>
      </c>
      <c r="G126" s="185">
        <v>9.4003470721850668E-3</v>
      </c>
      <c r="H126" s="185">
        <v>-2.949752256253857E-2</v>
      </c>
    </row>
    <row r="127" spans="2:8" x14ac:dyDescent="0.25">
      <c r="B127" s="181" t="s">
        <v>388</v>
      </c>
      <c r="C127" s="188"/>
      <c r="D127" s="197">
        <v>7</v>
      </c>
      <c r="E127" s="197">
        <v>7.3</v>
      </c>
      <c r="F127" s="197" t="s">
        <v>68</v>
      </c>
      <c r="G127" s="185">
        <v>4.4891821467569315E-2</v>
      </c>
      <c r="H127" s="185" t="s">
        <v>68</v>
      </c>
    </row>
    <row r="128" spans="2:8" x14ac:dyDescent="0.25">
      <c r="B128" s="181" t="s">
        <v>389</v>
      </c>
      <c r="C128" s="188"/>
      <c r="D128" s="197">
        <v>8.8000000000000007</v>
      </c>
      <c r="E128" s="197" t="s">
        <v>68</v>
      </c>
      <c r="F128" s="197" t="s">
        <v>68</v>
      </c>
      <c r="G128" s="185" t="s">
        <v>68</v>
      </c>
      <c r="H128" s="185" t="s">
        <v>68</v>
      </c>
    </row>
    <row r="129" spans="1:22" x14ac:dyDescent="0.25">
      <c r="A129" s="189"/>
      <c r="B129" s="190"/>
      <c r="C129" s="191"/>
      <c r="D129" s="192"/>
      <c r="E129" s="192"/>
      <c r="F129" s="190"/>
      <c r="G129" s="192"/>
      <c r="H129" s="192"/>
    </row>
    <row r="130" spans="1:22" s="1" customFormat="1" ht="14.85" customHeight="1" x14ac:dyDescent="0.2">
      <c r="A130" s="193">
        <v>1</v>
      </c>
      <c r="B130" s="202" t="s">
        <v>392</v>
      </c>
      <c r="C130" s="202"/>
      <c r="D130" s="202"/>
      <c r="E130" s="202"/>
      <c r="F130" s="202"/>
      <c r="G130" s="202"/>
      <c r="H130" s="202"/>
      <c r="I130" s="9"/>
      <c r="J130" s="9"/>
      <c r="K130" s="9">
        <v>50</v>
      </c>
      <c r="L130" s="9"/>
      <c r="M130" s="9"/>
      <c r="N130" s="9"/>
      <c r="O130" s="9"/>
      <c r="P130" s="9"/>
      <c r="Q130" s="9"/>
      <c r="R130" s="9"/>
      <c r="S130" s="9"/>
      <c r="T130" s="9"/>
      <c r="U130" s="9"/>
      <c r="V130" s="9"/>
    </row>
    <row r="131" spans="1:22" ht="29.1" customHeight="1" x14ac:dyDescent="0.25">
      <c r="B131" s="82" t="s">
        <v>396</v>
      </c>
      <c r="C131" s="82"/>
      <c r="D131" s="82"/>
      <c r="E131" s="82"/>
      <c r="F131" s="82"/>
      <c r="G131" s="82"/>
      <c r="H131" s="82"/>
      <c r="K131" s="177">
        <v>62</v>
      </c>
    </row>
    <row r="132" spans="1:22" ht="27" customHeight="1" x14ac:dyDescent="0.25">
      <c r="B132" s="158" t="s">
        <v>397</v>
      </c>
      <c r="C132" s="158"/>
      <c r="D132" s="158"/>
      <c r="E132" s="158"/>
      <c r="F132" s="158"/>
      <c r="G132" s="158"/>
      <c r="H132" s="158"/>
      <c r="K132" s="177">
        <v>54</v>
      </c>
    </row>
    <row r="133" spans="1:22" x14ac:dyDescent="0.25">
      <c r="C133" s="1"/>
      <c r="D133" s="48"/>
      <c r="E133" s="48"/>
      <c r="F133" s="48"/>
      <c r="G133" s="48"/>
      <c r="H133" s="48"/>
    </row>
    <row r="134" spans="1:22" x14ac:dyDescent="0.25">
      <c r="C134" s="48"/>
      <c r="D134" s="48"/>
      <c r="E134" s="48"/>
      <c r="F134" s="48"/>
      <c r="G134" s="48"/>
      <c r="H134" s="48"/>
    </row>
    <row r="135" spans="1:22" s="1" customFormat="1" ht="13.35" customHeight="1" x14ac:dyDescent="0.2">
      <c r="A135" s="142" t="s">
        <v>69</v>
      </c>
      <c r="B135" s="142"/>
      <c r="C135" s="142"/>
      <c r="D135" s="142"/>
      <c r="E135" s="142"/>
      <c r="F135" s="142"/>
      <c r="G135" s="142"/>
      <c r="H135" s="142"/>
      <c r="I135" s="9"/>
      <c r="J135" s="9"/>
      <c r="K135" s="9">
        <v>46</v>
      </c>
      <c r="L135" s="9">
        <v>24</v>
      </c>
      <c r="M135" s="9">
        <v>28</v>
      </c>
      <c r="N135" s="9"/>
      <c r="O135" s="9"/>
      <c r="P135" s="9"/>
      <c r="Q135" s="9"/>
      <c r="R135" s="9"/>
      <c r="S135" s="9"/>
      <c r="T135" s="9"/>
      <c r="U135" s="9"/>
      <c r="V135" s="9"/>
    </row>
    <row r="136" spans="1:22" s="1" customFormat="1" ht="12.75" x14ac:dyDescent="0.2">
      <c r="B136" s="200"/>
      <c r="C136" s="200"/>
      <c r="D136" s="200"/>
      <c r="E136" s="200"/>
      <c r="F136" s="200"/>
      <c r="G136" s="200"/>
      <c r="H136" s="200"/>
      <c r="I136" s="9"/>
      <c r="J136" s="9"/>
      <c r="K136" s="9"/>
      <c r="L136" s="9"/>
      <c r="M136" s="9"/>
      <c r="N136" s="9"/>
      <c r="O136" s="9"/>
      <c r="P136" s="9"/>
      <c r="Q136" s="9"/>
      <c r="R136" s="9"/>
      <c r="S136" s="9"/>
      <c r="T136" s="9"/>
      <c r="U136" s="9"/>
      <c r="V136" s="9"/>
    </row>
    <row r="137" spans="1:22" ht="17.45" customHeight="1" x14ac:dyDescent="0.35">
      <c r="A137" s="39" t="s">
        <v>377</v>
      </c>
      <c r="B137" s="39"/>
      <c r="C137" s="39"/>
      <c r="D137" s="39" t="s">
        <v>378</v>
      </c>
      <c r="E137" s="39"/>
      <c r="F137" s="39"/>
      <c r="G137" s="39" t="s">
        <v>379</v>
      </c>
      <c r="H137" s="39"/>
      <c r="K137" s="177">
        <v>47</v>
      </c>
      <c r="L137" s="177">
        <v>38</v>
      </c>
      <c r="M137" s="177">
        <v>39</v>
      </c>
    </row>
    <row r="138" spans="1:22" ht="17.100000000000001" customHeight="1" x14ac:dyDescent="0.25">
      <c r="A138" s="44"/>
      <c r="B138" s="44"/>
      <c r="C138" s="44"/>
      <c r="D138" s="180" t="s">
        <v>380</v>
      </c>
      <c r="E138" s="180" t="s">
        <v>381</v>
      </c>
      <c r="F138" s="180" t="s">
        <v>382</v>
      </c>
      <c r="G138" s="180" t="s">
        <v>383</v>
      </c>
      <c r="H138" s="180" t="s">
        <v>384</v>
      </c>
      <c r="K138" s="177">
        <v>40</v>
      </c>
      <c r="L138" s="177">
        <v>41</v>
      </c>
      <c r="M138" s="177">
        <v>42</v>
      </c>
      <c r="N138" s="177">
        <v>43</v>
      </c>
      <c r="O138" s="177">
        <v>44</v>
      </c>
      <c r="P138" s="177">
        <v>45</v>
      </c>
      <c r="Q138" s="177">
        <v>48</v>
      </c>
    </row>
    <row r="139" spans="1:22" x14ac:dyDescent="0.25">
      <c r="B139" s="181" t="s">
        <v>74</v>
      </c>
      <c r="C139" s="182"/>
      <c r="D139" s="197">
        <v>3.4</v>
      </c>
      <c r="E139" s="197">
        <v>6</v>
      </c>
      <c r="F139" s="197">
        <v>6</v>
      </c>
      <c r="G139" s="185">
        <v>0.76302628712896237</v>
      </c>
      <c r="H139" s="185">
        <v>0</v>
      </c>
    </row>
    <row r="140" spans="1:22" x14ac:dyDescent="0.25">
      <c r="B140" s="181" t="s">
        <v>75</v>
      </c>
      <c r="C140" s="182"/>
      <c r="D140" s="197">
        <v>3.4</v>
      </c>
      <c r="E140" s="197">
        <v>3.5</v>
      </c>
      <c r="F140" s="197">
        <v>3.5</v>
      </c>
      <c r="G140" s="185">
        <v>4.7673765368075216E-2</v>
      </c>
      <c r="H140" s="185">
        <v>3.4487200690869191E-3</v>
      </c>
    </row>
    <row r="141" spans="1:22" x14ac:dyDescent="0.25">
      <c r="B141" s="181" t="s">
        <v>76</v>
      </c>
      <c r="C141" s="182"/>
      <c r="D141" s="197">
        <v>4.5999999999999996</v>
      </c>
      <c r="E141" s="197">
        <v>5.8</v>
      </c>
      <c r="F141" s="197">
        <v>5.9</v>
      </c>
      <c r="G141" s="185">
        <v>0.25971008133124363</v>
      </c>
      <c r="H141" s="185">
        <v>2.0785224713484318E-3</v>
      </c>
    </row>
    <row r="142" spans="1:22" x14ac:dyDescent="0.25">
      <c r="B142" s="181" t="s">
        <v>77</v>
      </c>
      <c r="C142" s="182"/>
      <c r="D142" s="197">
        <v>6.2</v>
      </c>
      <c r="E142" s="197">
        <v>7.8</v>
      </c>
      <c r="F142" s="197">
        <v>7.8</v>
      </c>
      <c r="G142" s="185">
        <v>0.25332006642937999</v>
      </c>
      <c r="H142" s="185">
        <v>4.6429246068691032E-3</v>
      </c>
    </row>
    <row r="143" spans="1:22" x14ac:dyDescent="0.25">
      <c r="B143" s="181" t="s">
        <v>78</v>
      </c>
      <c r="C143" s="182"/>
      <c r="D143" s="197">
        <v>3.3</v>
      </c>
      <c r="E143" s="197">
        <v>3.7</v>
      </c>
      <c r="F143" s="197">
        <v>3.7</v>
      </c>
      <c r="G143" s="185">
        <v>0.11077616572818494</v>
      </c>
      <c r="H143" s="185">
        <v>5.3059596803290976E-3</v>
      </c>
    </row>
    <row r="144" spans="1:22" x14ac:dyDescent="0.25">
      <c r="B144" s="181" t="s">
        <v>79</v>
      </c>
      <c r="C144" s="182"/>
      <c r="D144" s="197">
        <v>5.4</v>
      </c>
      <c r="E144" s="197">
        <v>5.6</v>
      </c>
      <c r="F144" s="197">
        <v>5.9</v>
      </c>
      <c r="G144" s="185">
        <v>4.5900248082820783E-2</v>
      </c>
      <c r="H144" s="185">
        <v>4.9046257455806153E-2</v>
      </c>
    </row>
    <row r="145" spans="2:8" x14ac:dyDescent="0.25">
      <c r="B145" s="181" t="s">
        <v>80</v>
      </c>
      <c r="C145" s="182"/>
      <c r="D145" s="197">
        <v>6.4</v>
      </c>
      <c r="E145" s="197">
        <v>6.5</v>
      </c>
      <c r="F145" s="197">
        <v>6.6</v>
      </c>
      <c r="G145" s="185">
        <v>2.8955992186001867E-2</v>
      </c>
      <c r="H145" s="185">
        <v>1.5139694210206667E-3</v>
      </c>
    </row>
    <row r="146" spans="2:8" x14ac:dyDescent="0.25">
      <c r="B146" s="181" t="s">
        <v>81</v>
      </c>
      <c r="C146" s="182"/>
      <c r="D146" s="197">
        <v>5.3</v>
      </c>
      <c r="E146" s="197">
        <v>5.4</v>
      </c>
      <c r="F146" s="197">
        <v>5.4</v>
      </c>
      <c r="G146" s="185">
        <v>2.9143351541170537E-2</v>
      </c>
      <c r="H146" s="185">
        <v>3.7138168484063261E-3</v>
      </c>
    </row>
    <row r="147" spans="2:8" x14ac:dyDescent="0.25">
      <c r="B147" s="181" t="s">
        <v>82</v>
      </c>
      <c r="C147" s="182"/>
      <c r="D147" s="197">
        <v>7.3</v>
      </c>
      <c r="E147" s="197">
        <v>7.4</v>
      </c>
      <c r="F147" s="197">
        <v>7.4</v>
      </c>
      <c r="G147" s="185">
        <v>9.4830261889347067E-3</v>
      </c>
      <c r="H147" s="185">
        <v>1.8180741842430681E-3</v>
      </c>
    </row>
    <row r="148" spans="2:8" x14ac:dyDescent="0.25">
      <c r="B148" s="181" t="s">
        <v>83</v>
      </c>
      <c r="C148" s="182"/>
      <c r="D148" s="197">
        <v>6.4</v>
      </c>
      <c r="E148" s="197">
        <v>6.5</v>
      </c>
      <c r="F148" s="197">
        <v>6.6</v>
      </c>
      <c r="G148" s="185">
        <v>1.3351763343466994E-2</v>
      </c>
      <c r="H148" s="185">
        <v>1.8014569437027061E-2</v>
      </c>
    </row>
    <row r="149" spans="2:8" x14ac:dyDescent="0.25">
      <c r="B149" s="181" t="s">
        <v>84</v>
      </c>
      <c r="C149" s="188"/>
      <c r="D149" s="197">
        <v>4.8</v>
      </c>
      <c r="E149" s="197">
        <v>5.3</v>
      </c>
      <c r="F149" s="197">
        <v>5.4</v>
      </c>
      <c r="G149" s="185">
        <v>0.11719834436343723</v>
      </c>
      <c r="H149" s="185">
        <v>1.4691084759306916E-2</v>
      </c>
    </row>
    <row r="150" spans="2:8" x14ac:dyDescent="0.25">
      <c r="B150" s="181" t="s">
        <v>85</v>
      </c>
      <c r="C150" s="198"/>
      <c r="D150" s="197">
        <v>7.7</v>
      </c>
      <c r="E150" s="197">
        <v>7.9</v>
      </c>
      <c r="F150" s="197">
        <v>7.9</v>
      </c>
      <c r="G150" s="185">
        <v>2.9107470669837321E-2</v>
      </c>
      <c r="H150" s="185">
        <v>2.5726483957466684E-4</v>
      </c>
    </row>
    <row r="151" spans="2:8" x14ac:dyDescent="0.25">
      <c r="B151" s="181" t="s">
        <v>86</v>
      </c>
      <c r="C151" s="198">
        <v>2</v>
      </c>
      <c r="D151" s="197">
        <v>3.4</v>
      </c>
      <c r="E151" s="197">
        <v>2.9</v>
      </c>
      <c r="F151" s="197">
        <v>2.9</v>
      </c>
      <c r="G151" s="185">
        <v>-0.15863396034488819</v>
      </c>
      <c r="H151" s="185">
        <v>1.9543635493592948E-3</v>
      </c>
    </row>
    <row r="152" spans="2:8" x14ac:dyDescent="0.25">
      <c r="B152" s="181" t="s">
        <v>87</v>
      </c>
      <c r="C152" s="198"/>
      <c r="D152" s="197">
        <v>5.0999999999999996</v>
      </c>
      <c r="E152" s="197">
        <v>5.2</v>
      </c>
      <c r="F152" s="197">
        <v>7.4</v>
      </c>
      <c r="G152" s="185">
        <v>1.9299965394893759E-2</v>
      </c>
      <c r="H152" s="185">
        <v>0.41553684497134324</v>
      </c>
    </row>
    <row r="153" spans="2:8" x14ac:dyDescent="0.25">
      <c r="B153" s="181" t="s">
        <v>88</v>
      </c>
      <c r="C153" s="188"/>
      <c r="D153" s="197">
        <v>2.4</v>
      </c>
      <c r="E153" s="197">
        <v>3.5</v>
      </c>
      <c r="F153" s="197">
        <v>3.5</v>
      </c>
      <c r="G153" s="185">
        <v>0.47101832659740683</v>
      </c>
      <c r="H153" s="185">
        <v>2.4130879839787678E-3</v>
      </c>
    </row>
    <row r="154" spans="2:8" x14ac:dyDescent="0.25">
      <c r="B154" s="181" t="s">
        <v>89</v>
      </c>
      <c r="C154" s="188"/>
      <c r="D154" s="197">
        <v>4.8</v>
      </c>
      <c r="E154" s="197">
        <v>4.9000000000000004</v>
      </c>
      <c r="F154" s="197">
        <v>5</v>
      </c>
      <c r="G154" s="185">
        <v>2.5632299560646388E-2</v>
      </c>
      <c r="H154" s="185">
        <v>1.2569159212062919E-2</v>
      </c>
    </row>
    <row r="155" spans="2:8" x14ac:dyDescent="0.25">
      <c r="B155" s="181" t="s">
        <v>90</v>
      </c>
      <c r="C155" s="188"/>
      <c r="D155" s="197">
        <v>3.3</v>
      </c>
      <c r="E155" s="197">
        <v>3.7</v>
      </c>
      <c r="F155" s="197">
        <v>3.7</v>
      </c>
      <c r="G155" s="185">
        <v>0.13318059312470454</v>
      </c>
      <c r="H155" s="185">
        <v>1.409332736330704E-4</v>
      </c>
    </row>
    <row r="156" spans="2:8" x14ac:dyDescent="0.25">
      <c r="B156" s="181" t="s">
        <v>91</v>
      </c>
      <c r="C156" s="188"/>
      <c r="D156" s="197">
        <v>5.2</v>
      </c>
      <c r="E156" s="197">
        <v>8.3000000000000007</v>
      </c>
      <c r="F156" s="197">
        <v>8.3000000000000007</v>
      </c>
      <c r="G156" s="185">
        <v>0.59854855842560251</v>
      </c>
      <c r="H156" s="185">
        <v>6.9807737004512482E-4</v>
      </c>
    </row>
    <row r="157" spans="2:8" x14ac:dyDescent="0.25">
      <c r="B157" s="181" t="s">
        <v>92</v>
      </c>
      <c r="C157" s="188"/>
      <c r="D157" s="197">
        <v>4.2</v>
      </c>
      <c r="E157" s="197">
        <v>4.4000000000000004</v>
      </c>
      <c r="F157" s="197">
        <v>4.4000000000000004</v>
      </c>
      <c r="G157" s="185">
        <v>4.6149605068991129E-2</v>
      </c>
      <c r="H157" s="185">
        <v>1.6230466316022873E-3</v>
      </c>
    </row>
    <row r="158" spans="2:8" x14ac:dyDescent="0.25">
      <c r="B158" s="181" t="s">
        <v>93</v>
      </c>
      <c r="C158" s="188"/>
      <c r="D158" s="197">
        <v>6.2</v>
      </c>
      <c r="E158" s="197">
        <v>6.4</v>
      </c>
      <c r="F158" s="197">
        <v>6.4</v>
      </c>
      <c r="G158" s="185">
        <v>2.9536351637314384E-2</v>
      </c>
      <c r="H158" s="185">
        <v>9.551726972698571E-4</v>
      </c>
    </row>
    <row r="159" spans="2:8" x14ac:dyDescent="0.25">
      <c r="B159" s="181" t="s">
        <v>94</v>
      </c>
      <c r="C159" s="188"/>
      <c r="D159" s="197">
        <v>9.1999999999999993</v>
      </c>
      <c r="E159" s="197">
        <v>9.1999999999999993</v>
      </c>
      <c r="F159" s="197">
        <v>9.1999999999999993</v>
      </c>
      <c r="G159" s="185">
        <v>1.3471239587170558E-5</v>
      </c>
      <c r="H159" s="185">
        <v>3.3443274486555374E-3</v>
      </c>
    </row>
    <row r="160" spans="2:8" x14ac:dyDescent="0.25">
      <c r="B160" s="181" t="s">
        <v>95</v>
      </c>
      <c r="C160" s="188"/>
      <c r="D160" s="197">
        <v>3.4</v>
      </c>
      <c r="E160" s="197">
        <v>7.5</v>
      </c>
      <c r="F160" s="197">
        <v>7.5</v>
      </c>
      <c r="G160" s="185">
        <v>1.2111181273055585</v>
      </c>
      <c r="H160" s="185">
        <v>1.6698389070328723E-3</v>
      </c>
    </row>
    <row r="161" spans="1:22" x14ac:dyDescent="0.25">
      <c r="B161" s="181" t="s">
        <v>96</v>
      </c>
      <c r="C161" s="188"/>
      <c r="D161" s="197">
        <v>3.9</v>
      </c>
      <c r="E161" s="197">
        <v>3.9</v>
      </c>
      <c r="F161" s="197">
        <v>3.9</v>
      </c>
      <c r="G161" s="185">
        <v>2.3576466844839938E-2</v>
      </c>
      <c r="H161" s="185">
        <v>6.5417459760963581E-5</v>
      </c>
    </row>
    <row r="162" spans="1:22" x14ac:dyDescent="0.25">
      <c r="B162" s="181" t="s">
        <v>97</v>
      </c>
      <c r="C162" s="188"/>
      <c r="D162" s="197">
        <v>4.5</v>
      </c>
      <c r="E162" s="197">
        <v>5.4</v>
      </c>
      <c r="F162" s="197">
        <v>5.4</v>
      </c>
      <c r="G162" s="185">
        <v>0.19521510953204713</v>
      </c>
      <c r="H162" s="185">
        <v>-6.775088641308713E-5</v>
      </c>
    </row>
    <row r="163" spans="1:22" x14ac:dyDescent="0.25">
      <c r="B163" s="181" t="s">
        <v>98</v>
      </c>
      <c r="C163" s="188"/>
      <c r="D163" s="197">
        <v>5.0999999999999996</v>
      </c>
      <c r="E163" s="197">
        <v>5.2</v>
      </c>
      <c r="F163" s="197">
        <v>5.2</v>
      </c>
      <c r="G163" s="185">
        <v>3.1594189907110604E-2</v>
      </c>
      <c r="H163" s="185">
        <v>-1.6090377274602385E-4</v>
      </c>
    </row>
    <row r="164" spans="1:22" x14ac:dyDescent="0.25">
      <c r="B164" s="181" t="s">
        <v>99</v>
      </c>
      <c r="C164" s="188"/>
      <c r="D164" s="197">
        <v>1.2</v>
      </c>
      <c r="E164" s="197">
        <v>1.3</v>
      </c>
      <c r="F164" s="197">
        <v>1.3</v>
      </c>
      <c r="G164" s="185">
        <v>3.8684242280811132E-2</v>
      </c>
      <c r="H164" s="185">
        <v>0</v>
      </c>
    </row>
    <row r="165" spans="1:22" x14ac:dyDescent="0.25">
      <c r="B165" s="181" t="s">
        <v>100</v>
      </c>
      <c r="C165" s="188"/>
      <c r="D165" s="197">
        <v>2.1</v>
      </c>
      <c r="E165" s="197">
        <v>2.2000000000000002</v>
      </c>
      <c r="F165" s="197">
        <v>2.1</v>
      </c>
      <c r="G165" s="185">
        <v>2.1193507344792195E-2</v>
      </c>
      <c r="H165" s="185">
        <v>-4.6394742300124747E-2</v>
      </c>
    </row>
    <row r="166" spans="1:22" x14ac:dyDescent="0.25">
      <c r="B166" s="181" t="s">
        <v>101</v>
      </c>
      <c r="C166" s="188"/>
      <c r="D166" s="197">
        <v>3.2</v>
      </c>
      <c r="E166" s="197">
        <v>3.4</v>
      </c>
      <c r="F166" s="197">
        <v>3.5</v>
      </c>
      <c r="G166" s="185">
        <v>6.3489506965491049E-2</v>
      </c>
      <c r="H166" s="185">
        <v>8.0891009541252945E-3</v>
      </c>
    </row>
    <row r="167" spans="1:22" x14ac:dyDescent="0.25">
      <c r="B167" s="181" t="s">
        <v>102</v>
      </c>
      <c r="C167" s="188"/>
      <c r="D167" s="197">
        <v>4.2</v>
      </c>
      <c r="E167" s="197">
        <v>4.3</v>
      </c>
      <c r="F167" s="197">
        <v>4.3</v>
      </c>
      <c r="G167" s="185">
        <v>7.8834353582659666E-3</v>
      </c>
      <c r="H167" s="185">
        <v>2.7485232555630734E-3</v>
      </c>
    </row>
    <row r="168" spans="1:22" x14ac:dyDescent="0.25">
      <c r="B168" s="181" t="s">
        <v>103</v>
      </c>
      <c r="C168" s="188"/>
      <c r="D168" s="197">
        <v>2.2000000000000002</v>
      </c>
      <c r="E168" s="197">
        <v>2.5</v>
      </c>
      <c r="F168" s="197">
        <v>2.5</v>
      </c>
      <c r="G168" s="185">
        <v>0.14729822734296261</v>
      </c>
      <c r="H168" s="185">
        <v>2.54749421483913E-3</v>
      </c>
    </row>
    <row r="169" spans="1:22" x14ac:dyDescent="0.25">
      <c r="B169" s="181" t="s">
        <v>104</v>
      </c>
      <c r="C169" s="188"/>
      <c r="D169" s="197">
        <v>5.6</v>
      </c>
      <c r="E169" s="197">
        <v>5.8</v>
      </c>
      <c r="F169" s="197">
        <v>5.8</v>
      </c>
      <c r="G169" s="185">
        <v>2.2400476263982894E-2</v>
      </c>
      <c r="H169" s="185">
        <v>4.1224925396992074E-3</v>
      </c>
    </row>
    <row r="170" spans="1:22" x14ac:dyDescent="0.25">
      <c r="B170" s="181" t="s">
        <v>105</v>
      </c>
      <c r="C170" s="188"/>
      <c r="D170" s="197">
        <v>4.3</v>
      </c>
      <c r="E170" s="197">
        <v>4.5999999999999996</v>
      </c>
      <c r="F170" s="197">
        <v>4.5999999999999996</v>
      </c>
      <c r="G170" s="185">
        <v>6.9105736482771407E-2</v>
      </c>
      <c r="H170" s="185">
        <v>5.7539123980256957E-3</v>
      </c>
    </row>
    <row r="171" spans="1:22" x14ac:dyDescent="0.25">
      <c r="B171" s="181" t="s">
        <v>387</v>
      </c>
      <c r="C171" s="188"/>
      <c r="D171" s="197">
        <v>7.6</v>
      </c>
      <c r="E171" s="197">
        <v>8.1999999999999993</v>
      </c>
      <c r="F171" s="197">
        <v>8.1999999999999993</v>
      </c>
      <c r="G171" s="185">
        <v>7.2788013857271405E-2</v>
      </c>
      <c r="H171" s="185">
        <v>7.659052322785298E-3</v>
      </c>
    </row>
    <row r="172" spans="1:22" x14ac:dyDescent="0.25">
      <c r="B172" s="181" t="s">
        <v>388</v>
      </c>
      <c r="C172" s="188"/>
      <c r="D172" s="197">
        <v>3.1</v>
      </c>
      <c r="E172" s="197">
        <v>3.2</v>
      </c>
      <c r="F172" s="197" t="s">
        <v>68</v>
      </c>
      <c r="G172" s="185">
        <v>3.7344180945193539E-2</v>
      </c>
      <c r="H172" s="185" t="s">
        <v>68</v>
      </c>
    </row>
    <row r="173" spans="1:22" x14ac:dyDescent="0.25">
      <c r="B173" s="181" t="s">
        <v>389</v>
      </c>
      <c r="C173" s="188"/>
      <c r="D173" s="197">
        <v>6.6</v>
      </c>
      <c r="E173" s="197" t="s">
        <v>68</v>
      </c>
      <c r="F173" s="197" t="s">
        <v>68</v>
      </c>
      <c r="G173" s="185" t="s">
        <v>68</v>
      </c>
      <c r="H173" s="185" t="s">
        <v>68</v>
      </c>
    </row>
    <row r="174" spans="1:22" x14ac:dyDescent="0.25">
      <c r="A174" s="189"/>
      <c r="B174" s="190"/>
      <c r="C174" s="191"/>
      <c r="D174" s="192"/>
      <c r="E174" s="192"/>
      <c r="F174" s="190"/>
      <c r="G174" s="192"/>
      <c r="H174" s="192"/>
    </row>
    <row r="175" spans="1:22" s="1" customFormat="1" ht="14.1" customHeight="1" x14ac:dyDescent="0.2">
      <c r="A175" s="193">
        <v>1</v>
      </c>
      <c r="B175" s="1" t="s">
        <v>392</v>
      </c>
      <c r="I175" s="9"/>
      <c r="J175" s="9"/>
      <c r="K175" s="9">
        <v>50</v>
      </c>
      <c r="L175" s="9"/>
      <c r="M175" s="9"/>
      <c r="N175" s="9"/>
      <c r="O175" s="9"/>
      <c r="P175" s="9"/>
      <c r="Q175" s="9"/>
      <c r="R175" s="9"/>
      <c r="S175" s="9"/>
      <c r="T175" s="9"/>
      <c r="U175" s="9"/>
      <c r="V175" s="9"/>
    </row>
    <row r="176" spans="1:22" s="1" customFormat="1" ht="39.6" customHeight="1" x14ac:dyDescent="0.2">
      <c r="A176" s="193">
        <v>2</v>
      </c>
      <c r="B176" s="158" t="s">
        <v>394</v>
      </c>
      <c r="C176" s="158"/>
      <c r="D176" s="158"/>
      <c r="E176" s="158"/>
      <c r="F176" s="158"/>
      <c r="G176" s="158"/>
      <c r="H176" s="158"/>
      <c r="I176" s="9"/>
      <c r="J176" s="9"/>
      <c r="K176" s="9">
        <v>52</v>
      </c>
      <c r="L176" s="9"/>
      <c r="M176" s="9"/>
      <c r="N176" s="9"/>
      <c r="O176" s="9"/>
      <c r="P176" s="9"/>
      <c r="Q176" s="9"/>
      <c r="R176" s="9"/>
      <c r="S176" s="9"/>
      <c r="T176" s="9"/>
      <c r="U176" s="9"/>
      <c r="V176" s="9"/>
    </row>
  </sheetData>
  <mergeCells count="24">
    <mergeCell ref="B132:H132"/>
    <mergeCell ref="A135:H135"/>
    <mergeCell ref="A137:C138"/>
    <mergeCell ref="D137:F137"/>
    <mergeCell ref="G137:H137"/>
    <mergeCell ref="B176:H176"/>
    <mergeCell ref="A90:H90"/>
    <mergeCell ref="A92:C93"/>
    <mergeCell ref="D92:F92"/>
    <mergeCell ref="G92:H92"/>
    <mergeCell ref="B130:H130"/>
    <mergeCell ref="B131:H131"/>
    <mergeCell ref="B43:H43"/>
    <mergeCell ref="B44:H44"/>
    <mergeCell ref="A47:H47"/>
    <mergeCell ref="A49:C50"/>
    <mergeCell ref="D49:F49"/>
    <mergeCell ref="G49:H49"/>
    <mergeCell ref="A1:D1"/>
    <mergeCell ref="A2:H2"/>
    <mergeCell ref="A4:C5"/>
    <mergeCell ref="D4:F4"/>
    <mergeCell ref="G4:H4"/>
    <mergeCell ref="B42:H42"/>
  </mergeCells>
  <hyperlinks>
    <hyperlink ref="A1:D1" location="Contents!A1" display="Contents!A1" xr:uid="{D73B62AF-BCAD-4F78-8F99-E79C3FF7CB4F}"/>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B215-8CA7-4F0F-8950-D0CC2835E13D}">
  <sheetPr codeName="Sheet39"/>
  <dimension ref="A1:Z42"/>
  <sheetViews>
    <sheetView zoomScaleNormal="100" workbookViewId="0">
      <selection sqref="A1:D1"/>
    </sheetView>
  </sheetViews>
  <sheetFormatPr defaultColWidth="0" defaultRowHeight="15" x14ac:dyDescent="0.25"/>
  <cols>
    <col min="1" max="1" width="3.140625" style="127" customWidth="1"/>
    <col min="2" max="2" width="10.42578125" style="127" customWidth="1"/>
    <col min="3" max="3" width="2" style="127" customWidth="1"/>
    <col min="4" max="5" width="10.5703125" style="127" bestFit="1" customWidth="1"/>
    <col min="6" max="6" width="11.140625" style="127" bestFit="1" customWidth="1"/>
    <col min="7" max="7" width="13.5703125" style="127" bestFit="1" customWidth="1"/>
    <col min="8" max="8" width="16.42578125" style="127" customWidth="1"/>
    <col min="9" max="14" width="9" style="177" customWidth="1"/>
    <col min="15" max="19" width="9" style="177" hidden="1" customWidth="1"/>
    <col min="20" max="21" width="11.5703125" style="177" hidden="1" customWidth="1"/>
    <col min="22" max="26" width="9" style="177" hidden="1" customWidth="1"/>
    <col min="27" max="16384" width="9" style="127" hidden="1"/>
  </cols>
  <sheetData>
    <row r="1" spans="1:26" x14ac:dyDescent="0.25">
      <c r="A1" s="203" t="str">
        <f ca="1">INDIRECT(T1)</f>
        <v>Back to contents</v>
      </c>
      <c r="B1" s="203"/>
      <c r="C1" s="203"/>
      <c r="D1" s="203"/>
      <c r="E1" s="15"/>
      <c r="F1" s="15"/>
      <c r="G1" s="15"/>
      <c r="H1" s="15"/>
      <c r="T1" s="177" t="s">
        <v>398</v>
      </c>
    </row>
    <row r="2" spans="1:26" s="1" customFormat="1" ht="14.45" customHeight="1" x14ac:dyDescent="0.2">
      <c r="A2" s="178" t="str">
        <f ca="1">INDIRECT($V$4&amp;"Header")</f>
        <v>Table A1: Estimates of reported notifiable transactions: All transactions</v>
      </c>
      <c r="B2" s="178"/>
      <c r="C2" s="178"/>
      <c r="D2" s="178"/>
      <c r="E2" s="178"/>
      <c r="F2" s="178"/>
      <c r="G2" s="178"/>
      <c r="H2" s="178"/>
      <c r="I2" s="9"/>
      <c r="J2" s="9"/>
      <c r="K2" s="9"/>
      <c r="L2" s="9"/>
      <c r="M2" s="9"/>
      <c r="N2" s="9"/>
      <c r="O2" s="9"/>
      <c r="P2" s="9"/>
      <c r="Q2" s="9"/>
      <c r="R2" s="9"/>
      <c r="S2" s="9"/>
      <c r="T2" s="9"/>
      <c r="U2" s="9"/>
      <c r="V2" s="9"/>
      <c r="W2" s="9"/>
      <c r="X2" s="9"/>
      <c r="Y2" s="9"/>
      <c r="Z2" s="9"/>
    </row>
    <row r="3" spans="1:26" s="1" customFormat="1" ht="12.75" x14ac:dyDescent="0.2">
      <c r="B3" s="179"/>
      <c r="C3" s="179"/>
      <c r="D3" s="179"/>
      <c r="E3" s="179"/>
      <c r="F3" s="179"/>
      <c r="G3" s="179"/>
      <c r="H3" s="179"/>
      <c r="I3" s="9"/>
      <c r="J3" s="9"/>
      <c r="K3" s="9"/>
      <c r="L3" s="9"/>
      <c r="M3" s="9"/>
      <c r="N3" s="9"/>
      <c r="O3" s="9"/>
      <c r="P3" s="9"/>
      <c r="Q3" s="9"/>
      <c r="R3" s="9"/>
      <c r="S3" s="9">
        <v>1</v>
      </c>
      <c r="T3" s="9"/>
      <c r="U3" s="9"/>
      <c r="V3" s="9"/>
      <c r="W3" s="9"/>
      <c r="X3" s="9"/>
      <c r="Y3" s="9"/>
      <c r="Z3" s="9"/>
    </row>
    <row r="4" spans="1:26" ht="17.45" customHeight="1" x14ac:dyDescent="0.35">
      <c r="A4" s="39" t="s">
        <v>377</v>
      </c>
      <c r="B4" s="39"/>
      <c r="C4" s="39"/>
      <c r="D4" s="204" t="s">
        <v>378</v>
      </c>
      <c r="E4" s="204"/>
      <c r="F4" s="204"/>
      <c r="G4" s="204" t="s">
        <v>379</v>
      </c>
      <c r="H4" s="204"/>
      <c r="S4" s="177">
        <v>1</v>
      </c>
      <c r="T4" s="177" t="s">
        <v>399</v>
      </c>
      <c r="V4" s="177" t="str">
        <f>VLOOKUP($S$3,$S$4:$T$7,2, FALSE)</f>
        <v>CTORounded</v>
      </c>
      <c r="W4" s="177">
        <v>25</v>
      </c>
    </row>
    <row r="5" spans="1:26" ht="17.100000000000001" customHeight="1" x14ac:dyDescent="0.25">
      <c r="A5" s="44"/>
      <c r="B5" s="44"/>
      <c r="C5" s="44"/>
      <c r="D5" s="180" t="s">
        <v>380</v>
      </c>
      <c r="E5" s="180" t="s">
        <v>381</v>
      </c>
      <c r="F5" s="180" t="s">
        <v>382</v>
      </c>
      <c r="G5" s="180" t="s">
        <v>383</v>
      </c>
      <c r="H5" s="180" t="s">
        <v>384</v>
      </c>
      <c r="S5" s="177">
        <v>2</v>
      </c>
      <c r="T5" s="177" t="s">
        <v>400</v>
      </c>
      <c r="W5" s="177">
        <v>26</v>
      </c>
    </row>
    <row r="6" spans="1:26" x14ac:dyDescent="0.25">
      <c r="B6" s="181" t="str">
        <f>TableA1Hide!B6</f>
        <v>Apr 18</v>
      </c>
      <c r="C6" s="182"/>
      <c r="D6" s="184">
        <f t="shared" ref="D6:D40" ca="1" si="0">VLOOKUP($B6, INDIRECT($V$4), 3, FALSE)</f>
        <v>3940</v>
      </c>
      <c r="E6" s="184">
        <f t="shared" ref="E6:E40" ca="1" si="1">VLOOKUP($B6, INDIRECT($V$4), 4, FALSE)</f>
        <v>4350</v>
      </c>
      <c r="F6" s="184">
        <f t="shared" ref="F6:F40" ca="1" si="2">VLOOKUP($B6, INDIRECT($V$4), 5, FALSE)</f>
        <v>4370</v>
      </c>
      <c r="G6" s="185">
        <f t="shared" ref="G6:G40" ca="1" si="3">VLOOKUP($B6, INDIRECT($V$4), 6, FALSE)</f>
        <v>0.10538344337227024</v>
      </c>
      <c r="H6" s="185">
        <f t="shared" ref="H6:H40" ca="1" si="4">VLOOKUP($B6, INDIRECT($V$4), 7, FALSE)</f>
        <v>3.9053526303698405E-3</v>
      </c>
      <c r="S6" s="177">
        <v>3</v>
      </c>
      <c r="T6" s="177" t="s">
        <v>401</v>
      </c>
      <c r="W6" s="177">
        <v>27</v>
      </c>
    </row>
    <row r="7" spans="1:26" x14ac:dyDescent="0.25">
      <c r="B7" s="181" t="str">
        <f>TableA1Hide!B7</f>
        <v>May 18</v>
      </c>
      <c r="C7" s="182"/>
      <c r="D7" s="184">
        <f t="shared" ca="1" si="0"/>
        <v>4450</v>
      </c>
      <c r="E7" s="184">
        <f t="shared" ca="1" si="1"/>
        <v>4770</v>
      </c>
      <c r="F7" s="184">
        <f t="shared" ca="1" si="2"/>
        <v>4790</v>
      </c>
      <c r="G7" s="185">
        <f t="shared" ca="1" si="3"/>
        <v>7.1926275567543163E-2</v>
      </c>
      <c r="H7" s="185">
        <f t="shared" ca="1" si="4"/>
        <v>3.9840637450199168E-3</v>
      </c>
      <c r="S7" s="177">
        <v>4</v>
      </c>
      <c r="T7" s="177" t="s">
        <v>402</v>
      </c>
      <c r="W7" s="177">
        <v>28</v>
      </c>
    </row>
    <row r="8" spans="1:26" x14ac:dyDescent="0.25">
      <c r="B8" s="181" t="str">
        <f>TableA1Hide!B8</f>
        <v>Jun 18</v>
      </c>
      <c r="C8" s="182"/>
      <c r="D8" s="184">
        <f t="shared" ca="1" si="0"/>
        <v>5100</v>
      </c>
      <c r="E8" s="184">
        <f t="shared" ca="1" si="1"/>
        <v>5400</v>
      </c>
      <c r="F8" s="184">
        <f t="shared" ca="1" si="2"/>
        <v>5420</v>
      </c>
      <c r="G8" s="185">
        <f t="shared" ca="1" si="3"/>
        <v>5.8258140447234208E-2</v>
      </c>
      <c r="H8" s="185">
        <f t="shared" ca="1" si="4"/>
        <v>5.3753475440221354E-3</v>
      </c>
    </row>
    <row r="9" spans="1:26" x14ac:dyDescent="0.25">
      <c r="B9" s="181" t="str">
        <f>TableA1Hide!B9</f>
        <v>Jul 18</v>
      </c>
      <c r="C9" s="182"/>
      <c r="D9" s="184">
        <f t="shared" ca="1" si="0"/>
        <v>4930</v>
      </c>
      <c r="E9" s="184">
        <f t="shared" ca="1" si="1"/>
        <v>5300</v>
      </c>
      <c r="F9" s="184">
        <f t="shared" ca="1" si="2"/>
        <v>5310</v>
      </c>
      <c r="G9" s="185">
        <f t="shared" ca="1" si="3"/>
        <v>7.5268817204301008E-2</v>
      </c>
      <c r="H9" s="185">
        <f t="shared" ca="1" si="4"/>
        <v>2.2641509433962703E-3</v>
      </c>
    </row>
    <row r="10" spans="1:26" x14ac:dyDescent="0.25">
      <c r="B10" s="181" t="str">
        <f>TableA1Hide!B10</f>
        <v>Aug 18</v>
      </c>
      <c r="C10" s="182"/>
      <c r="D10" s="184">
        <f t="shared" ca="1" si="0"/>
        <v>5660</v>
      </c>
      <c r="E10" s="184">
        <f t="shared" ca="1" si="1"/>
        <v>5950</v>
      </c>
      <c r="F10" s="184">
        <f t="shared" ca="1" si="2"/>
        <v>5970</v>
      </c>
      <c r="G10" s="185">
        <f t="shared" ca="1" si="3"/>
        <v>5.0141242937853159E-2</v>
      </c>
      <c r="H10" s="185">
        <f t="shared" ca="1" si="4"/>
        <v>3.3624747814391398E-3</v>
      </c>
    </row>
    <row r="11" spans="1:26" x14ac:dyDescent="0.25">
      <c r="B11" s="181" t="str">
        <f>TableA1Hide!B11</f>
        <v>Sep 18</v>
      </c>
      <c r="C11" s="182"/>
      <c r="D11" s="184">
        <f t="shared" ca="1" si="0"/>
        <v>4790</v>
      </c>
      <c r="E11" s="184">
        <f t="shared" ca="1" si="1"/>
        <v>4980</v>
      </c>
      <c r="F11" s="184">
        <f t="shared" ca="1" si="2"/>
        <v>4990</v>
      </c>
      <c r="G11" s="185">
        <f t="shared" ca="1" si="3"/>
        <v>3.9883065358112368E-2</v>
      </c>
      <c r="H11" s="185">
        <f t="shared" ca="1" si="4"/>
        <v>2.6104417670682611E-3</v>
      </c>
    </row>
    <row r="12" spans="1:26" x14ac:dyDescent="0.25">
      <c r="B12" s="181" t="str">
        <f>TableA1Hide!B12</f>
        <v>Oct 18</v>
      </c>
      <c r="C12" s="182"/>
      <c r="D12" s="184">
        <f t="shared" ca="1" si="0"/>
        <v>5460</v>
      </c>
      <c r="E12" s="184">
        <f t="shared" ca="1" si="1"/>
        <v>5620</v>
      </c>
      <c r="F12" s="184">
        <f t="shared" ca="1" si="2"/>
        <v>5630</v>
      </c>
      <c r="G12" s="185">
        <f t="shared" ca="1" si="3"/>
        <v>2.8189639392275367E-2</v>
      </c>
      <c r="H12" s="185">
        <f t="shared" ca="1" si="4"/>
        <v>1.7803097739006457E-3</v>
      </c>
    </row>
    <row r="13" spans="1:26" x14ac:dyDescent="0.25">
      <c r="B13" s="181" t="str">
        <f>TableA1Hide!B13</f>
        <v>Nov 18</v>
      </c>
      <c r="C13" s="182"/>
      <c r="D13" s="184">
        <f t="shared" ca="1" si="0"/>
        <v>6090</v>
      </c>
      <c r="E13" s="184">
        <f t="shared" ca="1" si="1"/>
        <v>6300</v>
      </c>
      <c r="F13" s="184">
        <f t="shared" ca="1" si="2"/>
        <v>6320</v>
      </c>
      <c r="G13" s="185">
        <f t="shared" ca="1" si="3"/>
        <v>3.4675431388660582E-2</v>
      </c>
      <c r="H13" s="185">
        <f t="shared" ca="1" si="4"/>
        <v>3.6531130876746865E-3</v>
      </c>
    </row>
    <row r="14" spans="1:26" x14ac:dyDescent="0.25">
      <c r="B14" s="181" t="str">
        <f>TableA1Hide!B14</f>
        <v>Dec 18</v>
      </c>
      <c r="C14" s="182"/>
      <c r="D14" s="184">
        <f t="shared" ca="1" si="0"/>
        <v>5360</v>
      </c>
      <c r="E14" s="184">
        <f t="shared" ca="1" si="1"/>
        <v>5430</v>
      </c>
      <c r="F14" s="184">
        <f t="shared" ca="1" si="2"/>
        <v>5440</v>
      </c>
      <c r="G14" s="185">
        <f t="shared" ca="1" si="3"/>
        <v>1.3067015120403314E-2</v>
      </c>
      <c r="H14" s="185">
        <f t="shared" ca="1" si="4"/>
        <v>1.4741109268472385E-3</v>
      </c>
    </row>
    <row r="15" spans="1:26" x14ac:dyDescent="0.25">
      <c r="B15" s="181" t="str">
        <f>TableA1Hide!B15</f>
        <v>Jan 19</v>
      </c>
      <c r="C15" s="182"/>
      <c r="D15" s="184">
        <f t="shared" ca="1" si="0"/>
        <v>3900</v>
      </c>
      <c r="E15" s="184">
        <f t="shared" ca="1" si="1"/>
        <v>4000</v>
      </c>
      <c r="F15" s="184">
        <f t="shared" ca="1" si="2"/>
        <v>4010</v>
      </c>
      <c r="G15" s="185">
        <f t="shared" ca="1" si="3"/>
        <v>2.5917372337695754E-2</v>
      </c>
      <c r="H15" s="185">
        <f t="shared" ca="1" si="4"/>
        <v>2.0010005002502051E-3</v>
      </c>
      <c r="T15" s="186"/>
      <c r="U15" s="186"/>
    </row>
    <row r="16" spans="1:26" x14ac:dyDescent="0.25">
      <c r="B16" s="181" t="str">
        <f>TableA1Hide!B16</f>
        <v>Feb 19</v>
      </c>
      <c r="C16" s="182"/>
      <c r="D16" s="184">
        <f t="shared" ca="1" si="0"/>
        <v>4240</v>
      </c>
      <c r="E16" s="184">
        <f t="shared" ca="1" si="1"/>
        <v>4290</v>
      </c>
      <c r="F16" s="184">
        <f t="shared" ca="1" si="2"/>
        <v>4300</v>
      </c>
      <c r="G16" s="185">
        <f t="shared" ca="1" si="3"/>
        <v>1.2744866650932218E-2</v>
      </c>
      <c r="H16" s="185">
        <f t="shared" ca="1" si="4"/>
        <v>1.3982754602657188E-3</v>
      </c>
    </row>
    <row r="17" spans="2:8" x14ac:dyDescent="0.25">
      <c r="B17" s="205" t="str">
        <f>TableA1Hide!B17</f>
        <v>Mar 19</v>
      </c>
      <c r="C17" s="1"/>
      <c r="D17" s="206">
        <f t="shared" ca="1" si="0"/>
        <v>4900</v>
      </c>
      <c r="E17" s="206">
        <f t="shared" ca="1" si="1"/>
        <v>5040</v>
      </c>
      <c r="F17" s="206">
        <f t="shared" ca="1" si="2"/>
        <v>5050</v>
      </c>
      <c r="G17" s="62">
        <f t="shared" ca="1" si="3"/>
        <v>2.8180518684909117E-2</v>
      </c>
      <c r="H17" s="62">
        <f t="shared" ca="1" si="4"/>
        <v>1.9860973187686426E-3</v>
      </c>
    </row>
    <row r="18" spans="2:8" ht="26.25" customHeight="1" x14ac:dyDescent="0.25">
      <c r="B18" s="205" t="str">
        <f>TableA1Hide!B18</f>
        <v>Apr 19</v>
      </c>
      <c r="C18" s="1"/>
      <c r="D18" s="206">
        <f t="shared" ca="1" si="0"/>
        <v>4450</v>
      </c>
      <c r="E18" s="206">
        <f t="shared" ca="1" si="1"/>
        <v>4510</v>
      </c>
      <c r="F18" s="206">
        <f t="shared" ca="1" si="2"/>
        <v>4520</v>
      </c>
      <c r="G18" s="62">
        <f t="shared" ca="1" si="3"/>
        <v>1.4848143982002293E-2</v>
      </c>
      <c r="H18" s="62">
        <f t="shared" ca="1" si="4"/>
        <v>2.8818443804035088E-3</v>
      </c>
    </row>
    <row r="19" spans="2:8" x14ac:dyDescent="0.25">
      <c r="B19" s="181" t="str">
        <f>TableA1Hide!B19</f>
        <v>May 19</v>
      </c>
      <c r="C19" s="188"/>
      <c r="D19" s="184">
        <f t="shared" ca="1" si="0"/>
        <v>4950</v>
      </c>
      <c r="E19" s="184">
        <f t="shared" ca="1" si="1"/>
        <v>5040</v>
      </c>
      <c r="F19" s="184">
        <f t="shared" ca="1" si="2"/>
        <v>5050</v>
      </c>
      <c r="G19" s="185">
        <f t="shared" ca="1" si="3"/>
        <v>1.8387553041018467E-2</v>
      </c>
      <c r="H19" s="185">
        <f t="shared" ca="1" si="4"/>
        <v>1.5873015873015817E-3</v>
      </c>
    </row>
    <row r="20" spans="2:8" x14ac:dyDescent="0.25">
      <c r="B20" s="181" t="str">
        <f>TableA1Hide!B20</f>
        <v>Jun 19</v>
      </c>
      <c r="C20" s="188"/>
      <c r="D20" s="184">
        <f t="shared" ca="1" si="0"/>
        <v>4940</v>
      </c>
      <c r="E20" s="184">
        <f t="shared" ca="1" si="1"/>
        <v>5100</v>
      </c>
      <c r="F20" s="184">
        <f t="shared" ca="1" si="2"/>
        <v>5110</v>
      </c>
      <c r="G20" s="185">
        <f t="shared" ca="1" si="3"/>
        <v>3.2617504051863921E-2</v>
      </c>
      <c r="H20" s="185">
        <f t="shared" ca="1" si="4"/>
        <v>1.5695507161075373E-3</v>
      </c>
    </row>
    <row r="21" spans="2:8" x14ac:dyDescent="0.25">
      <c r="B21" s="181" t="str">
        <f>TableA1Hide!B21</f>
        <v>Jul 19</v>
      </c>
      <c r="C21" s="188"/>
      <c r="D21" s="184">
        <f t="shared" ca="1" si="0"/>
        <v>5510</v>
      </c>
      <c r="E21" s="184">
        <f t="shared" ca="1" si="1"/>
        <v>5570</v>
      </c>
      <c r="F21" s="184">
        <f t="shared" ca="1" si="2"/>
        <v>5590</v>
      </c>
      <c r="G21" s="185">
        <f t="shared" ca="1" si="3"/>
        <v>1.2168543407192089E-2</v>
      </c>
      <c r="H21" s="185">
        <f t="shared" ca="1" si="4"/>
        <v>2.5121119684192728E-3</v>
      </c>
    </row>
    <row r="22" spans="2:8" x14ac:dyDescent="0.25">
      <c r="B22" s="181" t="str">
        <f>TableA1Hide!B22</f>
        <v>Aug 19</v>
      </c>
      <c r="C22" s="188"/>
      <c r="D22" s="184">
        <f t="shared" ca="1" si="0"/>
        <v>5560</v>
      </c>
      <c r="E22" s="184">
        <f t="shared" ca="1" si="1"/>
        <v>5710</v>
      </c>
      <c r="F22" s="184">
        <f t="shared" ca="1" si="2"/>
        <v>5720</v>
      </c>
      <c r="G22" s="185">
        <f t="shared" ca="1" si="3"/>
        <v>2.6784109293546576E-2</v>
      </c>
      <c r="H22" s="185">
        <f t="shared" ca="1" si="4"/>
        <v>1.5756302521008347E-3</v>
      </c>
    </row>
    <row r="23" spans="2:8" x14ac:dyDescent="0.25">
      <c r="B23" s="181" t="str">
        <f>TableA1Hide!B23</f>
        <v>Sep 19</v>
      </c>
      <c r="C23" s="188"/>
      <c r="D23" s="184">
        <f t="shared" ca="1" si="0"/>
        <v>5060</v>
      </c>
      <c r="E23" s="184">
        <f t="shared" ca="1" si="1"/>
        <v>5120</v>
      </c>
      <c r="F23" s="184">
        <f t="shared" ca="1" si="2"/>
        <v>5140</v>
      </c>
      <c r="G23" s="185">
        <f t="shared" ca="1" si="3"/>
        <v>1.1850681414181219E-2</v>
      </c>
      <c r="H23" s="185">
        <f t="shared" ca="1" si="4"/>
        <v>2.7327737653719542E-3</v>
      </c>
    </row>
    <row r="24" spans="2:8" x14ac:dyDescent="0.25">
      <c r="B24" s="181" t="str">
        <f>TableA1Hide!B24</f>
        <v>Oct 19</v>
      </c>
      <c r="C24" s="188"/>
      <c r="D24" s="184">
        <f t="shared" ca="1" si="0"/>
        <v>5500</v>
      </c>
      <c r="E24" s="184">
        <f t="shared" ca="1" si="1"/>
        <v>5580</v>
      </c>
      <c r="F24" s="184">
        <f t="shared" ca="1" si="2"/>
        <v>5580</v>
      </c>
      <c r="G24" s="185">
        <f t="shared" ca="1" si="3"/>
        <v>1.4548099654482671E-2</v>
      </c>
      <c r="H24" s="185">
        <f t="shared" ca="1" si="4"/>
        <v>3.5848718408315605E-4</v>
      </c>
    </row>
    <row r="25" spans="2:8" x14ac:dyDescent="0.25">
      <c r="B25" s="181" t="str">
        <f>TableA1Hide!B25</f>
        <v>Nov 19</v>
      </c>
      <c r="C25" s="188"/>
      <c r="D25" s="184">
        <f t="shared" ca="1" si="0"/>
        <v>5530</v>
      </c>
      <c r="E25" s="184">
        <f t="shared" ca="1" si="1"/>
        <v>5670</v>
      </c>
      <c r="F25" s="184">
        <f t="shared" ca="1" si="2"/>
        <v>5680</v>
      </c>
      <c r="G25" s="185">
        <f t="shared" ca="1" si="3"/>
        <v>2.5492677635147398E-2</v>
      </c>
      <c r="H25" s="185">
        <f t="shared" ca="1" si="4"/>
        <v>7.0521861777161909E-4</v>
      </c>
    </row>
    <row r="26" spans="2:8" x14ac:dyDescent="0.25">
      <c r="B26" s="181" t="str">
        <f>TableA1Hide!B26</f>
        <v>Dec 19</v>
      </c>
      <c r="C26" s="188"/>
      <c r="D26" s="184">
        <f t="shared" ca="1" si="0"/>
        <v>5360</v>
      </c>
      <c r="E26" s="184">
        <f t="shared" ca="1" si="1"/>
        <v>5390</v>
      </c>
      <c r="F26" s="184">
        <f t="shared" ca="1" si="2"/>
        <v>5400</v>
      </c>
      <c r="G26" s="185">
        <f t="shared" ca="1" si="3"/>
        <v>4.4767767207609666E-3</v>
      </c>
      <c r="H26" s="185">
        <f t="shared" ca="1" si="4"/>
        <v>2.9712163416899529E-3</v>
      </c>
    </row>
    <row r="27" spans="2:8" x14ac:dyDescent="0.25">
      <c r="B27" s="181" t="str">
        <f>TableA1Hide!B27</f>
        <v>Jan 20</v>
      </c>
      <c r="C27" s="188"/>
      <c r="D27" s="184">
        <f t="shared" ca="1" si="0"/>
        <v>4210</v>
      </c>
      <c r="E27" s="184">
        <f t="shared" ca="1" si="1"/>
        <v>4350</v>
      </c>
      <c r="F27" s="184">
        <f t="shared" ca="1" si="2"/>
        <v>4360</v>
      </c>
      <c r="G27" s="185">
        <f t="shared" ca="1" si="3"/>
        <v>3.3761293390394576E-2</v>
      </c>
      <c r="H27" s="185">
        <f t="shared" ca="1" si="4"/>
        <v>1.8399264029438367E-3</v>
      </c>
    </row>
    <row r="28" spans="2:8" x14ac:dyDescent="0.25">
      <c r="B28" s="181" t="str">
        <f>TableA1Hide!B28</f>
        <v>Feb 20</v>
      </c>
      <c r="C28" s="188"/>
      <c r="D28" s="184">
        <f t="shared" ca="1" si="0"/>
        <v>4240</v>
      </c>
      <c r="E28" s="184">
        <f t="shared" ca="1" si="1"/>
        <v>4350</v>
      </c>
      <c r="F28" s="184">
        <f t="shared" ca="1" si="2"/>
        <v>4360</v>
      </c>
      <c r="G28" s="185">
        <f t="shared" ca="1" si="3"/>
        <v>2.4976437323279921E-2</v>
      </c>
      <c r="H28" s="185">
        <f t="shared" ca="1" si="4"/>
        <v>1.3793103448276334E-3</v>
      </c>
    </row>
    <row r="29" spans="2:8" x14ac:dyDescent="0.25">
      <c r="B29" s="205" t="str">
        <f>TableA1Hide!B29</f>
        <v>Mar 20</v>
      </c>
      <c r="C29" s="1"/>
      <c r="D29" s="206">
        <f t="shared" ca="1" si="0"/>
        <v>4570</v>
      </c>
      <c r="E29" s="206">
        <f t="shared" ca="1" si="1"/>
        <v>4620</v>
      </c>
      <c r="F29" s="206">
        <f t="shared" ca="1" si="2"/>
        <v>4630</v>
      </c>
      <c r="G29" s="62">
        <f t="shared" ca="1" si="3"/>
        <v>1.0936132983377034E-2</v>
      </c>
      <c r="H29" s="62">
        <f t="shared" ca="1" si="4"/>
        <v>1.7308524448291784E-3</v>
      </c>
    </row>
    <row r="30" spans="2:8" ht="26.25" customHeight="1" x14ac:dyDescent="0.25">
      <c r="B30" s="205" t="str">
        <f>TableA1Hide!B30</f>
        <v>Apr 20</v>
      </c>
      <c r="C30" s="1"/>
      <c r="D30" s="206">
        <f t="shared" ca="1" si="0"/>
        <v>2060</v>
      </c>
      <c r="E30" s="206">
        <f t="shared" ca="1" si="1"/>
        <v>2100</v>
      </c>
      <c r="F30" s="206">
        <f t="shared" ca="1" si="2"/>
        <v>2110</v>
      </c>
      <c r="G30" s="62">
        <f t="shared" ca="1" si="3"/>
        <v>2.0408163265306145E-2</v>
      </c>
      <c r="H30" s="62">
        <f t="shared" ca="1" si="4"/>
        <v>4.761904761904745E-3</v>
      </c>
    </row>
    <row r="31" spans="2:8" x14ac:dyDescent="0.25">
      <c r="B31" s="205" t="str">
        <f>TableA1Hide!B31</f>
        <v>May 20</v>
      </c>
      <c r="C31" s="1"/>
      <c r="D31" s="206">
        <f t="shared" ca="1" si="0"/>
        <v>2160</v>
      </c>
      <c r="E31" s="206">
        <f t="shared" ca="1" si="1"/>
        <v>2190</v>
      </c>
      <c r="F31" s="206">
        <f t="shared" ca="1" si="2"/>
        <v>2200</v>
      </c>
      <c r="G31" s="62">
        <f t="shared" ca="1" si="3"/>
        <v>1.6689847009735637E-2</v>
      </c>
      <c r="H31" s="62">
        <f t="shared" ca="1" si="4"/>
        <v>2.2799817601459882E-3</v>
      </c>
    </row>
    <row r="32" spans="2:8" x14ac:dyDescent="0.25">
      <c r="B32" s="205" t="str">
        <f>TableA1Hide!B32</f>
        <v>Jun 20</v>
      </c>
      <c r="C32" s="1"/>
      <c r="D32" s="206">
        <f t="shared" ca="1" si="0"/>
        <v>2860</v>
      </c>
      <c r="E32" s="206">
        <f t="shared" ca="1" si="1"/>
        <v>2900</v>
      </c>
      <c r="F32" s="206">
        <f t="shared" ca="1" si="2"/>
        <v>2910</v>
      </c>
      <c r="G32" s="62">
        <f t="shared" ca="1" si="3"/>
        <v>1.4005602240896309E-2</v>
      </c>
      <c r="H32" s="62">
        <f t="shared" ca="1" si="4"/>
        <v>5.1795580110496342E-3</v>
      </c>
    </row>
    <row r="33" spans="1:8" x14ac:dyDescent="0.25">
      <c r="B33" s="205" t="str">
        <f>TableA1Hide!B33</f>
        <v>Jul 20</v>
      </c>
      <c r="C33" s="1"/>
      <c r="D33" s="206">
        <f t="shared" ca="1" si="0"/>
        <v>3310</v>
      </c>
      <c r="E33" s="206">
        <f t="shared" ca="1" si="1"/>
        <v>3450</v>
      </c>
      <c r="F33" s="206">
        <f t="shared" ca="1" si="2"/>
        <v>3460</v>
      </c>
      <c r="G33" s="62">
        <f t="shared" ca="1" si="3"/>
        <v>4.3254688445251155E-2</v>
      </c>
      <c r="H33" s="62">
        <f t="shared" ca="1" si="4"/>
        <v>1.7396346767177828E-3</v>
      </c>
    </row>
    <row r="34" spans="1:8" x14ac:dyDescent="0.25">
      <c r="B34" s="205" t="str">
        <f>TableA1Hide!B34</f>
        <v>Aug 20</v>
      </c>
      <c r="C34" s="1"/>
      <c r="D34" s="206">
        <f t="shared" ca="1" si="0"/>
        <v>3470</v>
      </c>
      <c r="E34" s="206">
        <f t="shared" ca="1" si="1"/>
        <v>3520</v>
      </c>
      <c r="F34" s="206">
        <f t="shared" ca="1" si="2"/>
        <v>3530</v>
      </c>
      <c r="G34" s="62">
        <f t="shared" ca="1" si="3"/>
        <v>1.4693171996542853E-2</v>
      </c>
      <c r="H34" s="62">
        <f t="shared" ca="1" si="4"/>
        <v>2.2714366837024436E-3</v>
      </c>
    </row>
    <row r="35" spans="1:8" x14ac:dyDescent="0.25">
      <c r="B35" s="205" t="str">
        <f>TableA1Hide!B35</f>
        <v>Sep 20</v>
      </c>
      <c r="C35" s="1"/>
      <c r="D35" s="206">
        <f t="shared" ca="1" si="0"/>
        <v>3990</v>
      </c>
      <c r="E35" s="206">
        <f t="shared" ca="1" si="1"/>
        <v>4080</v>
      </c>
      <c r="F35" s="206">
        <f t="shared" ca="1" si="2"/>
        <v>4100</v>
      </c>
      <c r="G35" s="62">
        <f t="shared" ca="1" si="3"/>
        <v>2.2801302931596101E-2</v>
      </c>
      <c r="H35" s="62">
        <f t="shared" ca="1" si="4"/>
        <v>4.8995590396865296E-3</v>
      </c>
    </row>
    <row r="36" spans="1:8" x14ac:dyDescent="0.25">
      <c r="B36" s="205" t="str">
        <f>TableA1Hide!B36</f>
        <v>Oct 20</v>
      </c>
      <c r="C36" s="1"/>
      <c r="D36" s="206">
        <f t="shared" ca="1" si="0"/>
        <v>5550</v>
      </c>
      <c r="E36" s="206">
        <f t="shared" ca="1" si="1"/>
        <v>5800</v>
      </c>
      <c r="F36" s="206">
        <f t="shared" ca="1" si="2"/>
        <v>5820</v>
      </c>
      <c r="G36" s="62">
        <f t="shared" ca="1" si="3"/>
        <v>4.6708746618575381E-2</v>
      </c>
      <c r="H36" s="62">
        <f t="shared" ca="1" si="4"/>
        <v>2.4121295658166009E-3</v>
      </c>
    </row>
    <row r="37" spans="1:8" x14ac:dyDescent="0.25">
      <c r="B37" s="205" t="str">
        <f>TableA1Hide!B37</f>
        <v>Nov 20</v>
      </c>
      <c r="C37" s="1"/>
      <c r="D37" s="206">
        <f t="shared" ca="1" si="0"/>
        <v>5580</v>
      </c>
      <c r="E37" s="206">
        <f t="shared" ca="1" si="1"/>
        <v>5690</v>
      </c>
      <c r="F37" s="206">
        <f t="shared" ca="1" si="2"/>
        <v>5710</v>
      </c>
      <c r="G37" s="62">
        <f t="shared" ca="1" si="3"/>
        <v>2.0250896057347756E-2</v>
      </c>
      <c r="H37" s="62">
        <f t="shared" ca="1" si="4"/>
        <v>2.283506060073881E-3</v>
      </c>
    </row>
    <row r="38" spans="1:8" x14ac:dyDescent="0.25">
      <c r="B38" s="205" t="str">
        <f>TableA1Hide!B38</f>
        <v>Dec 20</v>
      </c>
      <c r="C38" s="1"/>
      <c r="D38" s="206">
        <f t="shared" ca="1" si="0"/>
        <v>6640</v>
      </c>
      <c r="E38" s="206">
        <f t="shared" ca="1" si="1"/>
        <v>6730</v>
      </c>
      <c r="F38" s="206">
        <f t="shared" ca="1" si="2"/>
        <v>6750</v>
      </c>
      <c r="G38" s="62">
        <f t="shared" ca="1" si="3"/>
        <v>1.4003915073031115E-2</v>
      </c>
      <c r="H38" s="62">
        <f t="shared" ca="1" si="4"/>
        <v>2.6730026730026335E-3</v>
      </c>
    </row>
    <row r="39" spans="1:8" x14ac:dyDescent="0.25">
      <c r="B39" s="205" t="str">
        <f>TableA1Hide!B39</f>
        <v>Jan 21</v>
      </c>
      <c r="C39" s="1"/>
      <c r="D39" s="206">
        <f t="shared" ca="1" si="0"/>
        <v>4110</v>
      </c>
      <c r="E39" s="206">
        <f t="shared" ca="1" si="1"/>
        <v>4250</v>
      </c>
      <c r="F39" s="206" t="str">
        <f t="shared" ca="1" si="2"/>
        <v/>
      </c>
      <c r="G39" s="62">
        <f t="shared" ca="1" si="3"/>
        <v>3.3819951338199594E-2</v>
      </c>
      <c r="H39" s="62" t="str">
        <f t="shared" ca="1" si="4"/>
        <v/>
      </c>
    </row>
    <row r="40" spans="1:8" x14ac:dyDescent="0.25">
      <c r="B40" s="205" t="str">
        <f>TableA1Hide!B40</f>
        <v>Feb 21</v>
      </c>
      <c r="C40" s="1"/>
      <c r="D40" s="206">
        <f t="shared" ca="1" si="0"/>
        <v>5040</v>
      </c>
      <c r="E40" s="206" t="str">
        <f t="shared" ca="1" si="1"/>
        <v/>
      </c>
      <c r="F40" s="206" t="str">
        <f t="shared" ca="1" si="2"/>
        <v/>
      </c>
      <c r="G40" s="62" t="str">
        <f t="shared" ca="1" si="3"/>
        <v/>
      </c>
      <c r="H40" s="62" t="str">
        <f t="shared" ca="1" si="4"/>
        <v/>
      </c>
    </row>
    <row r="41" spans="1:8" x14ac:dyDescent="0.25">
      <c r="B41" s="181"/>
      <c r="C41" s="188"/>
      <c r="D41" s="184"/>
      <c r="E41" s="184"/>
      <c r="F41" s="184"/>
      <c r="G41" s="185"/>
      <c r="H41" s="185"/>
    </row>
    <row r="42" spans="1:8" x14ac:dyDescent="0.25">
      <c r="A42" s="207">
        <v>1</v>
      </c>
      <c r="B42" s="111" t="str">
        <f>TableA1Hide!B42</f>
        <v>Transaction numbers in this table have been rounded to the nearest 10 transactions.</v>
      </c>
      <c r="C42" s="208"/>
      <c r="D42" s="209"/>
      <c r="E42" s="209"/>
      <c r="F42" s="209"/>
      <c r="G42" s="209"/>
      <c r="H42" s="208"/>
    </row>
  </sheetData>
  <mergeCells count="3">
    <mergeCell ref="A1:D1"/>
    <mergeCell ref="A2:H2"/>
    <mergeCell ref="A4:C5"/>
  </mergeCells>
  <hyperlinks>
    <hyperlink ref="A1" location="ContentsHead" display="ContentsHead" xr:uid="{553CDC73-7C0B-48FF-BB5A-0BB72325D56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333375</xdr:colOff>
                    <xdr:row>0</xdr:row>
                    <xdr:rowOff>152400</xdr:rowOff>
                  </from>
                  <to>
                    <xdr:col>11</xdr:col>
                    <xdr:colOff>257175</xdr:colOff>
                    <xdr:row>4</xdr:row>
                    <xdr:rowOff>76200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2667-9D62-44C6-ADEA-713C5CBAD227}">
  <sheetPr codeName="Sheet41"/>
  <dimension ref="A1:W45"/>
  <sheetViews>
    <sheetView zoomScaleNormal="100" workbookViewId="0">
      <selection sqref="A1:D1"/>
    </sheetView>
  </sheetViews>
  <sheetFormatPr defaultColWidth="0" defaultRowHeight="15" x14ac:dyDescent="0.25"/>
  <cols>
    <col min="1" max="1" width="3.140625" style="127" customWidth="1"/>
    <col min="2" max="2" width="10.42578125" style="127" customWidth="1"/>
    <col min="3" max="3" width="2.5703125" style="127" customWidth="1"/>
    <col min="4" max="5" width="10.5703125" style="127" bestFit="1" customWidth="1"/>
    <col min="6" max="6" width="11.140625" style="127" bestFit="1" customWidth="1"/>
    <col min="7" max="7" width="13.5703125" style="127" bestFit="1" customWidth="1"/>
    <col min="8" max="8" width="16.42578125" style="127" customWidth="1"/>
    <col min="9" max="14" width="9" style="177" customWidth="1"/>
    <col min="15" max="22" width="9" style="177" hidden="1" customWidth="1"/>
    <col min="23" max="16384" width="9" style="127" hidden="1"/>
  </cols>
  <sheetData>
    <row r="1" spans="1:23" x14ac:dyDescent="0.25">
      <c r="A1" s="203" t="str">
        <f ca="1">INDIRECT(T1)</f>
        <v>Back to contents</v>
      </c>
      <c r="B1" s="203"/>
      <c r="C1" s="203"/>
      <c r="D1" s="203"/>
      <c r="E1" s="15"/>
      <c r="F1" s="15"/>
      <c r="G1" s="15"/>
      <c r="H1" s="15"/>
      <c r="T1" s="177" t="s">
        <v>403</v>
      </c>
    </row>
    <row r="2" spans="1:23" s="1" customFormat="1" ht="13.35" customHeight="1" x14ac:dyDescent="0.2">
      <c r="A2" s="146" t="str">
        <f ca="1">INDIRECT($V$10&amp;"Header")</f>
        <v>Table A2: Estimates of tax due on reported notifiable transactions: All transactions</v>
      </c>
      <c r="B2" s="146"/>
      <c r="C2" s="146"/>
      <c r="D2" s="146"/>
      <c r="E2" s="146"/>
      <c r="F2" s="146"/>
      <c r="G2" s="146"/>
      <c r="H2" s="146"/>
      <c r="I2" s="9"/>
      <c r="J2" s="9"/>
      <c r="K2" s="9"/>
      <c r="L2" s="9"/>
      <c r="M2" s="9"/>
      <c r="N2" s="9"/>
      <c r="O2" s="9"/>
      <c r="P2" s="9"/>
      <c r="Q2" s="9"/>
      <c r="R2" s="9"/>
      <c r="S2" s="9"/>
      <c r="T2" s="9"/>
      <c r="U2" s="9"/>
      <c r="V2" s="9"/>
    </row>
    <row r="3" spans="1:23" s="1" customFormat="1" ht="12.75" x14ac:dyDescent="0.2">
      <c r="B3" s="196"/>
      <c r="C3" s="196"/>
      <c r="D3" s="196"/>
      <c r="E3" s="196"/>
      <c r="F3" s="196"/>
      <c r="G3" s="196"/>
      <c r="H3" s="196"/>
      <c r="I3" s="9"/>
      <c r="J3" s="9"/>
      <c r="K3" s="9"/>
      <c r="L3" s="9"/>
      <c r="M3" s="9"/>
      <c r="N3" s="9"/>
      <c r="O3" s="9"/>
      <c r="P3" s="9"/>
      <c r="Q3" s="9"/>
      <c r="R3" s="9"/>
      <c r="S3" s="9"/>
      <c r="T3" s="9"/>
      <c r="U3" s="9"/>
      <c r="V3" s="9"/>
    </row>
    <row r="4" spans="1:23" ht="17.45" customHeight="1" x14ac:dyDescent="0.35">
      <c r="A4" s="39" t="s">
        <v>377</v>
      </c>
      <c r="B4" s="39"/>
      <c r="C4" s="39"/>
      <c r="D4" s="204" t="s">
        <v>378</v>
      </c>
      <c r="E4" s="204"/>
      <c r="F4" s="204"/>
      <c r="G4" s="204" t="s">
        <v>379</v>
      </c>
      <c r="H4" s="204"/>
    </row>
    <row r="5" spans="1:23" ht="17.100000000000001" customHeight="1" x14ac:dyDescent="0.25">
      <c r="A5" s="44"/>
      <c r="B5" s="44"/>
      <c r="C5" s="44"/>
      <c r="D5" s="180" t="s">
        <v>380</v>
      </c>
      <c r="E5" s="180" t="s">
        <v>381</v>
      </c>
      <c r="F5" s="180" t="s">
        <v>382</v>
      </c>
      <c r="G5" s="180" t="s">
        <v>383</v>
      </c>
      <c r="H5" s="180" t="s">
        <v>384</v>
      </c>
    </row>
    <row r="6" spans="1:23" x14ac:dyDescent="0.25">
      <c r="B6" s="181" t="str">
        <f>TableA2Hide!B6</f>
        <v>Apr 18</v>
      </c>
      <c r="C6" s="182"/>
      <c r="D6" s="197">
        <f t="shared" ref="D6:D40" ca="1" si="0">VLOOKUP($B6, INDIRECT($V$10), 3, FALSE)</f>
        <v>12</v>
      </c>
      <c r="E6" s="197">
        <f t="shared" ref="E6:E40" ca="1" si="1">VLOOKUP($B6, INDIRECT($V$10), 4, FALSE)</f>
        <v>15.6</v>
      </c>
      <c r="F6" s="197">
        <f t="shared" ref="F6:F40" ca="1" si="2">VLOOKUP($B6, INDIRECT($V$10), 5, FALSE)</f>
        <v>15.6</v>
      </c>
      <c r="G6" s="185">
        <f t="shared" ref="G6:G40" ca="1" si="3">VLOOKUP($B6, INDIRECT($V$10), 6, FALSE)</f>
        <v>0.29776821780344309</v>
      </c>
      <c r="H6" s="185">
        <f t="shared" ref="H6:H40" ca="1" si="4">VLOOKUP($B6, INDIRECT($V$10), 7, FALSE)</f>
        <v>-1.7154544930783056E-3</v>
      </c>
    </row>
    <row r="7" spans="1:23" x14ac:dyDescent="0.25">
      <c r="B7" s="181" t="str">
        <f>TableA2Hide!B7</f>
        <v>May 18</v>
      </c>
      <c r="C7" s="182"/>
      <c r="D7" s="197">
        <f t="shared" ca="1" si="0"/>
        <v>13.6</v>
      </c>
      <c r="E7" s="197">
        <f t="shared" ca="1" si="1"/>
        <v>14.4</v>
      </c>
      <c r="F7" s="197">
        <f t="shared" ca="1" si="2"/>
        <v>14.4</v>
      </c>
      <c r="G7" s="185">
        <f t="shared" ca="1" si="3"/>
        <v>6.0749415182972388E-2</v>
      </c>
      <c r="H7" s="185">
        <f t="shared" ca="1" si="4"/>
        <v>-1.9151710274740719E-3</v>
      </c>
    </row>
    <row r="8" spans="1:23" x14ac:dyDescent="0.25">
      <c r="B8" s="181" t="str">
        <f>TableA2Hide!B8</f>
        <v>Jun 18</v>
      </c>
      <c r="C8" s="182"/>
      <c r="D8" s="197">
        <f t="shared" ca="1" si="0"/>
        <v>18</v>
      </c>
      <c r="E8" s="197">
        <f t="shared" ca="1" si="1"/>
        <v>19.600000000000001</v>
      </c>
      <c r="F8" s="197">
        <f t="shared" ca="1" si="2"/>
        <v>19.7</v>
      </c>
      <c r="G8" s="185">
        <f t="shared" ca="1" si="3"/>
        <v>9.1274149879071897E-2</v>
      </c>
      <c r="H8" s="185">
        <f t="shared" ca="1" si="4"/>
        <v>4.7361495243052332E-3</v>
      </c>
    </row>
    <row r="9" spans="1:23" x14ac:dyDescent="0.25">
      <c r="B9" s="181" t="str">
        <f>TableA2Hide!B9</f>
        <v>Jul 18</v>
      </c>
      <c r="C9" s="182"/>
      <c r="D9" s="197">
        <f t="shared" ca="1" si="0"/>
        <v>19.7</v>
      </c>
      <c r="E9" s="197">
        <f t="shared" ca="1" si="1"/>
        <v>22.1</v>
      </c>
      <c r="F9" s="197">
        <f t="shared" ca="1" si="2"/>
        <v>22</v>
      </c>
      <c r="G9" s="185">
        <f t="shared" ca="1" si="3"/>
        <v>0.12155342624901766</v>
      </c>
      <c r="H9" s="185">
        <f t="shared" ca="1" si="4"/>
        <v>-1.2911151067064308E-3</v>
      </c>
      <c r="S9" s="9">
        <v>1</v>
      </c>
      <c r="T9" s="9"/>
      <c r="U9" s="9"/>
      <c r="V9" s="9"/>
    </row>
    <row r="10" spans="1:23" x14ac:dyDescent="0.25">
      <c r="B10" s="181" t="str">
        <f>TableA2Hide!B10</f>
        <v>Aug 18</v>
      </c>
      <c r="C10" s="182"/>
      <c r="D10" s="197">
        <f t="shared" ca="1" si="0"/>
        <v>19.100000000000001</v>
      </c>
      <c r="E10" s="197">
        <f t="shared" ca="1" si="1"/>
        <v>20</v>
      </c>
      <c r="F10" s="197">
        <f t="shared" ca="1" si="2"/>
        <v>19.8</v>
      </c>
      <c r="G10" s="185">
        <f t="shared" ca="1" si="3"/>
        <v>5.1305064974089154E-2</v>
      </c>
      <c r="H10" s="185">
        <f t="shared" ca="1" si="4"/>
        <v>-1.0217138893968691E-2</v>
      </c>
      <c r="S10" s="177">
        <v>1</v>
      </c>
      <c r="T10" s="177" t="s">
        <v>404</v>
      </c>
      <c r="V10" s="177" t="str">
        <f>VLOOKUP($S$9,$S$10:$T$13,2,FALSE)</f>
        <v>DTORounded</v>
      </c>
      <c r="W10" s="127">
        <v>25</v>
      </c>
    </row>
    <row r="11" spans="1:23" x14ac:dyDescent="0.25">
      <c r="B11" s="181" t="str">
        <f>TableA2Hide!B11</f>
        <v>Sep 18</v>
      </c>
      <c r="C11" s="182"/>
      <c r="D11" s="197">
        <f t="shared" ca="1" si="0"/>
        <v>19.399999999999999</v>
      </c>
      <c r="E11" s="197">
        <f t="shared" ca="1" si="1"/>
        <v>19.899999999999999</v>
      </c>
      <c r="F11" s="197">
        <f t="shared" ca="1" si="2"/>
        <v>20.2</v>
      </c>
      <c r="G11" s="185">
        <f t="shared" ca="1" si="3"/>
        <v>2.7122760507440002E-2</v>
      </c>
      <c r="H11" s="185">
        <f t="shared" ca="1" si="4"/>
        <v>1.186616534683238E-2</v>
      </c>
      <c r="S11" s="177">
        <v>2</v>
      </c>
      <c r="T11" s="177" t="s">
        <v>405</v>
      </c>
      <c r="W11" s="127">
        <v>26</v>
      </c>
    </row>
    <row r="12" spans="1:23" x14ac:dyDescent="0.25">
      <c r="B12" s="181" t="str">
        <f>TableA2Hide!B12</f>
        <v>Oct 18</v>
      </c>
      <c r="C12" s="182"/>
      <c r="D12" s="197">
        <f t="shared" ca="1" si="0"/>
        <v>21.3</v>
      </c>
      <c r="E12" s="197">
        <f t="shared" ca="1" si="1"/>
        <v>21.8</v>
      </c>
      <c r="F12" s="197">
        <f t="shared" ca="1" si="2"/>
        <v>21.7</v>
      </c>
      <c r="G12" s="185">
        <f t="shared" ca="1" si="3"/>
        <v>2.3876296587079127E-2</v>
      </c>
      <c r="H12" s="185">
        <f t="shared" ca="1" si="4"/>
        <v>-5.7083132668881431E-3</v>
      </c>
      <c r="S12" s="177">
        <v>3</v>
      </c>
      <c r="T12" s="177" t="s">
        <v>406</v>
      </c>
      <c r="W12" s="127">
        <v>29</v>
      </c>
    </row>
    <row r="13" spans="1:23" x14ac:dyDescent="0.25">
      <c r="B13" s="181" t="str">
        <f>TableA2Hide!B13</f>
        <v>Nov 18</v>
      </c>
      <c r="C13" s="182"/>
      <c r="D13" s="197">
        <f t="shared" ca="1" si="0"/>
        <v>22.7</v>
      </c>
      <c r="E13" s="197">
        <f t="shared" ca="1" si="1"/>
        <v>23.3</v>
      </c>
      <c r="F13" s="197">
        <f t="shared" ca="1" si="2"/>
        <v>23.3</v>
      </c>
      <c r="G13" s="185">
        <f t="shared" ca="1" si="3"/>
        <v>2.749829492502287E-2</v>
      </c>
      <c r="H13" s="185">
        <f t="shared" ca="1" si="4"/>
        <v>-3.3437218633470822E-3</v>
      </c>
      <c r="S13" s="177">
        <v>4</v>
      </c>
      <c r="T13" s="177" t="s">
        <v>407</v>
      </c>
      <c r="W13" s="127">
        <v>28</v>
      </c>
    </row>
    <row r="14" spans="1:23" x14ac:dyDescent="0.25">
      <c r="B14" s="181" t="str">
        <f>TableA2Hide!B14</f>
        <v>Dec 18</v>
      </c>
      <c r="C14" s="182"/>
      <c r="D14" s="197">
        <f t="shared" ca="1" si="0"/>
        <v>21.4</v>
      </c>
      <c r="E14" s="197">
        <f t="shared" ca="1" si="1"/>
        <v>21.5</v>
      </c>
      <c r="F14" s="197">
        <f t="shared" ca="1" si="2"/>
        <v>21.5</v>
      </c>
      <c r="G14" s="185">
        <f t="shared" ca="1" si="3"/>
        <v>4.5113452542320243E-3</v>
      </c>
      <c r="H14" s="185">
        <f t="shared" ca="1" si="4"/>
        <v>-2.0115025394483732E-3</v>
      </c>
    </row>
    <row r="15" spans="1:23" x14ac:dyDescent="0.25">
      <c r="B15" s="181" t="str">
        <f>TableA2Hide!B15</f>
        <v>Jan 19</v>
      </c>
      <c r="C15" s="182"/>
      <c r="D15" s="197">
        <f t="shared" ca="1" si="0"/>
        <v>16.899999999999999</v>
      </c>
      <c r="E15" s="197">
        <f t="shared" ca="1" si="1"/>
        <v>17.3</v>
      </c>
      <c r="F15" s="197">
        <f t="shared" ca="1" si="2"/>
        <v>17.3</v>
      </c>
      <c r="G15" s="185">
        <f t="shared" ca="1" si="3"/>
        <v>2.4766746845294563E-2</v>
      </c>
      <c r="H15" s="185">
        <f t="shared" ca="1" si="4"/>
        <v>1.0937120589336047E-3</v>
      </c>
    </row>
    <row r="16" spans="1:23" x14ac:dyDescent="0.25">
      <c r="B16" s="181" t="str">
        <f>TableA2Hide!B16</f>
        <v>Feb 19</v>
      </c>
      <c r="C16" s="188"/>
      <c r="D16" s="197">
        <f t="shared" ca="1" si="0"/>
        <v>15.1</v>
      </c>
      <c r="E16" s="197">
        <f t="shared" ca="1" si="1"/>
        <v>15.6</v>
      </c>
      <c r="F16" s="197">
        <f t="shared" ca="1" si="2"/>
        <v>15.7</v>
      </c>
      <c r="G16" s="185">
        <f t="shared" ca="1" si="3"/>
        <v>3.5711167517317621E-2</v>
      </c>
      <c r="H16" s="185">
        <f t="shared" ca="1" si="4"/>
        <v>2.3087229441696167E-3</v>
      </c>
    </row>
    <row r="17" spans="2:8" x14ac:dyDescent="0.25">
      <c r="B17" s="181" t="str">
        <f>TableA2Hide!B17</f>
        <v>Mar 19</v>
      </c>
      <c r="C17" s="188"/>
      <c r="D17" s="197">
        <f t="shared" ca="1" si="0"/>
        <v>19.7</v>
      </c>
      <c r="E17" s="197">
        <f t="shared" ca="1" si="1"/>
        <v>20</v>
      </c>
      <c r="F17" s="197">
        <f t="shared" ca="1" si="2"/>
        <v>19.899999999999999</v>
      </c>
      <c r="G17" s="185">
        <f t="shared" ca="1" si="3"/>
        <v>1.8017156287696512E-2</v>
      </c>
      <c r="H17" s="185">
        <f t="shared" ca="1" si="4"/>
        <v>-3.9383471936768055E-3</v>
      </c>
    </row>
    <row r="18" spans="2:8" ht="26.25" customHeight="1" x14ac:dyDescent="0.25">
      <c r="B18" s="205" t="str">
        <f>TableA2Hide!B18</f>
        <v>Apr 19</v>
      </c>
      <c r="C18" s="210">
        <f>IF(OR(S9=1, S9=4), TableA2Hide!A44, "")</f>
        <v>2</v>
      </c>
      <c r="D18" s="211">
        <f t="shared" ca="1" si="0"/>
        <v>14.5</v>
      </c>
      <c r="E18" s="211">
        <f t="shared" ca="1" si="1"/>
        <v>14.1</v>
      </c>
      <c r="F18" s="211">
        <f t="shared" ca="1" si="2"/>
        <v>14</v>
      </c>
      <c r="G18" s="62">
        <f t="shared" ca="1" si="3"/>
        <v>-3.0852339609937274E-2</v>
      </c>
      <c r="H18" s="62">
        <f t="shared" ca="1" si="4"/>
        <v>-5.3584423580269602E-3</v>
      </c>
    </row>
    <row r="19" spans="2:8" x14ac:dyDescent="0.25">
      <c r="B19" s="181" t="str">
        <f>TableA2Hide!B19</f>
        <v>May 19</v>
      </c>
      <c r="C19" s="188"/>
      <c r="D19" s="197">
        <f t="shared" ca="1" si="0"/>
        <v>17.7</v>
      </c>
      <c r="E19" s="197">
        <f t="shared" ca="1" si="1"/>
        <v>18</v>
      </c>
      <c r="F19" s="197">
        <f t="shared" ca="1" si="2"/>
        <v>20.100000000000001</v>
      </c>
      <c r="G19" s="185">
        <f t="shared" ca="1" si="3"/>
        <v>1.5440735983392351E-2</v>
      </c>
      <c r="H19" s="185">
        <f t="shared" ca="1" si="4"/>
        <v>0.11469074416264435</v>
      </c>
    </row>
    <row r="20" spans="2:8" x14ac:dyDescent="0.25">
      <c r="B20" s="181" t="str">
        <f>TableA2Hide!B20</f>
        <v>Jun 19</v>
      </c>
      <c r="C20" s="188"/>
      <c r="D20" s="197">
        <f t="shared" ca="1" si="0"/>
        <v>15.8</v>
      </c>
      <c r="E20" s="197">
        <f t="shared" ca="1" si="1"/>
        <v>17.2</v>
      </c>
      <c r="F20" s="197">
        <f t="shared" ca="1" si="2"/>
        <v>17.100000000000001</v>
      </c>
      <c r="G20" s="185">
        <f t="shared" ca="1" si="3"/>
        <v>8.9102346982946612E-2</v>
      </c>
      <c r="H20" s="185">
        <f t="shared" ca="1" si="4"/>
        <v>-8.099027881968035E-3</v>
      </c>
    </row>
    <row r="21" spans="2:8" x14ac:dyDescent="0.25">
      <c r="B21" s="181" t="str">
        <f>TableA2Hide!B21</f>
        <v>Jul 19</v>
      </c>
      <c r="C21" s="188"/>
      <c r="D21" s="197">
        <f t="shared" ca="1" si="0"/>
        <v>19.600000000000001</v>
      </c>
      <c r="E21" s="197">
        <f t="shared" ca="1" si="1"/>
        <v>19.8</v>
      </c>
      <c r="F21" s="197">
        <f t="shared" ca="1" si="2"/>
        <v>19.8</v>
      </c>
      <c r="G21" s="185">
        <f t="shared" ca="1" si="3"/>
        <v>1.1441159094722098E-2</v>
      </c>
      <c r="H21" s="185">
        <f t="shared" ca="1" si="4"/>
        <v>-1.187193125467223E-3</v>
      </c>
    </row>
    <row r="22" spans="2:8" x14ac:dyDescent="0.25">
      <c r="B22" s="181" t="str">
        <f>TableA2Hide!B22</f>
        <v>Aug 19</v>
      </c>
      <c r="C22" s="188"/>
      <c r="D22" s="197">
        <f t="shared" ca="1" si="0"/>
        <v>20.8</v>
      </c>
      <c r="E22" s="197">
        <f t="shared" ca="1" si="1"/>
        <v>21.4</v>
      </c>
      <c r="F22" s="197">
        <f t="shared" ca="1" si="2"/>
        <v>21.4</v>
      </c>
      <c r="G22" s="185">
        <f t="shared" ca="1" si="3"/>
        <v>3.1490990616660053E-2</v>
      </c>
      <c r="H22" s="185">
        <f t="shared" ca="1" si="4"/>
        <v>-4.2109264817047354E-4</v>
      </c>
    </row>
    <row r="23" spans="2:8" x14ac:dyDescent="0.25">
      <c r="B23" s="181" t="str">
        <f>TableA2Hide!B23</f>
        <v>Sep 19</v>
      </c>
      <c r="C23" s="188"/>
      <c r="D23" s="197">
        <f t="shared" ca="1" si="0"/>
        <v>19.2</v>
      </c>
      <c r="E23" s="197">
        <f t="shared" ca="1" si="1"/>
        <v>22.3</v>
      </c>
      <c r="F23" s="197">
        <f t="shared" ca="1" si="2"/>
        <v>22.2</v>
      </c>
      <c r="G23" s="185">
        <f t="shared" ca="1" si="3"/>
        <v>0.15841685805045413</v>
      </c>
      <c r="H23" s="185">
        <f t="shared" ca="1" si="4"/>
        <v>-2.4222841060769218E-3</v>
      </c>
    </row>
    <row r="24" spans="2:8" x14ac:dyDescent="0.25">
      <c r="B24" s="181" t="str">
        <f>TableA2Hide!B24</f>
        <v>Oct 19</v>
      </c>
      <c r="C24" s="188"/>
      <c r="D24" s="197">
        <f t="shared" ca="1" si="0"/>
        <v>20.3</v>
      </c>
      <c r="E24" s="197">
        <f t="shared" ca="1" si="1"/>
        <v>20.7</v>
      </c>
      <c r="F24" s="197">
        <f t="shared" ca="1" si="2"/>
        <v>20.5</v>
      </c>
      <c r="G24" s="185">
        <f t="shared" ca="1" si="3"/>
        <v>1.9157895659545288E-2</v>
      </c>
      <c r="H24" s="185">
        <f t="shared" ca="1" si="4"/>
        <v>-5.3428682388443338E-3</v>
      </c>
    </row>
    <row r="25" spans="2:8" x14ac:dyDescent="0.25">
      <c r="B25" s="181" t="str">
        <f>TableA2Hide!B25</f>
        <v>Nov 19</v>
      </c>
      <c r="D25" s="197">
        <f t="shared" ca="1" si="0"/>
        <v>23.2</v>
      </c>
      <c r="E25" s="197">
        <f t="shared" ca="1" si="1"/>
        <v>23.5</v>
      </c>
      <c r="F25" s="197">
        <f t="shared" ca="1" si="2"/>
        <v>23.4</v>
      </c>
      <c r="G25" s="185">
        <f t="shared" ca="1" si="3"/>
        <v>1.3392401829710243E-2</v>
      </c>
      <c r="H25" s="185">
        <f t="shared" ca="1" si="4"/>
        <v>-4.2636850384248914E-3</v>
      </c>
    </row>
    <row r="26" spans="2:8" x14ac:dyDescent="0.25">
      <c r="B26" s="181" t="str">
        <f>TableA2Hide!B26</f>
        <v>Dec 19</v>
      </c>
      <c r="C26" s="198"/>
      <c r="D26" s="197">
        <f t="shared" ca="1" si="0"/>
        <v>24.4</v>
      </c>
      <c r="E26" s="197">
        <f t="shared" ca="1" si="1"/>
        <v>24.3</v>
      </c>
      <c r="F26" s="197">
        <f t="shared" ca="1" si="2"/>
        <v>24.3</v>
      </c>
      <c r="G26" s="185">
        <f t="shared" ca="1" si="3"/>
        <v>-1.8407601802791218E-3</v>
      </c>
      <c r="H26" s="185">
        <f t="shared" ca="1" si="4"/>
        <v>7.1884087109364003E-4</v>
      </c>
    </row>
    <row r="27" spans="2:8" x14ac:dyDescent="0.25">
      <c r="B27" s="181" t="str">
        <f>TableA2Hide!B27</f>
        <v>Jan 20</v>
      </c>
      <c r="C27" s="188"/>
      <c r="D27" s="197">
        <f t="shared" ca="1" si="0"/>
        <v>16.2</v>
      </c>
      <c r="E27" s="197">
        <f t="shared" ca="1" si="1"/>
        <v>20.6</v>
      </c>
      <c r="F27" s="197">
        <f t="shared" ca="1" si="2"/>
        <v>20.3</v>
      </c>
      <c r="G27" s="185">
        <f t="shared" ca="1" si="3"/>
        <v>0.26596390328824682</v>
      </c>
      <c r="H27" s="185">
        <f t="shared" ca="1" si="4"/>
        <v>-1.1386198994492891E-2</v>
      </c>
    </row>
    <row r="28" spans="2:8" x14ac:dyDescent="0.25">
      <c r="B28" s="181" t="str">
        <f>TableA2Hide!B28</f>
        <v>Feb 20</v>
      </c>
      <c r="C28" s="188"/>
      <c r="D28" s="197">
        <f t="shared" ca="1" si="0"/>
        <v>16.5</v>
      </c>
      <c r="E28" s="197">
        <f t="shared" ca="1" si="1"/>
        <v>16.600000000000001</v>
      </c>
      <c r="F28" s="197">
        <f t="shared" ca="1" si="2"/>
        <v>16.600000000000001</v>
      </c>
      <c r="G28" s="185">
        <f t="shared" ca="1" si="3"/>
        <v>8.8695419087907457E-3</v>
      </c>
      <c r="H28" s="185">
        <f t="shared" ca="1" si="4"/>
        <v>-3.3444691823329986E-3</v>
      </c>
    </row>
    <row r="29" spans="2:8" x14ac:dyDescent="0.25">
      <c r="B29" s="181" t="str">
        <f>TableA2Hide!B29</f>
        <v>Mar 20</v>
      </c>
      <c r="C29" s="188"/>
      <c r="D29" s="197">
        <f t="shared" ca="1" si="0"/>
        <v>17.399999999999999</v>
      </c>
      <c r="E29" s="197">
        <f t="shared" ca="1" si="1"/>
        <v>18.399999999999999</v>
      </c>
      <c r="F29" s="197">
        <f t="shared" ca="1" si="2"/>
        <v>18.3</v>
      </c>
      <c r="G29" s="185">
        <f t="shared" ca="1" si="3"/>
        <v>5.5038663771175056E-2</v>
      </c>
      <c r="H29" s="185">
        <f t="shared" ca="1" si="4"/>
        <v>-3.2255618468488567E-3</v>
      </c>
    </row>
    <row r="30" spans="2:8" ht="26.25" customHeight="1" x14ac:dyDescent="0.25">
      <c r="B30" s="205" t="str">
        <f>TableA2Hide!B30</f>
        <v>Apr 20</v>
      </c>
      <c r="C30" s="1"/>
      <c r="D30" s="211">
        <f t="shared" ca="1" si="0"/>
        <v>10</v>
      </c>
      <c r="E30" s="211">
        <f t="shared" ca="1" si="1"/>
        <v>10.199999999999999</v>
      </c>
      <c r="F30" s="211">
        <f t="shared" ca="1" si="2"/>
        <v>10.1</v>
      </c>
      <c r="G30" s="62">
        <f t="shared" ca="1" si="3"/>
        <v>2.1552828997027484E-2</v>
      </c>
      <c r="H30" s="62">
        <f t="shared" ca="1" si="4"/>
        <v>-2.725757574512877E-3</v>
      </c>
    </row>
    <row r="31" spans="2:8" x14ac:dyDescent="0.25">
      <c r="B31" s="205" t="str">
        <f>TableA2Hide!B31</f>
        <v>May 20</v>
      </c>
      <c r="C31" s="1"/>
      <c r="D31" s="211">
        <f t="shared" ca="1" si="0"/>
        <v>6.7</v>
      </c>
      <c r="E31" s="211">
        <f t="shared" ca="1" si="1"/>
        <v>6.8</v>
      </c>
      <c r="F31" s="211">
        <f t="shared" ca="1" si="2"/>
        <v>6.7</v>
      </c>
      <c r="G31" s="62">
        <f t="shared" ca="1" si="3"/>
        <v>1.6831761801052059E-2</v>
      </c>
      <c r="H31" s="62">
        <f t="shared" ca="1" si="4"/>
        <v>-4.6276245873895228E-3</v>
      </c>
    </row>
    <row r="32" spans="2:8" x14ac:dyDescent="0.25">
      <c r="B32" s="205" t="str">
        <f>TableA2Hide!B32</f>
        <v>Jun 20</v>
      </c>
      <c r="C32" s="1"/>
      <c r="D32" s="211">
        <f t="shared" ca="1" si="0"/>
        <v>9.8000000000000007</v>
      </c>
      <c r="E32" s="211">
        <f t="shared" ca="1" si="1"/>
        <v>9.9</v>
      </c>
      <c r="F32" s="211">
        <f t="shared" ca="1" si="2"/>
        <v>9.9</v>
      </c>
      <c r="G32" s="62">
        <f t="shared" ca="1" si="3"/>
        <v>1.5827436193207367E-2</v>
      </c>
      <c r="H32" s="62">
        <f t="shared" ca="1" si="4"/>
        <v>-9.1265127472722751E-3</v>
      </c>
    </row>
    <row r="33" spans="1:22" x14ac:dyDescent="0.25">
      <c r="B33" s="205" t="str">
        <f>TableA2Hide!B33</f>
        <v>Jul 20</v>
      </c>
      <c r="C33" s="1"/>
      <c r="D33" s="211">
        <f t="shared" ca="1" si="0"/>
        <v>12.7</v>
      </c>
      <c r="E33" s="211">
        <f t="shared" ca="1" si="1"/>
        <v>13.1</v>
      </c>
      <c r="F33" s="211">
        <f t="shared" ca="1" si="2"/>
        <v>13.1</v>
      </c>
      <c r="G33" s="62">
        <f t="shared" ca="1" si="3"/>
        <v>3.8315480661344825E-2</v>
      </c>
      <c r="H33" s="62">
        <f t="shared" ca="1" si="4"/>
        <v>-1.9223358387951972E-3</v>
      </c>
    </row>
    <row r="34" spans="1:22" x14ac:dyDescent="0.25">
      <c r="B34" s="205" t="str">
        <f>TableA2Hide!B34</f>
        <v>Aug 20</v>
      </c>
      <c r="C34" s="1"/>
      <c r="D34" s="211">
        <f t="shared" ca="1" si="0"/>
        <v>14</v>
      </c>
      <c r="E34" s="211">
        <f t="shared" ca="1" si="1"/>
        <v>14.1</v>
      </c>
      <c r="F34" s="211">
        <f t="shared" ca="1" si="2"/>
        <v>14.1</v>
      </c>
      <c r="G34" s="62">
        <f t="shared" ca="1" si="3"/>
        <v>3.5306688334670877E-3</v>
      </c>
      <c r="H34" s="62">
        <f t="shared" ca="1" si="4"/>
        <v>-5.411018626372277E-4</v>
      </c>
    </row>
    <row r="35" spans="1:22" x14ac:dyDescent="0.25">
      <c r="B35" s="205" t="str">
        <f>TableA2Hide!B35</f>
        <v>Sep 20</v>
      </c>
      <c r="C35" s="1"/>
      <c r="D35" s="211">
        <f t="shared" ca="1" si="0"/>
        <v>13</v>
      </c>
      <c r="E35" s="211">
        <f t="shared" ca="1" si="1"/>
        <v>13.5</v>
      </c>
      <c r="F35" s="211">
        <f t="shared" ca="1" si="2"/>
        <v>13.4</v>
      </c>
      <c r="G35" s="62">
        <f t="shared" ca="1" si="3"/>
        <v>3.4332916943464298E-2</v>
      </c>
      <c r="H35" s="62">
        <f t="shared" ca="1" si="4"/>
        <v>-9.1987008972060913E-3</v>
      </c>
    </row>
    <row r="36" spans="1:22" x14ac:dyDescent="0.25">
      <c r="B36" s="205" t="str">
        <f>TableA2Hide!B36</f>
        <v>Oct 20</v>
      </c>
      <c r="C36" s="1"/>
      <c r="D36" s="211">
        <f t="shared" ca="1" si="0"/>
        <v>22.5</v>
      </c>
      <c r="E36" s="211">
        <f t="shared" ca="1" si="1"/>
        <v>23.2</v>
      </c>
      <c r="F36" s="211">
        <f t="shared" ca="1" si="2"/>
        <v>23.1</v>
      </c>
      <c r="G36" s="62">
        <f t="shared" ca="1" si="3"/>
        <v>3.1478758974877508E-2</v>
      </c>
      <c r="H36" s="62">
        <f t="shared" ca="1" si="4"/>
        <v>-5.6562678071473416E-3</v>
      </c>
    </row>
    <row r="37" spans="1:22" x14ac:dyDescent="0.25">
      <c r="B37" s="205" t="str">
        <f>TableA2Hide!B37</f>
        <v>Nov 20</v>
      </c>
      <c r="C37" s="1"/>
      <c r="D37" s="211">
        <f t="shared" ca="1" si="0"/>
        <v>21.9</v>
      </c>
      <c r="E37" s="211">
        <f t="shared" ca="1" si="1"/>
        <v>22.5</v>
      </c>
      <c r="F37" s="211">
        <f t="shared" ca="1" si="2"/>
        <v>22.4</v>
      </c>
      <c r="G37" s="62">
        <f t="shared" ca="1" si="3"/>
        <v>2.4993654450363501E-2</v>
      </c>
      <c r="H37" s="62">
        <f t="shared" ca="1" si="4"/>
        <v>-3.5746206187037277E-3</v>
      </c>
    </row>
    <row r="38" spans="1:22" x14ac:dyDescent="0.25">
      <c r="B38" s="205" t="str">
        <f>TableA2Hide!B38</f>
        <v>Dec 20</v>
      </c>
      <c r="C38" s="1"/>
      <c r="D38" s="211">
        <f t="shared" ca="1" si="0"/>
        <v>29.2</v>
      </c>
      <c r="E38" s="211">
        <f t="shared" ca="1" si="1"/>
        <v>29.9</v>
      </c>
      <c r="F38" s="211">
        <f t="shared" ca="1" si="2"/>
        <v>29.7</v>
      </c>
      <c r="G38" s="62">
        <f t="shared" ca="1" si="3"/>
        <v>2.6825390002482852E-2</v>
      </c>
      <c r="H38" s="62">
        <f t="shared" ca="1" si="4"/>
        <v>-6.8396211529638817E-3</v>
      </c>
    </row>
    <row r="39" spans="1:22" x14ac:dyDescent="0.25">
      <c r="B39" s="205" t="str">
        <f>TableA2Hide!B39</f>
        <v>Jan 21</v>
      </c>
      <c r="C39" s="1"/>
      <c r="D39" s="211">
        <f t="shared" ca="1" si="0"/>
        <v>17.8</v>
      </c>
      <c r="E39" s="211">
        <f t="shared" ca="1" si="1"/>
        <v>18.399999999999999</v>
      </c>
      <c r="F39" s="211" t="str">
        <f t="shared" ca="1" si="2"/>
        <v/>
      </c>
      <c r="G39" s="62">
        <f t="shared" ca="1" si="3"/>
        <v>3.803415314950187E-2</v>
      </c>
      <c r="H39" s="62" t="str">
        <f t="shared" ca="1" si="4"/>
        <v/>
      </c>
    </row>
    <row r="40" spans="1:22" x14ac:dyDescent="0.25">
      <c r="B40" s="205" t="str">
        <f>TableA2Hide!B40</f>
        <v>Feb 21</v>
      </c>
      <c r="C40" s="1"/>
      <c r="D40" s="211">
        <f t="shared" ca="1" si="0"/>
        <v>24</v>
      </c>
      <c r="E40" s="211" t="str">
        <f t="shared" ca="1" si="1"/>
        <v/>
      </c>
      <c r="F40" s="211" t="str">
        <f t="shared" ca="1" si="2"/>
        <v/>
      </c>
      <c r="G40" s="62" t="str">
        <f t="shared" ca="1" si="3"/>
        <v/>
      </c>
      <c r="H40" s="62" t="str">
        <f t="shared" ca="1" si="4"/>
        <v/>
      </c>
    </row>
    <row r="41" spans="1:22" x14ac:dyDescent="0.25">
      <c r="A41" s="189"/>
      <c r="B41" s="190"/>
      <c r="C41" s="191"/>
      <c r="D41" s="192"/>
      <c r="E41" s="192"/>
      <c r="F41" s="190"/>
      <c r="G41" s="192"/>
      <c r="H41" s="192"/>
    </row>
    <row r="42" spans="1:22" s="1" customFormat="1" ht="13.35" customHeight="1" x14ac:dyDescent="0.2">
      <c r="A42" s="193">
        <v>1</v>
      </c>
      <c r="B42" s="212" t="s">
        <v>392</v>
      </c>
      <c r="C42" s="212"/>
      <c r="D42" s="212"/>
      <c r="E42" s="212"/>
      <c r="F42" s="212"/>
      <c r="G42" s="212"/>
      <c r="H42" s="212"/>
      <c r="I42" s="9"/>
      <c r="J42" s="9"/>
      <c r="K42" s="9"/>
      <c r="L42" s="9"/>
      <c r="M42" s="9"/>
      <c r="N42" s="9"/>
      <c r="O42" s="9"/>
      <c r="P42" s="9"/>
      <c r="Q42" s="9"/>
      <c r="R42" s="9"/>
      <c r="S42" s="9"/>
      <c r="T42" s="9"/>
      <c r="U42" s="9"/>
      <c r="V42" s="9"/>
    </row>
    <row r="43" spans="1:22" s="1" customFormat="1" ht="30" customHeight="1" x14ac:dyDescent="0.2">
      <c r="B43" s="158" t="s">
        <v>393</v>
      </c>
      <c r="C43" s="158"/>
      <c r="D43" s="158"/>
      <c r="E43" s="158"/>
      <c r="F43" s="158"/>
      <c r="G43" s="158"/>
      <c r="H43" s="158"/>
      <c r="I43" s="9"/>
      <c r="J43" s="9"/>
      <c r="K43" s="9"/>
      <c r="L43" s="9"/>
      <c r="M43" s="9"/>
      <c r="N43" s="9"/>
      <c r="O43" s="9"/>
      <c r="P43" s="9"/>
      <c r="Q43" s="9"/>
      <c r="R43" s="9"/>
      <c r="S43" s="9"/>
      <c r="T43" s="9"/>
      <c r="U43" s="9"/>
      <c r="V43" s="9"/>
    </row>
    <row r="44" spans="1:22" ht="38.1" customHeight="1" x14ac:dyDescent="0.25">
      <c r="A44" s="193">
        <f>IF(OR(S9=1, S9=4), TableA2Hide!A44, "")</f>
        <v>2</v>
      </c>
      <c r="B44" s="158" t="s">
        <v>394</v>
      </c>
      <c r="C44" s="158"/>
      <c r="D44" s="158"/>
      <c r="E44" s="158"/>
      <c r="F44" s="158"/>
      <c r="G44" s="158"/>
      <c r="H44" s="158"/>
    </row>
    <row r="45" spans="1:22" x14ac:dyDescent="0.25">
      <c r="B45" s="15" t="s">
        <v>68</v>
      </c>
      <c r="C45" s="15"/>
      <c r="D45" s="15"/>
      <c r="E45" s="15"/>
      <c r="F45" s="15"/>
      <c r="G45" s="15"/>
      <c r="H45" s="15"/>
    </row>
  </sheetData>
  <mergeCells count="5">
    <mergeCell ref="A1:D1"/>
    <mergeCell ref="A2:H2"/>
    <mergeCell ref="A4:C5"/>
    <mergeCell ref="B43:H43"/>
    <mergeCell ref="B44:H44"/>
  </mergeCells>
  <hyperlinks>
    <hyperlink ref="A1" location="ContentsHead" display="ContentsHead" xr:uid="{A27BFFA0-B4B4-4495-BD92-6D3B378EC1AD}"/>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List Box 1">
              <controlPr defaultSize="0" autoLine="0" autoPict="0">
                <anchor moveWithCells="1">
                  <from>
                    <xdr:col>8</xdr:col>
                    <xdr:colOff>533400</xdr:colOff>
                    <xdr:row>1</xdr:row>
                    <xdr:rowOff>28575</xdr:rowOff>
                  </from>
                  <to>
                    <xdr:col>12</xdr:col>
                    <xdr:colOff>466725</xdr:colOff>
                    <xdr:row>4</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EE9C8-D593-43D9-840D-8632F9D8FB7C}">
  <sheetPr codeName="Sheet4"/>
  <dimension ref="A1:P62"/>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9" defaultRowHeight="12.75" x14ac:dyDescent="0.2"/>
  <cols>
    <col min="1" max="1" width="9" style="17"/>
    <col min="2" max="2" width="11" style="17" customWidth="1"/>
    <col min="3" max="3" width="9" style="17"/>
    <col min="4" max="4" width="9" style="17" customWidth="1"/>
    <col min="5" max="6" width="9" style="17"/>
    <col min="7" max="7" width="9" style="17" customWidth="1"/>
    <col min="8" max="9" width="9" style="17"/>
    <col min="10" max="10" width="17.140625" style="17" customWidth="1"/>
    <col min="11" max="11" width="16.5703125" style="17" customWidth="1"/>
    <col min="12" max="12" width="18.5703125" style="17" customWidth="1"/>
    <col min="13" max="13" width="17" style="17" bestFit="1" customWidth="1"/>
    <col min="14" max="14" width="16" style="17" bestFit="1" customWidth="1"/>
    <col min="15" max="15" width="10.140625" style="17" customWidth="1"/>
    <col min="16" max="16" width="6.7109375" style="17" customWidth="1"/>
    <col min="17" max="16384" width="9" style="17"/>
  </cols>
  <sheetData>
    <row r="1" spans="1:14" ht="15.75" x14ac:dyDescent="0.25">
      <c r="A1" s="21" t="s">
        <v>57</v>
      </c>
      <c r="B1" s="21"/>
      <c r="J1" s="19"/>
      <c r="L1" s="20"/>
      <c r="M1" s="20"/>
      <c r="N1" s="20"/>
    </row>
    <row r="3" spans="1:14" ht="30" customHeight="1" x14ac:dyDescent="0.25">
      <c r="A3" s="22" t="s">
        <v>58</v>
      </c>
      <c r="B3" s="23"/>
      <c r="C3" s="23"/>
      <c r="D3" s="23"/>
      <c r="E3" s="23"/>
      <c r="F3" s="23"/>
      <c r="G3" s="23"/>
      <c r="H3" s="23"/>
      <c r="I3" s="23"/>
      <c r="J3" s="17" t="s">
        <v>59</v>
      </c>
      <c r="K3" s="18">
        <v>2.1</v>
      </c>
      <c r="L3" s="24"/>
    </row>
    <row r="4" spans="1:14" x14ac:dyDescent="0.2">
      <c r="J4" s="17" t="s">
        <v>60</v>
      </c>
      <c r="K4" s="17" t="s">
        <v>61</v>
      </c>
      <c r="L4" s="25"/>
      <c r="M4" s="25"/>
    </row>
    <row r="5" spans="1:14" x14ac:dyDescent="0.2">
      <c r="J5" s="17" t="s">
        <v>62</v>
      </c>
      <c r="K5" s="17" t="s">
        <v>63</v>
      </c>
      <c r="L5" s="25"/>
      <c r="M5" s="25"/>
    </row>
    <row r="6" spans="1:14" x14ac:dyDescent="0.2">
      <c r="J6" s="17" t="s">
        <v>64</v>
      </c>
      <c r="K6" s="17" t="s">
        <v>65</v>
      </c>
      <c r="L6" s="25"/>
      <c r="M6" s="25"/>
    </row>
    <row r="7" spans="1:14" ht="24.75" customHeight="1" x14ac:dyDescent="0.2">
      <c r="J7" s="17" t="s">
        <v>66</v>
      </c>
      <c r="K7" s="26" t="s">
        <v>42</v>
      </c>
      <c r="M7" s="27" t="s">
        <v>66</v>
      </c>
      <c r="N7" s="27" t="s">
        <v>43</v>
      </c>
    </row>
    <row r="8" spans="1:14" x14ac:dyDescent="0.2">
      <c r="J8" s="28">
        <v>43918</v>
      </c>
      <c r="K8" s="29">
        <v>1060</v>
      </c>
      <c r="M8" s="28">
        <v>43554</v>
      </c>
      <c r="N8" s="29">
        <v>1330</v>
      </c>
    </row>
    <row r="9" spans="1:14" x14ac:dyDescent="0.2">
      <c r="J9" s="28">
        <v>43925</v>
      </c>
      <c r="K9" s="29">
        <v>560</v>
      </c>
      <c r="M9" s="28">
        <v>43561</v>
      </c>
      <c r="N9" s="29">
        <v>1210</v>
      </c>
    </row>
    <row r="10" spans="1:14" x14ac:dyDescent="0.2">
      <c r="J10" s="28">
        <v>43932</v>
      </c>
      <c r="K10" s="29">
        <v>430</v>
      </c>
      <c r="M10" s="28">
        <v>43568</v>
      </c>
      <c r="N10" s="29">
        <v>1090</v>
      </c>
    </row>
    <row r="11" spans="1:14" x14ac:dyDescent="0.2">
      <c r="J11" s="28">
        <v>43939</v>
      </c>
      <c r="K11" s="29">
        <v>500</v>
      </c>
      <c r="M11" s="28">
        <v>43575</v>
      </c>
      <c r="N11" s="29">
        <v>860</v>
      </c>
    </row>
    <row r="12" spans="1:14" x14ac:dyDescent="0.2">
      <c r="J12" s="28">
        <v>43946</v>
      </c>
      <c r="K12" s="29">
        <v>550</v>
      </c>
      <c r="M12" s="28">
        <v>43582</v>
      </c>
      <c r="N12" s="29">
        <v>1160</v>
      </c>
    </row>
    <row r="13" spans="1:14" x14ac:dyDescent="0.2">
      <c r="J13" s="28">
        <v>43953</v>
      </c>
      <c r="K13" s="29">
        <v>450</v>
      </c>
      <c r="M13" s="28">
        <v>43589</v>
      </c>
      <c r="N13" s="29">
        <v>890</v>
      </c>
    </row>
    <row r="14" spans="1:14" x14ac:dyDescent="0.2">
      <c r="J14" s="28">
        <v>43960</v>
      </c>
      <c r="K14" s="29">
        <v>430</v>
      </c>
      <c r="M14" s="28">
        <v>43596</v>
      </c>
      <c r="N14" s="29">
        <v>1010</v>
      </c>
    </row>
    <row r="15" spans="1:14" x14ac:dyDescent="0.2">
      <c r="J15" s="28">
        <v>43967</v>
      </c>
      <c r="K15" s="29">
        <v>510</v>
      </c>
      <c r="M15" s="28">
        <v>43603</v>
      </c>
      <c r="N15" s="29">
        <v>1150</v>
      </c>
    </row>
    <row r="16" spans="1:14" x14ac:dyDescent="0.2">
      <c r="J16" s="28">
        <v>43974</v>
      </c>
      <c r="K16" s="29">
        <v>510</v>
      </c>
      <c r="M16" s="28">
        <v>43610</v>
      </c>
      <c r="N16" s="29">
        <v>1000</v>
      </c>
    </row>
    <row r="17" spans="10:14" x14ac:dyDescent="0.2">
      <c r="J17" s="28">
        <v>43981</v>
      </c>
      <c r="K17" s="29">
        <v>610</v>
      </c>
      <c r="M17" s="28">
        <v>43617</v>
      </c>
      <c r="N17" s="29">
        <v>1250</v>
      </c>
    </row>
    <row r="18" spans="10:14" x14ac:dyDescent="0.2">
      <c r="J18" s="28">
        <v>43988</v>
      </c>
      <c r="K18" s="29">
        <v>600</v>
      </c>
      <c r="M18" s="28">
        <v>43624</v>
      </c>
      <c r="N18" s="29">
        <v>1180</v>
      </c>
    </row>
    <row r="19" spans="10:14" x14ac:dyDescent="0.2">
      <c r="J19" s="28">
        <v>43995</v>
      </c>
      <c r="K19" s="29">
        <v>580</v>
      </c>
      <c r="M19" s="28">
        <v>43631</v>
      </c>
      <c r="N19" s="29">
        <v>1120</v>
      </c>
    </row>
    <row r="20" spans="10:14" x14ac:dyDescent="0.2">
      <c r="J20" s="28">
        <v>44002</v>
      </c>
      <c r="K20" s="29">
        <v>700</v>
      </c>
      <c r="M20" s="28">
        <v>43638</v>
      </c>
      <c r="N20" s="29">
        <v>1350</v>
      </c>
    </row>
    <row r="21" spans="10:14" x14ac:dyDescent="0.2">
      <c r="J21" s="28">
        <v>44009</v>
      </c>
      <c r="K21" s="29">
        <v>820</v>
      </c>
      <c r="M21" s="28">
        <v>43645</v>
      </c>
      <c r="N21" s="29">
        <v>1460</v>
      </c>
    </row>
    <row r="22" spans="10:14" x14ac:dyDescent="0.2">
      <c r="J22" s="28">
        <v>44016</v>
      </c>
      <c r="K22" s="29">
        <v>730</v>
      </c>
      <c r="M22" s="28">
        <v>43652</v>
      </c>
      <c r="N22" s="29">
        <v>1240</v>
      </c>
    </row>
    <row r="23" spans="10:14" x14ac:dyDescent="0.2">
      <c r="J23" s="28">
        <v>44023</v>
      </c>
      <c r="K23" s="29">
        <v>620</v>
      </c>
      <c r="M23" s="28">
        <v>43659</v>
      </c>
      <c r="N23" s="29">
        <v>1300</v>
      </c>
    </row>
    <row r="24" spans="10:14" x14ac:dyDescent="0.2">
      <c r="J24" s="28">
        <v>44030</v>
      </c>
      <c r="K24" s="29">
        <v>560</v>
      </c>
      <c r="M24" s="28">
        <v>43666</v>
      </c>
      <c r="N24" s="29">
        <v>1290</v>
      </c>
    </row>
    <row r="25" spans="10:14" x14ac:dyDescent="0.2">
      <c r="J25" s="28">
        <v>44037</v>
      </c>
      <c r="K25" s="29">
        <v>850</v>
      </c>
      <c r="M25" s="28">
        <v>43673</v>
      </c>
      <c r="N25" s="29">
        <v>1340</v>
      </c>
    </row>
    <row r="26" spans="10:14" x14ac:dyDescent="0.2">
      <c r="J26" s="28">
        <v>44044</v>
      </c>
      <c r="K26" s="29">
        <v>840</v>
      </c>
      <c r="M26" s="28">
        <v>43680</v>
      </c>
      <c r="N26" s="29">
        <v>1260</v>
      </c>
    </row>
    <row r="27" spans="10:14" x14ac:dyDescent="0.2">
      <c r="J27" s="28">
        <v>44051</v>
      </c>
      <c r="K27" s="29">
        <v>790</v>
      </c>
      <c r="M27" s="28">
        <v>43687</v>
      </c>
      <c r="N27" s="29">
        <v>1190</v>
      </c>
    </row>
    <row r="28" spans="10:14" x14ac:dyDescent="0.2">
      <c r="J28" s="28">
        <v>44058</v>
      </c>
      <c r="K28" s="29">
        <v>870</v>
      </c>
      <c r="M28" s="28">
        <v>43694</v>
      </c>
      <c r="N28" s="29">
        <v>1260</v>
      </c>
    </row>
    <row r="29" spans="10:14" x14ac:dyDescent="0.2">
      <c r="J29" s="28">
        <v>44065</v>
      </c>
      <c r="K29" s="29">
        <v>1060</v>
      </c>
      <c r="M29" s="28">
        <v>43701</v>
      </c>
      <c r="N29" s="29">
        <v>1080</v>
      </c>
    </row>
    <row r="30" spans="10:14" x14ac:dyDescent="0.2">
      <c r="J30" s="28">
        <v>44072</v>
      </c>
      <c r="K30" s="29">
        <v>720</v>
      </c>
      <c r="M30" s="28">
        <v>43708</v>
      </c>
      <c r="N30" s="29">
        <v>1360</v>
      </c>
    </row>
    <row r="31" spans="10:14" x14ac:dyDescent="0.2">
      <c r="J31" s="28">
        <v>44079</v>
      </c>
      <c r="K31" s="29">
        <v>950</v>
      </c>
      <c r="M31" s="28">
        <v>43715</v>
      </c>
      <c r="N31" s="29">
        <v>1190</v>
      </c>
    </row>
    <row r="32" spans="10:14" x14ac:dyDescent="0.2">
      <c r="J32" s="28">
        <v>44086</v>
      </c>
      <c r="K32" s="29">
        <v>820</v>
      </c>
      <c r="M32" s="28">
        <v>43722</v>
      </c>
      <c r="N32" s="29">
        <v>1170</v>
      </c>
    </row>
    <row r="33" spans="10:14" x14ac:dyDescent="0.2">
      <c r="J33" s="28">
        <v>44093</v>
      </c>
      <c r="K33" s="29">
        <v>1040</v>
      </c>
      <c r="M33" s="28">
        <v>43729</v>
      </c>
      <c r="N33" s="29">
        <v>1290</v>
      </c>
    </row>
    <row r="34" spans="10:14" x14ac:dyDescent="0.2">
      <c r="J34" s="28">
        <v>44100</v>
      </c>
      <c r="K34" s="29">
        <v>1140</v>
      </c>
      <c r="M34" s="28">
        <v>43736</v>
      </c>
      <c r="N34" s="29">
        <v>1330</v>
      </c>
    </row>
    <row r="35" spans="10:14" x14ac:dyDescent="0.2">
      <c r="J35" s="28">
        <v>44107</v>
      </c>
      <c r="K35" s="29">
        <v>1070</v>
      </c>
      <c r="M35" s="28">
        <v>43743</v>
      </c>
      <c r="N35" s="29">
        <v>1370</v>
      </c>
    </row>
    <row r="36" spans="10:14" x14ac:dyDescent="0.2">
      <c r="J36" s="28">
        <v>44114</v>
      </c>
      <c r="K36" s="29">
        <v>1110</v>
      </c>
      <c r="M36" s="28">
        <v>43750</v>
      </c>
      <c r="N36" s="29">
        <v>1220</v>
      </c>
    </row>
    <row r="37" spans="10:14" x14ac:dyDescent="0.2">
      <c r="J37" s="28">
        <v>44121</v>
      </c>
      <c r="K37" s="29">
        <v>1230</v>
      </c>
      <c r="M37" s="28">
        <v>43757</v>
      </c>
      <c r="N37" s="29">
        <v>1300</v>
      </c>
    </row>
    <row r="38" spans="10:14" x14ac:dyDescent="0.2">
      <c r="J38" s="28">
        <v>44128</v>
      </c>
      <c r="K38" s="29">
        <v>1400</v>
      </c>
      <c r="M38" s="28">
        <v>43764</v>
      </c>
      <c r="N38" s="29">
        <v>1320</v>
      </c>
    </row>
    <row r="39" spans="10:14" x14ac:dyDescent="0.2">
      <c r="J39" s="28">
        <v>44135</v>
      </c>
      <c r="K39" s="29">
        <v>1300</v>
      </c>
      <c r="M39" s="28">
        <v>43771</v>
      </c>
      <c r="N39" s="29">
        <v>1440</v>
      </c>
    </row>
    <row r="40" spans="10:14" x14ac:dyDescent="0.2">
      <c r="J40" s="28">
        <v>44142</v>
      </c>
      <c r="K40" s="29">
        <v>1230</v>
      </c>
      <c r="M40" s="28">
        <v>43778</v>
      </c>
      <c r="N40" s="29">
        <v>1130</v>
      </c>
    </row>
    <row r="41" spans="10:14" x14ac:dyDescent="0.2">
      <c r="J41" s="28">
        <v>44149</v>
      </c>
      <c r="K41" s="29">
        <v>1370</v>
      </c>
      <c r="M41" s="28">
        <v>43785</v>
      </c>
      <c r="N41" s="29">
        <v>1120</v>
      </c>
    </row>
    <row r="42" spans="10:14" x14ac:dyDescent="0.2">
      <c r="J42" s="28">
        <v>44156</v>
      </c>
      <c r="K42" s="29">
        <v>1460</v>
      </c>
      <c r="M42" s="28">
        <v>43792</v>
      </c>
      <c r="N42" s="29">
        <v>1420</v>
      </c>
    </row>
    <row r="43" spans="10:14" x14ac:dyDescent="0.2">
      <c r="J43" s="28">
        <v>44163</v>
      </c>
      <c r="K43" s="29">
        <v>1610</v>
      </c>
      <c r="M43" s="28">
        <v>43799</v>
      </c>
      <c r="N43" s="29">
        <v>1530</v>
      </c>
    </row>
    <row r="44" spans="10:14" x14ac:dyDescent="0.2">
      <c r="J44" s="28">
        <v>44170</v>
      </c>
      <c r="K44" s="29">
        <v>1740</v>
      </c>
      <c r="M44" s="28">
        <v>43806</v>
      </c>
      <c r="N44" s="29">
        <v>1520</v>
      </c>
    </row>
    <row r="45" spans="10:14" x14ac:dyDescent="0.2">
      <c r="J45" s="28">
        <v>44177</v>
      </c>
      <c r="K45" s="29">
        <v>2510</v>
      </c>
      <c r="M45" s="28">
        <v>43813</v>
      </c>
      <c r="N45" s="29">
        <v>2370</v>
      </c>
    </row>
    <row r="46" spans="10:14" x14ac:dyDescent="0.2">
      <c r="J46" s="28">
        <v>44184</v>
      </c>
      <c r="K46" s="29">
        <v>1710</v>
      </c>
      <c r="M46" s="28">
        <v>43820</v>
      </c>
      <c r="N46" s="29">
        <v>400</v>
      </c>
    </row>
    <row r="47" spans="10:14" x14ac:dyDescent="0.2">
      <c r="J47" s="28">
        <v>44191</v>
      </c>
      <c r="K47" s="29">
        <v>180</v>
      </c>
      <c r="M47" s="28">
        <v>43827</v>
      </c>
      <c r="N47" s="29">
        <v>450</v>
      </c>
    </row>
    <row r="48" spans="10:14" x14ac:dyDescent="0.2">
      <c r="J48" s="28">
        <v>44198</v>
      </c>
      <c r="K48" s="29">
        <v>870</v>
      </c>
      <c r="M48" s="28">
        <v>43834</v>
      </c>
      <c r="N48" s="29">
        <v>910</v>
      </c>
    </row>
    <row r="49" spans="2:16" x14ac:dyDescent="0.2">
      <c r="J49" s="28">
        <v>44205</v>
      </c>
      <c r="K49" s="29">
        <v>990</v>
      </c>
      <c r="M49" s="28">
        <v>43841</v>
      </c>
      <c r="N49" s="29">
        <v>900</v>
      </c>
    </row>
    <row r="50" spans="2:16" x14ac:dyDescent="0.2">
      <c r="J50" s="28">
        <v>44212</v>
      </c>
      <c r="K50" s="29">
        <v>940</v>
      </c>
      <c r="M50" s="28">
        <v>43848</v>
      </c>
      <c r="N50" s="29">
        <v>910</v>
      </c>
    </row>
    <row r="51" spans="2:16" x14ac:dyDescent="0.2">
      <c r="J51" s="28">
        <v>44219</v>
      </c>
      <c r="K51" s="29">
        <v>1190</v>
      </c>
      <c r="M51" s="28">
        <v>43855</v>
      </c>
      <c r="N51" s="29">
        <v>1090</v>
      </c>
    </row>
    <row r="52" spans="2:16" x14ac:dyDescent="0.2">
      <c r="J52" s="28">
        <v>44226</v>
      </c>
      <c r="K52" s="29">
        <v>1230</v>
      </c>
      <c r="M52" s="28">
        <v>43862</v>
      </c>
      <c r="N52" s="29">
        <v>1210</v>
      </c>
    </row>
    <row r="53" spans="2:16" x14ac:dyDescent="0.2">
      <c r="B53" s="30"/>
      <c r="J53" s="28">
        <v>44233</v>
      </c>
      <c r="K53" s="29">
        <v>1260</v>
      </c>
      <c r="M53" s="28">
        <v>43869</v>
      </c>
      <c r="N53" s="29">
        <v>1040</v>
      </c>
    </row>
    <row r="54" spans="2:16" x14ac:dyDescent="0.2">
      <c r="J54" s="28">
        <v>44240</v>
      </c>
      <c r="K54" s="29">
        <v>1280</v>
      </c>
      <c r="M54" s="28">
        <v>43876</v>
      </c>
      <c r="N54" s="29">
        <v>1100</v>
      </c>
    </row>
    <row r="55" spans="2:16" x14ac:dyDescent="0.2">
      <c r="J55" s="28">
        <v>44247</v>
      </c>
      <c r="K55" s="29">
        <v>1310</v>
      </c>
      <c r="M55" s="28">
        <v>43883</v>
      </c>
      <c r="N55" s="29">
        <v>1130</v>
      </c>
    </row>
    <row r="56" spans="2:16" x14ac:dyDescent="0.2">
      <c r="J56" s="28">
        <v>44254</v>
      </c>
      <c r="K56" s="29">
        <v>1500</v>
      </c>
      <c r="M56" s="28">
        <v>43890</v>
      </c>
      <c r="N56" s="29">
        <v>1120</v>
      </c>
    </row>
    <row r="57" spans="2:16" x14ac:dyDescent="0.2">
      <c r="J57" s="28">
        <v>44261</v>
      </c>
      <c r="K57" s="29">
        <v>1390</v>
      </c>
      <c r="M57" s="28">
        <v>43897</v>
      </c>
      <c r="N57" s="29">
        <v>1130</v>
      </c>
    </row>
    <row r="58" spans="2:16" x14ac:dyDescent="0.2">
      <c r="J58" s="28">
        <v>44268</v>
      </c>
      <c r="K58" s="29"/>
      <c r="M58" s="28">
        <v>43904</v>
      </c>
      <c r="N58" s="29">
        <v>1090</v>
      </c>
    </row>
    <row r="59" spans="2:16" x14ac:dyDescent="0.2">
      <c r="J59" s="28">
        <v>44275</v>
      </c>
      <c r="K59" s="29"/>
      <c r="M59" s="28">
        <v>43911</v>
      </c>
      <c r="N59" s="29">
        <v>1190</v>
      </c>
    </row>
    <row r="60" spans="2:16" x14ac:dyDescent="0.2">
      <c r="J60" s="26" t="s">
        <v>67</v>
      </c>
      <c r="K60" s="29"/>
      <c r="L60" s="29"/>
      <c r="M60" s="29"/>
      <c r="P60" s="31"/>
    </row>
    <row r="61" spans="2:16" ht="13.35" customHeight="1" x14ac:dyDescent="0.2">
      <c r="P61" s="31"/>
    </row>
    <row r="62" spans="2:16" x14ac:dyDescent="0.2">
      <c r="K62" s="33"/>
    </row>
  </sheetData>
  <mergeCells count="2">
    <mergeCell ref="A1:B1"/>
    <mergeCell ref="A3:I3"/>
  </mergeCells>
  <hyperlinks>
    <hyperlink ref="A1:B1" location="ContentsHead" display="ContentsHead" xr:uid="{A2F59C46-D019-46A6-93FA-AD2960B5C254}"/>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72888-5525-44B8-80B7-36BE412F21AB}">
  <sheetPr codeName="Sheet32">
    <pageSetUpPr fitToPage="1"/>
  </sheetPr>
  <dimension ref="A1:CE78"/>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7109375" style="1" customWidth="1"/>
    <col min="3" max="3" width="1" style="1" customWidth="1"/>
    <col min="4" max="4" width="12" style="1" bestFit="1" customWidth="1"/>
    <col min="5" max="5" width="9.5703125" style="1" customWidth="1"/>
    <col min="6" max="6" width="17.42578125" style="1" customWidth="1"/>
    <col min="7" max="7" width="15.5703125" style="1" bestFit="1" customWidth="1"/>
    <col min="8" max="8" width="2.5703125" style="1" customWidth="1"/>
    <col min="9" max="9" width="13.5703125" style="1" customWidth="1"/>
    <col min="10" max="10" width="21.5703125" style="1" customWidth="1"/>
    <col min="11" max="11" width="16.140625" style="1" bestFit="1" customWidth="1"/>
    <col min="12" max="12" width="17.140625" style="1" customWidth="1"/>
    <col min="13" max="13" width="2.5703125" style="1" customWidth="1"/>
    <col min="14" max="14" width="13.5703125" style="1" bestFit="1" customWidth="1"/>
    <col min="15" max="15" width="10.5703125" style="1" bestFit="1" customWidth="1"/>
    <col min="16" max="16" width="18.140625" style="1" customWidth="1"/>
    <col min="17" max="17" width="17.5703125" style="1" customWidth="1"/>
    <col min="18" max="18" width="2.5703125" style="1" customWidth="1"/>
    <col min="19" max="19" width="28" style="1" customWidth="1"/>
    <col min="20" max="20" width="4" style="1" customWidth="1"/>
    <col min="21" max="21" width="5.140625" style="1" customWidth="1"/>
    <col min="22" max="24" width="13.140625" style="1" customWidth="1"/>
    <col min="25" max="43" width="0" style="1" hidden="1" customWidth="1"/>
    <col min="44" max="83" width="0" style="1" hidden="1"/>
    <col min="84" max="16384" width="13.140625" style="1" hidden="1"/>
  </cols>
  <sheetData>
    <row r="1" spans="1:21" s="34" customFormat="1" x14ac:dyDescent="0.25">
      <c r="A1" s="35" t="s">
        <v>57</v>
      </c>
      <c r="B1" s="35"/>
      <c r="C1" s="36"/>
    </row>
    <row r="2" spans="1:21" x14ac:dyDescent="0.2">
      <c r="A2" s="38" t="s">
        <v>108</v>
      </c>
      <c r="B2" s="38"/>
      <c r="C2" s="38"/>
      <c r="D2" s="38"/>
      <c r="E2" s="38"/>
      <c r="F2" s="38"/>
      <c r="G2" s="38"/>
      <c r="H2" s="38"/>
      <c r="I2" s="38"/>
      <c r="J2" s="38"/>
      <c r="K2" s="38"/>
      <c r="L2" s="38"/>
      <c r="M2" s="38"/>
      <c r="N2" s="38"/>
      <c r="O2" s="38"/>
      <c r="P2" s="38"/>
      <c r="Q2" s="38"/>
      <c r="R2" s="38"/>
      <c r="S2" s="38"/>
      <c r="T2" s="15"/>
      <c r="U2" s="15"/>
    </row>
    <row r="4" spans="1:21" ht="17.45" customHeight="1" x14ac:dyDescent="0.35">
      <c r="A4" s="39" t="s">
        <v>109</v>
      </c>
      <c r="B4" s="39"/>
      <c r="C4" s="40"/>
      <c r="D4" s="41" t="s">
        <v>110</v>
      </c>
      <c r="E4" s="41"/>
      <c r="F4" s="41"/>
      <c r="G4" s="41"/>
      <c r="H4" s="42"/>
      <c r="I4" s="41" t="s">
        <v>111</v>
      </c>
      <c r="J4" s="41"/>
      <c r="K4" s="41"/>
      <c r="L4" s="41"/>
      <c r="M4" s="42"/>
      <c r="N4" s="41" t="s">
        <v>112</v>
      </c>
      <c r="O4" s="41"/>
      <c r="P4" s="41"/>
      <c r="Q4" s="41"/>
      <c r="R4" s="41"/>
      <c r="S4" s="41"/>
      <c r="T4" s="43"/>
      <c r="U4" s="43"/>
    </row>
    <row r="5" spans="1:21" ht="18" customHeight="1" x14ac:dyDescent="0.35">
      <c r="A5" s="44"/>
      <c r="B5" s="44"/>
      <c r="C5" s="45"/>
      <c r="D5" s="44" t="s">
        <v>113</v>
      </c>
      <c r="E5" s="46" t="s">
        <v>114</v>
      </c>
      <c r="F5" s="44" t="s">
        <v>115</v>
      </c>
      <c r="G5" s="47" t="s">
        <v>116</v>
      </c>
      <c r="H5" s="45"/>
      <c r="I5" s="44" t="s">
        <v>117</v>
      </c>
      <c r="J5" s="46" t="s">
        <v>114</v>
      </c>
      <c r="K5" s="44" t="s">
        <v>115</v>
      </c>
      <c r="L5" s="47" t="s">
        <v>118</v>
      </c>
      <c r="M5" s="45"/>
      <c r="N5" s="44" t="s">
        <v>113</v>
      </c>
      <c r="O5" s="46" t="s">
        <v>114</v>
      </c>
      <c r="P5" s="44" t="s">
        <v>119</v>
      </c>
      <c r="Q5" s="47" t="s">
        <v>120</v>
      </c>
      <c r="R5" s="45"/>
      <c r="S5" s="44" t="s">
        <v>121</v>
      </c>
      <c r="T5" s="45"/>
      <c r="U5" s="45"/>
    </row>
    <row r="6" spans="1:21" ht="30.75" customHeight="1" x14ac:dyDescent="0.35">
      <c r="A6" s="44"/>
      <c r="B6" s="44"/>
      <c r="C6" s="45"/>
      <c r="D6" s="44"/>
      <c r="E6" s="46" t="s">
        <v>122</v>
      </c>
      <c r="F6" s="44"/>
      <c r="G6" s="47"/>
      <c r="H6" s="45"/>
      <c r="I6" s="44"/>
      <c r="J6" s="46" t="s">
        <v>123</v>
      </c>
      <c r="K6" s="44"/>
      <c r="L6" s="47"/>
      <c r="M6" s="45"/>
      <c r="N6" s="44"/>
      <c r="O6" s="46" t="s">
        <v>122</v>
      </c>
      <c r="P6" s="44"/>
      <c r="Q6" s="47"/>
      <c r="R6" s="45"/>
      <c r="S6" s="44"/>
      <c r="T6" s="45"/>
      <c r="U6" s="45"/>
    </row>
    <row r="7" spans="1:21" x14ac:dyDescent="0.2">
      <c r="A7" s="13" t="s">
        <v>124</v>
      </c>
      <c r="B7" s="13"/>
      <c r="C7" s="13"/>
      <c r="E7" s="49"/>
      <c r="G7" s="50"/>
      <c r="H7" s="51"/>
      <c r="I7" s="52"/>
      <c r="J7" s="53"/>
      <c r="K7" s="52"/>
      <c r="L7" s="54"/>
      <c r="M7" s="51"/>
      <c r="N7" s="51"/>
      <c r="O7" s="55"/>
      <c r="P7" s="51"/>
      <c r="Q7" s="50"/>
      <c r="R7" s="51"/>
    </row>
    <row r="8" spans="1:21" x14ac:dyDescent="0.2">
      <c r="B8" s="59" t="s">
        <v>56</v>
      </c>
      <c r="C8" s="60"/>
      <c r="D8" s="51">
        <v>55730</v>
      </c>
      <c r="E8" s="55">
        <v>12130</v>
      </c>
      <c r="F8" s="51">
        <v>6170</v>
      </c>
      <c r="G8" s="50">
        <v>61900</v>
      </c>
      <c r="H8" s="51"/>
      <c r="I8" s="52">
        <v>147.80000000000001</v>
      </c>
      <c r="J8" s="53">
        <v>53.2</v>
      </c>
      <c r="K8" s="52">
        <v>73.099999999999994</v>
      </c>
      <c r="L8" s="54">
        <v>220.9</v>
      </c>
      <c r="M8" s="51"/>
      <c r="N8" s="51">
        <v>9837</v>
      </c>
      <c r="O8" s="55">
        <v>1824</v>
      </c>
      <c r="P8" s="51">
        <v>2635</v>
      </c>
      <c r="Q8" s="50">
        <v>12472</v>
      </c>
      <c r="R8" s="51"/>
      <c r="S8" s="51">
        <v>1292</v>
      </c>
      <c r="T8" s="51"/>
      <c r="U8" s="51"/>
    </row>
    <row r="9" spans="1:21" x14ac:dyDescent="0.2">
      <c r="B9" s="59" t="s">
        <v>43</v>
      </c>
      <c r="C9" s="60"/>
      <c r="D9" s="51">
        <v>55290</v>
      </c>
      <c r="E9" s="55">
        <v>13110</v>
      </c>
      <c r="F9" s="51">
        <v>6150</v>
      </c>
      <c r="G9" s="50">
        <v>61440</v>
      </c>
      <c r="H9" s="64"/>
      <c r="I9" s="52">
        <v>161.4</v>
      </c>
      <c r="J9" s="53">
        <v>59.6</v>
      </c>
      <c r="K9" s="52">
        <v>68.400000000000006</v>
      </c>
      <c r="L9" s="54">
        <v>229.8</v>
      </c>
      <c r="M9" s="51"/>
      <c r="N9" s="51">
        <v>10089</v>
      </c>
      <c r="O9" s="55">
        <v>2097</v>
      </c>
      <c r="P9" s="51">
        <v>2110</v>
      </c>
      <c r="Q9" s="50">
        <v>12199</v>
      </c>
      <c r="R9" s="51"/>
      <c r="S9" s="51">
        <v>1440</v>
      </c>
      <c r="T9" s="51"/>
      <c r="U9" s="51"/>
    </row>
    <row r="10" spans="1:21" x14ac:dyDescent="0.2">
      <c r="B10" s="59" t="s">
        <v>125</v>
      </c>
      <c r="C10" s="60"/>
      <c r="D10" s="51">
        <v>41480</v>
      </c>
      <c r="E10" s="55">
        <v>10570</v>
      </c>
      <c r="F10" s="51">
        <v>4520</v>
      </c>
      <c r="G10" s="50">
        <v>46000</v>
      </c>
      <c r="H10" s="64"/>
      <c r="I10" s="52">
        <v>135.4</v>
      </c>
      <c r="J10" s="53">
        <v>61.8</v>
      </c>
      <c r="K10" s="52">
        <v>47.7</v>
      </c>
      <c r="L10" s="54">
        <v>183.1</v>
      </c>
      <c r="M10" s="51"/>
      <c r="N10" s="51">
        <v>8227</v>
      </c>
      <c r="O10" s="55">
        <v>1871</v>
      </c>
      <c r="P10" s="51">
        <v>1667</v>
      </c>
      <c r="Q10" s="50">
        <v>9894</v>
      </c>
      <c r="R10" s="51"/>
      <c r="S10" s="51">
        <v>867</v>
      </c>
      <c r="T10" s="51"/>
      <c r="U10" s="51"/>
    </row>
    <row r="11" spans="1:21" ht="26.45" customHeight="1" x14ac:dyDescent="0.2">
      <c r="A11" s="13" t="s">
        <v>126</v>
      </c>
      <c r="B11" s="13"/>
      <c r="C11" s="13"/>
      <c r="E11" s="49"/>
      <c r="G11" s="50"/>
      <c r="H11" s="51"/>
      <c r="I11" s="52"/>
      <c r="J11" s="53"/>
      <c r="K11" s="52"/>
      <c r="L11" s="54"/>
      <c r="M11" s="51"/>
      <c r="N11" s="51"/>
      <c r="O11" s="55"/>
      <c r="P11" s="51"/>
      <c r="Q11" s="50"/>
      <c r="R11" s="51"/>
    </row>
    <row r="12" spans="1:21" x14ac:dyDescent="0.2">
      <c r="B12" s="59" t="s">
        <v>127</v>
      </c>
      <c r="C12" s="60"/>
      <c r="D12" s="51">
        <v>13240</v>
      </c>
      <c r="E12" s="55">
        <v>2940</v>
      </c>
      <c r="F12" s="51">
        <v>1420</v>
      </c>
      <c r="G12" s="50">
        <v>14660</v>
      </c>
      <c r="H12" s="51"/>
      <c r="I12" s="52">
        <v>31.6</v>
      </c>
      <c r="J12" s="53">
        <v>12.3</v>
      </c>
      <c r="K12" s="52">
        <v>15.5</v>
      </c>
      <c r="L12" s="54">
        <v>47.1</v>
      </c>
      <c r="M12" s="51"/>
      <c r="N12" s="51">
        <v>2259</v>
      </c>
      <c r="O12" s="55">
        <v>418</v>
      </c>
      <c r="P12" s="51">
        <v>523</v>
      </c>
      <c r="Q12" s="50">
        <v>2782</v>
      </c>
      <c r="R12" s="51"/>
      <c r="S12" s="51">
        <v>255</v>
      </c>
      <c r="T12" s="51"/>
      <c r="U12" s="51"/>
    </row>
    <row r="13" spans="1:21" x14ac:dyDescent="0.2">
      <c r="B13" s="59" t="s">
        <v>128</v>
      </c>
      <c r="C13" s="60"/>
      <c r="D13" s="51">
        <v>14850</v>
      </c>
      <c r="E13" s="55">
        <v>3080</v>
      </c>
      <c r="F13" s="51">
        <v>1490</v>
      </c>
      <c r="G13" s="50">
        <v>16340</v>
      </c>
      <c r="H13" s="51"/>
      <c r="I13" s="52">
        <v>41.2</v>
      </c>
      <c r="J13" s="53">
        <v>13.8</v>
      </c>
      <c r="K13" s="52">
        <v>17.7</v>
      </c>
      <c r="L13" s="54">
        <v>58.9</v>
      </c>
      <c r="M13" s="51"/>
      <c r="N13" s="51">
        <v>2689</v>
      </c>
      <c r="O13" s="55">
        <v>472</v>
      </c>
      <c r="P13" s="51">
        <v>692</v>
      </c>
      <c r="Q13" s="50">
        <v>3381</v>
      </c>
      <c r="R13" s="51"/>
      <c r="S13" s="51">
        <v>388</v>
      </c>
      <c r="T13" s="51"/>
      <c r="U13" s="51"/>
    </row>
    <row r="14" spans="1:21" x14ac:dyDescent="0.2">
      <c r="B14" s="59" t="s">
        <v>129</v>
      </c>
      <c r="C14" s="60"/>
      <c r="D14" s="51">
        <v>15770</v>
      </c>
      <c r="E14" s="55">
        <v>3270</v>
      </c>
      <c r="F14" s="51">
        <v>1690</v>
      </c>
      <c r="G14" s="50">
        <v>17460</v>
      </c>
      <c r="H14" s="51"/>
      <c r="I14" s="52">
        <v>43.9</v>
      </c>
      <c r="J14" s="53">
        <v>15.1</v>
      </c>
      <c r="K14" s="52">
        <v>19.600000000000001</v>
      </c>
      <c r="L14" s="54">
        <v>63.5</v>
      </c>
      <c r="M14" s="51"/>
      <c r="N14" s="51">
        <v>2850</v>
      </c>
      <c r="O14" s="55">
        <v>514</v>
      </c>
      <c r="P14" s="51">
        <v>660</v>
      </c>
      <c r="Q14" s="50">
        <v>3510</v>
      </c>
      <c r="R14" s="51"/>
      <c r="S14" s="51">
        <v>320</v>
      </c>
      <c r="T14" s="51"/>
      <c r="U14" s="51"/>
    </row>
    <row r="15" spans="1:21" ht="13.35" customHeight="1" x14ac:dyDescent="0.2">
      <c r="B15" s="59" t="s">
        <v>130</v>
      </c>
      <c r="C15" s="60"/>
      <c r="D15" s="51">
        <v>11860</v>
      </c>
      <c r="E15" s="55">
        <v>2840</v>
      </c>
      <c r="F15" s="51">
        <v>1560</v>
      </c>
      <c r="G15" s="50">
        <v>13430</v>
      </c>
      <c r="H15" s="51"/>
      <c r="I15" s="52">
        <v>31.1</v>
      </c>
      <c r="J15" s="53">
        <v>12</v>
      </c>
      <c r="K15" s="52">
        <v>20.3</v>
      </c>
      <c r="L15" s="54">
        <v>51.4</v>
      </c>
      <c r="M15" s="51"/>
      <c r="N15" s="51">
        <v>2038</v>
      </c>
      <c r="O15" s="55">
        <v>420</v>
      </c>
      <c r="P15" s="51">
        <v>761</v>
      </c>
      <c r="Q15" s="50">
        <v>2800</v>
      </c>
      <c r="R15" s="51"/>
      <c r="S15" s="51">
        <v>328</v>
      </c>
      <c r="T15" s="51"/>
      <c r="U15" s="51"/>
    </row>
    <row r="16" spans="1:21" ht="25.5" customHeight="1" x14ac:dyDescent="0.2">
      <c r="B16" s="59" t="s">
        <v>131</v>
      </c>
      <c r="C16" s="60"/>
      <c r="D16" s="51">
        <v>13250</v>
      </c>
      <c r="E16" s="55">
        <v>3030</v>
      </c>
      <c r="F16" s="51">
        <v>1530</v>
      </c>
      <c r="G16" s="50">
        <v>14770</v>
      </c>
      <c r="H16" s="51"/>
      <c r="I16" s="52">
        <v>35</v>
      </c>
      <c r="J16" s="53">
        <v>13.2</v>
      </c>
      <c r="K16" s="52">
        <v>14.1</v>
      </c>
      <c r="L16" s="54">
        <v>49.1</v>
      </c>
      <c r="M16" s="51"/>
      <c r="N16" s="51">
        <v>2385</v>
      </c>
      <c r="O16" s="55">
        <v>465</v>
      </c>
      <c r="P16" s="51">
        <v>382</v>
      </c>
      <c r="Q16" s="50">
        <v>2767</v>
      </c>
      <c r="R16" s="51"/>
      <c r="S16" s="51">
        <v>378</v>
      </c>
      <c r="T16" s="51"/>
      <c r="U16" s="51"/>
    </row>
    <row r="17" spans="1:21" x14ac:dyDescent="0.2">
      <c r="B17" s="59" t="s">
        <v>132</v>
      </c>
      <c r="C17" s="60"/>
      <c r="D17" s="51">
        <v>14930</v>
      </c>
      <c r="E17" s="55">
        <v>3410</v>
      </c>
      <c r="F17" s="51">
        <v>1570</v>
      </c>
      <c r="G17" s="50">
        <v>16500</v>
      </c>
      <c r="H17" s="51"/>
      <c r="I17" s="52">
        <v>44</v>
      </c>
      <c r="J17" s="53">
        <v>16</v>
      </c>
      <c r="K17" s="52">
        <v>17</v>
      </c>
      <c r="L17" s="54">
        <v>60.9</v>
      </c>
      <c r="M17" s="51"/>
      <c r="N17" s="51">
        <v>2731</v>
      </c>
      <c r="O17" s="55">
        <v>552</v>
      </c>
      <c r="P17" s="51">
        <v>633</v>
      </c>
      <c r="Q17" s="50">
        <v>3364</v>
      </c>
      <c r="R17" s="51"/>
      <c r="S17" s="51">
        <v>423</v>
      </c>
      <c r="T17" s="51"/>
      <c r="U17" s="51"/>
    </row>
    <row r="18" spans="1:21" x14ac:dyDescent="0.2">
      <c r="B18" s="59" t="s">
        <v>133</v>
      </c>
      <c r="C18" s="60"/>
      <c r="D18" s="51">
        <v>15190</v>
      </c>
      <c r="E18" s="55">
        <v>3470</v>
      </c>
      <c r="F18" s="51">
        <v>1520</v>
      </c>
      <c r="G18" s="50">
        <v>16710</v>
      </c>
      <c r="H18" s="51"/>
      <c r="I18" s="52">
        <v>45.5</v>
      </c>
      <c r="J18" s="53">
        <v>16.100000000000001</v>
      </c>
      <c r="K18" s="52">
        <v>20.2</v>
      </c>
      <c r="L18" s="54">
        <v>65.8</v>
      </c>
      <c r="M18" s="51"/>
      <c r="N18" s="51">
        <v>2819</v>
      </c>
      <c r="O18" s="55">
        <v>562</v>
      </c>
      <c r="P18" s="51">
        <v>630</v>
      </c>
      <c r="Q18" s="50">
        <v>3448</v>
      </c>
      <c r="R18" s="51"/>
      <c r="S18" s="51">
        <v>345</v>
      </c>
      <c r="T18" s="51"/>
      <c r="U18" s="51"/>
    </row>
    <row r="19" spans="1:21" x14ac:dyDescent="0.2">
      <c r="B19" s="59" t="s">
        <v>134</v>
      </c>
      <c r="C19" s="60"/>
      <c r="D19" s="51">
        <v>11920</v>
      </c>
      <c r="E19" s="55">
        <v>3200</v>
      </c>
      <c r="F19" s="51">
        <v>1540</v>
      </c>
      <c r="G19" s="50">
        <v>13450</v>
      </c>
      <c r="H19" s="51"/>
      <c r="I19" s="52">
        <v>37</v>
      </c>
      <c r="J19" s="53">
        <v>14.3</v>
      </c>
      <c r="K19" s="52">
        <v>17</v>
      </c>
      <c r="L19" s="54">
        <v>54</v>
      </c>
      <c r="M19" s="51"/>
      <c r="N19" s="51">
        <v>2154</v>
      </c>
      <c r="O19" s="55">
        <v>518</v>
      </c>
      <c r="P19" s="51">
        <v>465</v>
      </c>
      <c r="Q19" s="50">
        <v>2619</v>
      </c>
      <c r="R19" s="51"/>
      <c r="S19" s="51">
        <v>293</v>
      </c>
      <c r="T19" s="51"/>
      <c r="U19" s="51"/>
    </row>
    <row r="20" spans="1:21" ht="25.5" customHeight="1" x14ac:dyDescent="0.2">
      <c r="B20" s="59" t="s">
        <v>135</v>
      </c>
      <c r="C20" s="60"/>
      <c r="D20" s="51">
        <v>6270</v>
      </c>
      <c r="E20" s="55">
        <v>1500</v>
      </c>
      <c r="F20" s="51">
        <v>990</v>
      </c>
      <c r="G20" s="50">
        <v>7260</v>
      </c>
      <c r="H20" s="51"/>
      <c r="I20" s="52">
        <v>17.600000000000001</v>
      </c>
      <c r="J20" s="53">
        <v>6.7</v>
      </c>
      <c r="K20" s="52">
        <v>8.8000000000000007</v>
      </c>
      <c r="L20" s="54">
        <v>26.5</v>
      </c>
      <c r="M20" s="51"/>
      <c r="N20" s="51">
        <v>1090</v>
      </c>
      <c r="O20" s="55">
        <v>241</v>
      </c>
      <c r="P20" s="51">
        <v>278</v>
      </c>
      <c r="Q20" s="50">
        <v>1368</v>
      </c>
      <c r="R20" s="51"/>
      <c r="S20" s="51">
        <v>122</v>
      </c>
      <c r="T20" s="51"/>
      <c r="U20" s="51"/>
    </row>
    <row r="21" spans="1:21" ht="12.6" customHeight="1" x14ac:dyDescent="0.2">
      <c r="B21" s="59" t="s">
        <v>136</v>
      </c>
      <c r="C21" s="60"/>
      <c r="D21" s="51">
        <v>9950</v>
      </c>
      <c r="E21" s="55">
        <v>2640</v>
      </c>
      <c r="F21" s="51">
        <v>1200</v>
      </c>
      <c r="G21" s="50">
        <v>11150</v>
      </c>
      <c r="H21" s="51"/>
      <c r="I21" s="52">
        <v>29.2</v>
      </c>
      <c r="J21" s="53">
        <v>13.4</v>
      </c>
      <c r="K21" s="52">
        <v>10.3</v>
      </c>
      <c r="L21" s="54">
        <v>39.6</v>
      </c>
      <c r="M21" s="51"/>
      <c r="N21" s="51">
        <v>1918</v>
      </c>
      <c r="O21" s="55">
        <v>452</v>
      </c>
      <c r="P21" s="51">
        <v>466</v>
      </c>
      <c r="Q21" s="50">
        <v>2384</v>
      </c>
      <c r="R21" s="51"/>
      <c r="S21" s="51">
        <v>255</v>
      </c>
      <c r="T21" s="51"/>
      <c r="U21" s="51"/>
    </row>
    <row r="22" spans="1:21" ht="12.6" customHeight="1" x14ac:dyDescent="0.2">
      <c r="B22" s="59" t="s">
        <v>137</v>
      </c>
      <c r="C22" s="60"/>
      <c r="D22" s="51">
        <v>16770</v>
      </c>
      <c r="E22" s="55">
        <v>4270</v>
      </c>
      <c r="F22" s="51">
        <v>1530</v>
      </c>
      <c r="G22" s="50">
        <v>18300</v>
      </c>
      <c r="H22" s="51"/>
      <c r="I22" s="52">
        <v>55.8</v>
      </c>
      <c r="J22" s="53">
        <v>25.5</v>
      </c>
      <c r="K22" s="52">
        <v>18.7</v>
      </c>
      <c r="L22" s="54">
        <v>74.599999999999994</v>
      </c>
      <c r="M22" s="51"/>
      <c r="N22" s="51">
        <v>3460</v>
      </c>
      <c r="O22" s="55">
        <v>789</v>
      </c>
      <c r="P22" s="51">
        <v>555</v>
      </c>
      <c r="Q22" s="50">
        <v>4015</v>
      </c>
      <c r="R22" s="51"/>
      <c r="S22" s="51">
        <v>275</v>
      </c>
      <c r="T22" s="51"/>
      <c r="U22" s="51"/>
    </row>
    <row r="23" spans="1:21" ht="26.45" customHeight="1" x14ac:dyDescent="0.2">
      <c r="A23" s="13" t="s">
        <v>138</v>
      </c>
      <c r="B23" s="13"/>
      <c r="C23" s="13"/>
      <c r="D23" s="51"/>
      <c r="E23" s="55"/>
      <c r="F23" s="51"/>
      <c r="G23" s="50"/>
      <c r="H23" s="51"/>
      <c r="I23" s="63"/>
      <c r="J23" s="63"/>
      <c r="K23" s="52"/>
      <c r="L23" s="54"/>
      <c r="M23" s="51"/>
      <c r="N23" s="51"/>
      <c r="O23" s="55"/>
      <c r="P23" s="51"/>
      <c r="Q23" s="50"/>
      <c r="R23" s="51"/>
    </row>
    <row r="24" spans="1:21" x14ac:dyDescent="0.2">
      <c r="B24" s="66" t="s">
        <v>139</v>
      </c>
      <c r="C24" s="60"/>
      <c r="D24" s="51">
        <v>3900</v>
      </c>
      <c r="E24" s="55">
        <v>910</v>
      </c>
      <c r="F24" s="51">
        <v>490</v>
      </c>
      <c r="G24" s="50">
        <v>4390</v>
      </c>
      <c r="H24" s="51"/>
      <c r="I24" s="52">
        <v>8.8000000000000007</v>
      </c>
      <c r="J24" s="53">
        <v>3.9</v>
      </c>
      <c r="K24" s="52">
        <v>6</v>
      </c>
      <c r="L24" s="54">
        <v>14.8</v>
      </c>
      <c r="M24" s="51"/>
      <c r="N24" s="51">
        <v>639</v>
      </c>
      <c r="O24" s="55">
        <v>130</v>
      </c>
      <c r="P24" s="51">
        <v>217</v>
      </c>
      <c r="Q24" s="50">
        <v>855</v>
      </c>
      <c r="R24" s="51"/>
      <c r="S24" s="51">
        <v>123</v>
      </c>
      <c r="T24" s="51"/>
      <c r="U24" s="51"/>
    </row>
    <row r="25" spans="1:21" x14ac:dyDescent="0.2">
      <c r="B25" s="66" t="s">
        <v>140</v>
      </c>
      <c r="C25" s="60"/>
      <c r="D25" s="51">
        <v>4360</v>
      </c>
      <c r="E25" s="55">
        <v>960</v>
      </c>
      <c r="F25" s="51">
        <v>450</v>
      </c>
      <c r="G25" s="50">
        <v>4810</v>
      </c>
      <c r="H25" s="51"/>
      <c r="I25" s="52">
        <v>9.9</v>
      </c>
      <c r="J25" s="53">
        <v>4</v>
      </c>
      <c r="K25" s="52">
        <v>3.6</v>
      </c>
      <c r="L25" s="54">
        <v>13.5</v>
      </c>
      <c r="M25" s="51"/>
      <c r="N25" s="51">
        <v>722</v>
      </c>
      <c r="O25" s="55">
        <v>137</v>
      </c>
      <c r="P25" s="51">
        <v>125</v>
      </c>
      <c r="Q25" s="50">
        <v>847</v>
      </c>
      <c r="R25" s="51"/>
      <c r="S25" s="51">
        <v>66</v>
      </c>
      <c r="T25" s="51"/>
      <c r="U25" s="51"/>
    </row>
    <row r="26" spans="1:21" x14ac:dyDescent="0.2">
      <c r="B26" s="66" t="s">
        <v>141</v>
      </c>
      <c r="C26" s="60"/>
      <c r="D26" s="51">
        <v>4990</v>
      </c>
      <c r="E26" s="55">
        <v>1070</v>
      </c>
      <c r="F26" s="51">
        <v>480</v>
      </c>
      <c r="G26" s="50">
        <v>5460</v>
      </c>
      <c r="H26" s="51"/>
      <c r="I26" s="52">
        <v>12.8</v>
      </c>
      <c r="J26" s="53">
        <v>4.4000000000000004</v>
      </c>
      <c r="K26" s="52">
        <v>5.9</v>
      </c>
      <c r="L26" s="54">
        <v>18.7</v>
      </c>
      <c r="M26" s="51"/>
      <c r="N26" s="51">
        <v>899</v>
      </c>
      <c r="O26" s="55">
        <v>151</v>
      </c>
      <c r="P26" s="51">
        <v>181</v>
      </c>
      <c r="Q26" s="50">
        <v>1080</v>
      </c>
      <c r="R26" s="51"/>
      <c r="S26" s="51">
        <v>66</v>
      </c>
      <c r="T26" s="51"/>
      <c r="U26" s="51"/>
    </row>
    <row r="27" spans="1:21" x14ac:dyDescent="0.2">
      <c r="B27" s="66" t="s">
        <v>142</v>
      </c>
      <c r="C27" s="60"/>
      <c r="D27" s="51">
        <v>4860</v>
      </c>
      <c r="E27" s="55">
        <v>1070</v>
      </c>
      <c r="F27" s="51">
        <v>490</v>
      </c>
      <c r="G27" s="50">
        <v>5350</v>
      </c>
      <c r="H27" s="51"/>
      <c r="I27" s="52">
        <v>13.1</v>
      </c>
      <c r="J27" s="53">
        <v>4.8</v>
      </c>
      <c r="K27" s="52">
        <v>8</v>
      </c>
      <c r="L27" s="54">
        <v>21.1</v>
      </c>
      <c r="M27" s="51"/>
      <c r="N27" s="51">
        <v>863</v>
      </c>
      <c r="O27" s="55">
        <v>165</v>
      </c>
      <c r="P27" s="51">
        <v>332</v>
      </c>
      <c r="Q27" s="50">
        <v>1195</v>
      </c>
      <c r="R27" s="51"/>
      <c r="S27" s="51">
        <v>98</v>
      </c>
      <c r="T27" s="51"/>
      <c r="U27" s="51"/>
    </row>
    <row r="28" spans="1:21" x14ac:dyDescent="0.2">
      <c r="B28" s="66" t="s">
        <v>143</v>
      </c>
      <c r="C28" s="60"/>
      <c r="D28" s="51">
        <v>5460</v>
      </c>
      <c r="E28" s="55">
        <v>1110</v>
      </c>
      <c r="F28" s="51">
        <v>530</v>
      </c>
      <c r="G28" s="50">
        <v>5990</v>
      </c>
      <c r="H28" s="51"/>
      <c r="I28" s="52">
        <v>14.9</v>
      </c>
      <c r="J28" s="53">
        <v>4.9000000000000004</v>
      </c>
      <c r="K28" s="52">
        <v>3.8</v>
      </c>
      <c r="L28" s="54">
        <v>18.7</v>
      </c>
      <c r="M28" s="51"/>
      <c r="N28" s="51">
        <v>992</v>
      </c>
      <c r="O28" s="55">
        <v>165</v>
      </c>
      <c r="P28" s="51">
        <v>191</v>
      </c>
      <c r="Q28" s="50">
        <v>1182</v>
      </c>
      <c r="R28" s="51"/>
      <c r="S28" s="51">
        <v>59</v>
      </c>
      <c r="T28" s="51"/>
      <c r="U28" s="51"/>
    </row>
    <row r="29" spans="1:21" x14ac:dyDescent="0.2">
      <c r="B29" s="66" t="s">
        <v>144</v>
      </c>
      <c r="C29" s="60"/>
      <c r="D29" s="51">
        <v>4540</v>
      </c>
      <c r="E29" s="55">
        <v>900</v>
      </c>
      <c r="F29" s="51">
        <v>470</v>
      </c>
      <c r="G29" s="50">
        <v>5010</v>
      </c>
      <c r="H29" s="51"/>
      <c r="I29" s="52">
        <v>13.2</v>
      </c>
      <c r="J29" s="53">
        <v>4.2</v>
      </c>
      <c r="K29" s="52">
        <v>5.9</v>
      </c>
      <c r="L29" s="54">
        <v>19.100000000000001</v>
      </c>
      <c r="M29" s="51"/>
      <c r="N29" s="51">
        <v>834</v>
      </c>
      <c r="O29" s="55">
        <v>143</v>
      </c>
      <c r="P29" s="51">
        <v>170</v>
      </c>
      <c r="Q29" s="50">
        <v>1004</v>
      </c>
      <c r="R29" s="51"/>
      <c r="S29" s="51">
        <v>231</v>
      </c>
      <c r="T29" s="51"/>
      <c r="U29" s="51"/>
    </row>
    <row r="30" spans="1:21" x14ac:dyDescent="0.2">
      <c r="B30" s="66" t="s">
        <v>145</v>
      </c>
      <c r="C30" s="60"/>
      <c r="D30" s="51">
        <v>5050</v>
      </c>
      <c r="E30" s="55">
        <v>1090</v>
      </c>
      <c r="F30" s="51">
        <v>600</v>
      </c>
      <c r="G30" s="50">
        <v>5650</v>
      </c>
      <c r="H30" s="51"/>
      <c r="I30" s="52">
        <v>14.4</v>
      </c>
      <c r="J30" s="53">
        <v>5</v>
      </c>
      <c r="K30" s="52">
        <v>6.6</v>
      </c>
      <c r="L30" s="54">
        <v>20.9</v>
      </c>
      <c r="M30" s="51"/>
      <c r="N30" s="51">
        <v>908</v>
      </c>
      <c r="O30" s="55">
        <v>170</v>
      </c>
      <c r="P30" s="51">
        <v>221</v>
      </c>
      <c r="Q30" s="50">
        <v>1129</v>
      </c>
      <c r="R30" s="51"/>
      <c r="S30" s="51">
        <v>112</v>
      </c>
      <c r="T30" s="51"/>
      <c r="U30" s="51"/>
    </row>
    <row r="31" spans="1:21" x14ac:dyDescent="0.2">
      <c r="B31" s="66" t="s">
        <v>146</v>
      </c>
      <c r="C31" s="60"/>
      <c r="D31" s="51">
        <v>5790</v>
      </c>
      <c r="E31" s="55">
        <v>1200</v>
      </c>
      <c r="F31" s="51">
        <v>560</v>
      </c>
      <c r="G31" s="50">
        <v>6350</v>
      </c>
      <c r="H31" s="51"/>
      <c r="I31" s="52">
        <v>16.5</v>
      </c>
      <c r="J31" s="53">
        <v>5.6</v>
      </c>
      <c r="K31" s="52">
        <v>5.6</v>
      </c>
      <c r="L31" s="54">
        <v>22</v>
      </c>
      <c r="M31" s="51"/>
      <c r="N31" s="51">
        <v>1051</v>
      </c>
      <c r="O31" s="55">
        <v>191</v>
      </c>
      <c r="P31" s="51">
        <v>177</v>
      </c>
      <c r="Q31" s="50">
        <v>1229</v>
      </c>
      <c r="R31" s="51"/>
      <c r="S31" s="51">
        <v>114</v>
      </c>
      <c r="T31" s="51"/>
      <c r="U31" s="51"/>
    </row>
    <row r="32" spans="1:21" x14ac:dyDescent="0.2">
      <c r="B32" s="66" t="s">
        <v>147</v>
      </c>
      <c r="C32" s="60"/>
      <c r="D32" s="51">
        <v>4930</v>
      </c>
      <c r="E32" s="55">
        <v>980</v>
      </c>
      <c r="F32" s="51">
        <v>530</v>
      </c>
      <c r="G32" s="50">
        <v>5470</v>
      </c>
      <c r="H32" s="51"/>
      <c r="I32" s="52">
        <v>13.1</v>
      </c>
      <c r="J32" s="53">
        <v>4.5</v>
      </c>
      <c r="K32" s="52">
        <v>7.5</v>
      </c>
      <c r="L32" s="54">
        <v>20.6</v>
      </c>
      <c r="M32" s="51"/>
      <c r="N32" s="51">
        <v>890</v>
      </c>
      <c r="O32" s="55">
        <v>152</v>
      </c>
      <c r="P32" s="51">
        <v>261</v>
      </c>
      <c r="Q32" s="50">
        <v>1152</v>
      </c>
      <c r="R32" s="51"/>
      <c r="S32" s="51">
        <v>94</v>
      </c>
      <c r="T32" s="51"/>
      <c r="U32" s="51"/>
    </row>
    <row r="33" spans="2:21" x14ac:dyDescent="0.2">
      <c r="B33" s="66" t="s">
        <v>148</v>
      </c>
      <c r="C33" s="60"/>
      <c r="D33" s="51">
        <v>3590</v>
      </c>
      <c r="E33" s="55">
        <v>860</v>
      </c>
      <c r="F33" s="51">
        <v>440</v>
      </c>
      <c r="G33" s="50">
        <v>4030</v>
      </c>
      <c r="H33" s="51"/>
      <c r="I33" s="52">
        <v>10.1</v>
      </c>
      <c r="J33" s="53">
        <v>3.8</v>
      </c>
      <c r="K33" s="52">
        <v>6.9</v>
      </c>
      <c r="L33" s="54">
        <v>17</v>
      </c>
      <c r="M33" s="51"/>
      <c r="N33" s="51">
        <v>625</v>
      </c>
      <c r="O33" s="55">
        <v>130</v>
      </c>
      <c r="P33" s="51">
        <v>209</v>
      </c>
      <c r="Q33" s="50">
        <v>834</v>
      </c>
      <c r="R33" s="51"/>
      <c r="S33" s="51">
        <v>50</v>
      </c>
      <c r="T33" s="51"/>
      <c r="U33" s="51"/>
    </row>
    <row r="34" spans="2:21" x14ac:dyDescent="0.2">
      <c r="B34" s="66" t="s">
        <v>149</v>
      </c>
      <c r="C34" s="60"/>
      <c r="D34" s="51">
        <v>3860</v>
      </c>
      <c r="E34" s="55">
        <v>920</v>
      </c>
      <c r="F34" s="51">
        <v>460</v>
      </c>
      <c r="G34" s="50">
        <v>4320</v>
      </c>
      <c r="H34" s="51"/>
      <c r="I34" s="52">
        <v>9.8000000000000007</v>
      </c>
      <c r="J34" s="53">
        <v>3.8</v>
      </c>
      <c r="K34" s="52">
        <v>5.4</v>
      </c>
      <c r="L34" s="54">
        <v>15.2</v>
      </c>
      <c r="M34" s="51"/>
      <c r="N34" s="51">
        <v>659</v>
      </c>
      <c r="O34" s="55">
        <v>132</v>
      </c>
      <c r="P34" s="51">
        <v>161</v>
      </c>
      <c r="Q34" s="50">
        <v>820</v>
      </c>
      <c r="R34" s="51"/>
      <c r="S34" s="51">
        <v>127</v>
      </c>
      <c r="T34" s="51"/>
      <c r="U34" s="51"/>
    </row>
    <row r="35" spans="2:21" x14ac:dyDescent="0.2">
      <c r="B35" s="66" t="s">
        <v>150</v>
      </c>
      <c r="C35" s="60"/>
      <c r="D35" s="51">
        <v>4410</v>
      </c>
      <c r="E35" s="55">
        <v>1060</v>
      </c>
      <c r="F35" s="51">
        <v>670</v>
      </c>
      <c r="G35" s="50">
        <v>5080</v>
      </c>
      <c r="H35" s="51"/>
      <c r="I35" s="52">
        <v>11.3</v>
      </c>
      <c r="J35" s="53">
        <v>4.5</v>
      </c>
      <c r="K35" s="52">
        <v>8.1</v>
      </c>
      <c r="L35" s="54">
        <v>19.3</v>
      </c>
      <c r="M35" s="51"/>
      <c r="N35" s="51">
        <v>755</v>
      </c>
      <c r="O35" s="55">
        <v>158</v>
      </c>
      <c r="P35" s="51">
        <v>391</v>
      </c>
      <c r="Q35" s="50">
        <v>1146</v>
      </c>
      <c r="R35" s="51"/>
      <c r="S35" s="51">
        <v>151</v>
      </c>
      <c r="T35" s="51"/>
      <c r="U35" s="51"/>
    </row>
    <row r="36" spans="2:21" ht="26.45" customHeight="1" x14ac:dyDescent="0.2">
      <c r="B36" s="66" t="s">
        <v>151</v>
      </c>
      <c r="C36" s="60"/>
      <c r="D36" s="51">
        <v>4020</v>
      </c>
      <c r="E36" s="55">
        <v>940</v>
      </c>
      <c r="F36" s="51">
        <v>530</v>
      </c>
      <c r="G36" s="50">
        <v>4550</v>
      </c>
      <c r="H36" s="51"/>
      <c r="I36" s="52">
        <v>10.3</v>
      </c>
      <c r="J36" s="53">
        <v>3.9</v>
      </c>
      <c r="K36" s="52">
        <v>2.9</v>
      </c>
      <c r="L36" s="54">
        <v>13.1</v>
      </c>
      <c r="M36" s="51"/>
      <c r="N36" s="51">
        <v>739</v>
      </c>
      <c r="O36" s="55">
        <v>137</v>
      </c>
      <c r="P36" s="51">
        <v>133</v>
      </c>
      <c r="Q36" s="50">
        <v>872</v>
      </c>
      <c r="R36" s="51"/>
      <c r="S36" s="51">
        <v>63</v>
      </c>
      <c r="T36" s="51"/>
      <c r="U36" s="64"/>
    </row>
    <row r="37" spans="2:21" x14ac:dyDescent="0.2">
      <c r="B37" s="66" t="s">
        <v>152</v>
      </c>
      <c r="C37" s="60"/>
      <c r="D37" s="51">
        <v>4560</v>
      </c>
      <c r="E37" s="55">
        <v>1050</v>
      </c>
      <c r="F37" s="51">
        <v>530</v>
      </c>
      <c r="G37" s="50">
        <v>5090</v>
      </c>
      <c r="H37" s="51"/>
      <c r="I37" s="52">
        <v>11.9</v>
      </c>
      <c r="J37" s="53">
        <v>4.5999999999999996</v>
      </c>
      <c r="K37" s="52">
        <v>7.8</v>
      </c>
      <c r="L37" s="54">
        <v>19.600000000000001</v>
      </c>
      <c r="M37" s="51"/>
      <c r="N37" s="51">
        <v>795</v>
      </c>
      <c r="O37" s="55">
        <v>161</v>
      </c>
      <c r="P37" s="51">
        <v>128</v>
      </c>
      <c r="Q37" s="50">
        <v>922</v>
      </c>
      <c r="R37" s="51"/>
      <c r="S37" s="51">
        <v>272</v>
      </c>
      <c r="T37" s="51"/>
      <c r="U37" s="51"/>
    </row>
    <row r="38" spans="2:21" x14ac:dyDescent="0.2">
      <c r="B38" s="66" t="s">
        <v>153</v>
      </c>
      <c r="C38" s="60"/>
      <c r="D38" s="51">
        <v>4670</v>
      </c>
      <c r="E38" s="55">
        <v>1040</v>
      </c>
      <c r="F38" s="51">
        <v>470</v>
      </c>
      <c r="G38" s="50">
        <v>5130</v>
      </c>
      <c r="H38" s="51"/>
      <c r="I38" s="52">
        <v>12.9</v>
      </c>
      <c r="J38" s="53">
        <v>4.8</v>
      </c>
      <c r="K38" s="52">
        <v>3.5</v>
      </c>
      <c r="L38" s="54">
        <v>16.399999999999999</v>
      </c>
      <c r="M38" s="51"/>
      <c r="N38" s="51">
        <v>851</v>
      </c>
      <c r="O38" s="55">
        <v>167</v>
      </c>
      <c r="P38" s="51">
        <v>121</v>
      </c>
      <c r="Q38" s="50">
        <v>973</v>
      </c>
      <c r="R38" s="51"/>
      <c r="S38" s="51">
        <v>43</v>
      </c>
      <c r="T38" s="51"/>
      <c r="U38" s="63"/>
    </row>
    <row r="39" spans="2:21" x14ac:dyDescent="0.2">
      <c r="B39" s="66" t="s">
        <v>154</v>
      </c>
      <c r="C39" s="60"/>
      <c r="D39" s="51">
        <v>5020</v>
      </c>
      <c r="E39" s="55">
        <v>1170</v>
      </c>
      <c r="F39" s="51">
        <v>590</v>
      </c>
      <c r="G39" s="50">
        <v>5610</v>
      </c>
      <c r="H39" s="51"/>
      <c r="I39" s="52">
        <v>14</v>
      </c>
      <c r="J39" s="53">
        <v>5.3</v>
      </c>
      <c r="K39" s="52">
        <v>5</v>
      </c>
      <c r="L39" s="54">
        <v>19</v>
      </c>
      <c r="M39" s="51"/>
      <c r="N39" s="51">
        <v>904</v>
      </c>
      <c r="O39" s="55">
        <v>184</v>
      </c>
      <c r="P39" s="51">
        <v>194</v>
      </c>
      <c r="Q39" s="50">
        <v>1098</v>
      </c>
      <c r="R39" s="51"/>
      <c r="S39" s="51">
        <v>140</v>
      </c>
      <c r="T39" s="51"/>
      <c r="U39" s="51"/>
    </row>
    <row r="40" spans="2:21" x14ac:dyDescent="0.2">
      <c r="B40" s="66" t="s">
        <v>155</v>
      </c>
      <c r="C40" s="60"/>
      <c r="D40" s="51">
        <v>5270</v>
      </c>
      <c r="E40" s="55">
        <v>1160</v>
      </c>
      <c r="F40" s="51">
        <v>480</v>
      </c>
      <c r="G40" s="50">
        <v>5740</v>
      </c>
      <c r="H40" s="51"/>
      <c r="I40" s="52">
        <v>16.7</v>
      </c>
      <c r="J40" s="53">
        <v>5.7</v>
      </c>
      <c r="K40" s="52">
        <v>3.7</v>
      </c>
      <c r="L40" s="54">
        <v>20.3</v>
      </c>
      <c r="M40" s="51"/>
      <c r="N40" s="51">
        <v>992</v>
      </c>
      <c r="O40" s="55">
        <v>195</v>
      </c>
      <c r="P40" s="51">
        <v>177</v>
      </c>
      <c r="Q40" s="50">
        <v>1169</v>
      </c>
      <c r="R40" s="51"/>
      <c r="S40" s="51">
        <v>80</v>
      </c>
      <c r="T40" s="51"/>
      <c r="U40" s="51"/>
    </row>
    <row r="41" spans="2:21" x14ac:dyDescent="0.2">
      <c r="B41" s="66" t="s">
        <v>156</v>
      </c>
      <c r="C41" s="60"/>
      <c r="D41" s="51">
        <v>4640</v>
      </c>
      <c r="E41" s="55">
        <v>1080</v>
      </c>
      <c r="F41" s="51">
        <v>500</v>
      </c>
      <c r="G41" s="50">
        <v>5140</v>
      </c>
      <c r="H41" s="51"/>
      <c r="I41" s="52">
        <v>13.3</v>
      </c>
      <c r="J41" s="53">
        <v>4.9000000000000004</v>
      </c>
      <c r="K41" s="52">
        <v>8.3000000000000007</v>
      </c>
      <c r="L41" s="54">
        <v>21.6</v>
      </c>
      <c r="M41" s="51"/>
      <c r="N41" s="51">
        <v>835</v>
      </c>
      <c r="O41" s="55">
        <v>173</v>
      </c>
      <c r="P41" s="51">
        <v>263</v>
      </c>
      <c r="Q41" s="50">
        <v>1097</v>
      </c>
      <c r="R41" s="51"/>
      <c r="S41" s="51">
        <v>203</v>
      </c>
      <c r="T41" s="51"/>
      <c r="U41" s="51"/>
    </row>
    <row r="42" spans="2:21" x14ac:dyDescent="0.2">
      <c r="B42" s="66" t="s">
        <v>157</v>
      </c>
      <c r="C42" s="60"/>
      <c r="D42" s="51">
        <v>5060</v>
      </c>
      <c r="E42" s="55">
        <v>1180</v>
      </c>
      <c r="F42" s="51">
        <v>530</v>
      </c>
      <c r="G42" s="50">
        <v>5590</v>
      </c>
      <c r="H42" s="51"/>
      <c r="I42" s="52">
        <v>14.9</v>
      </c>
      <c r="J42" s="53">
        <v>5.4</v>
      </c>
      <c r="K42" s="52">
        <v>4.5</v>
      </c>
      <c r="L42" s="54">
        <v>19.399999999999999</v>
      </c>
      <c r="M42" s="51"/>
      <c r="N42" s="51">
        <v>927</v>
      </c>
      <c r="O42" s="55">
        <v>189</v>
      </c>
      <c r="P42" s="51">
        <v>159</v>
      </c>
      <c r="Q42" s="50">
        <v>1086</v>
      </c>
      <c r="R42" s="51"/>
      <c r="S42" s="51">
        <v>126</v>
      </c>
      <c r="T42" s="51"/>
      <c r="U42" s="51"/>
    </row>
    <row r="43" spans="2:21" x14ac:dyDescent="0.2">
      <c r="B43" s="66" t="s">
        <v>158</v>
      </c>
      <c r="C43" s="60"/>
      <c r="D43" s="51">
        <v>5230</v>
      </c>
      <c r="E43" s="55">
        <v>1120</v>
      </c>
      <c r="F43" s="51">
        <v>470</v>
      </c>
      <c r="G43" s="50">
        <v>5700</v>
      </c>
      <c r="H43" s="51"/>
      <c r="I43" s="52">
        <v>16.2</v>
      </c>
      <c r="J43" s="53">
        <v>5.3</v>
      </c>
      <c r="K43" s="52">
        <v>6.4</v>
      </c>
      <c r="L43" s="54">
        <v>22.5</v>
      </c>
      <c r="M43" s="51"/>
      <c r="N43" s="51">
        <v>987</v>
      </c>
      <c r="O43" s="55">
        <v>184</v>
      </c>
      <c r="P43" s="51">
        <v>234</v>
      </c>
      <c r="Q43" s="50">
        <v>1221</v>
      </c>
      <c r="R43" s="51"/>
      <c r="S43" s="51">
        <v>66</v>
      </c>
      <c r="T43" s="51"/>
      <c r="U43" s="51"/>
    </row>
    <row r="44" spans="2:21" x14ac:dyDescent="0.2">
      <c r="B44" s="66" t="s">
        <v>159</v>
      </c>
      <c r="C44" s="60"/>
      <c r="D44" s="51">
        <v>4900</v>
      </c>
      <c r="E44" s="55">
        <v>1170</v>
      </c>
      <c r="F44" s="51">
        <v>520</v>
      </c>
      <c r="G44" s="50">
        <v>5420</v>
      </c>
      <c r="H44" s="51"/>
      <c r="I44" s="52">
        <v>14.4</v>
      </c>
      <c r="J44" s="53">
        <v>5.4</v>
      </c>
      <c r="K44" s="52">
        <v>9.4</v>
      </c>
      <c r="L44" s="54">
        <v>23.8</v>
      </c>
      <c r="M44" s="51"/>
      <c r="N44" s="51">
        <v>905</v>
      </c>
      <c r="O44" s="55">
        <v>188</v>
      </c>
      <c r="P44" s="51">
        <v>236</v>
      </c>
      <c r="Q44" s="50">
        <v>1142</v>
      </c>
      <c r="R44" s="51"/>
      <c r="S44" s="51">
        <v>153</v>
      </c>
      <c r="T44" s="51"/>
      <c r="U44" s="51"/>
    </row>
    <row r="45" spans="2:21" x14ac:dyDescent="0.2">
      <c r="B45" s="66" t="s">
        <v>160</v>
      </c>
      <c r="C45" s="60"/>
      <c r="D45" s="51">
        <v>3860</v>
      </c>
      <c r="E45" s="55">
        <v>1090</v>
      </c>
      <c r="F45" s="51">
        <v>530</v>
      </c>
      <c r="G45" s="50">
        <v>4390</v>
      </c>
      <c r="H45" s="51"/>
      <c r="I45" s="52">
        <v>12.3</v>
      </c>
      <c r="J45" s="53">
        <v>4.9000000000000004</v>
      </c>
      <c r="K45" s="52">
        <v>7.7</v>
      </c>
      <c r="L45" s="54">
        <v>19.899999999999999</v>
      </c>
      <c r="M45" s="51"/>
      <c r="N45" s="51">
        <v>688</v>
      </c>
      <c r="O45" s="55">
        <v>173</v>
      </c>
      <c r="P45" s="51">
        <v>190</v>
      </c>
      <c r="Q45" s="50">
        <v>878</v>
      </c>
      <c r="R45" s="51"/>
      <c r="S45" s="51">
        <v>107</v>
      </c>
      <c r="T45" s="51"/>
      <c r="U45" s="51"/>
    </row>
    <row r="46" spans="2:21" x14ac:dyDescent="0.2">
      <c r="B46" s="66" t="s">
        <v>161</v>
      </c>
      <c r="C46" s="60"/>
      <c r="D46" s="51">
        <v>3940</v>
      </c>
      <c r="E46" s="55">
        <v>1070</v>
      </c>
      <c r="F46" s="51">
        <v>440</v>
      </c>
      <c r="G46" s="50">
        <v>4380</v>
      </c>
      <c r="H46" s="51"/>
      <c r="I46" s="52">
        <v>12.1</v>
      </c>
      <c r="J46" s="53">
        <v>4.8</v>
      </c>
      <c r="K46" s="52">
        <v>4</v>
      </c>
      <c r="L46" s="54">
        <v>16.100000000000001</v>
      </c>
      <c r="M46" s="51"/>
      <c r="N46" s="51">
        <v>706</v>
      </c>
      <c r="O46" s="55">
        <v>171</v>
      </c>
      <c r="P46" s="51">
        <v>128</v>
      </c>
      <c r="Q46" s="50">
        <v>835</v>
      </c>
      <c r="R46" s="51"/>
      <c r="S46" s="51">
        <v>78</v>
      </c>
      <c r="T46" s="51"/>
      <c r="U46" s="51"/>
    </row>
    <row r="47" spans="2:21" x14ac:dyDescent="0.2">
      <c r="B47" s="66" t="s">
        <v>162</v>
      </c>
      <c r="C47" s="60"/>
      <c r="D47" s="51">
        <v>4120</v>
      </c>
      <c r="E47" s="55">
        <v>1040</v>
      </c>
      <c r="F47" s="51">
        <v>560</v>
      </c>
      <c r="G47" s="50">
        <v>4680</v>
      </c>
      <c r="H47" s="51"/>
      <c r="I47" s="52">
        <v>12.6</v>
      </c>
      <c r="J47" s="53">
        <v>4.5999999999999996</v>
      </c>
      <c r="K47" s="52">
        <v>5.4</v>
      </c>
      <c r="L47" s="54">
        <v>18</v>
      </c>
      <c r="M47" s="51"/>
      <c r="N47" s="51">
        <v>760</v>
      </c>
      <c r="O47" s="55">
        <v>173</v>
      </c>
      <c r="P47" s="51">
        <v>146</v>
      </c>
      <c r="Q47" s="50">
        <v>907</v>
      </c>
      <c r="R47" s="51"/>
      <c r="S47" s="51">
        <v>108</v>
      </c>
      <c r="T47" s="51"/>
      <c r="U47" s="51"/>
    </row>
    <row r="48" spans="2:21" ht="26.25" customHeight="1" x14ac:dyDescent="0.2">
      <c r="B48" s="66" t="s">
        <v>163</v>
      </c>
      <c r="C48" s="60"/>
      <c r="D48" s="51">
        <v>1760</v>
      </c>
      <c r="E48" s="55">
        <v>450</v>
      </c>
      <c r="F48" s="51">
        <v>370</v>
      </c>
      <c r="G48" s="50">
        <v>2130</v>
      </c>
      <c r="H48" s="51"/>
      <c r="I48" s="52">
        <v>4.8</v>
      </c>
      <c r="J48" s="53">
        <v>2</v>
      </c>
      <c r="K48" s="52">
        <v>5.2</v>
      </c>
      <c r="L48" s="54">
        <v>10</v>
      </c>
      <c r="M48" s="51"/>
      <c r="N48" s="51">
        <v>289</v>
      </c>
      <c r="O48" s="55">
        <v>73</v>
      </c>
      <c r="P48" s="51">
        <v>134</v>
      </c>
      <c r="Q48" s="50">
        <v>424</v>
      </c>
      <c r="R48" s="51"/>
      <c r="S48" s="51">
        <v>34</v>
      </c>
      <c r="T48" s="51"/>
      <c r="U48" s="51"/>
    </row>
    <row r="49" spans="1:21" ht="12.75" customHeight="1" x14ac:dyDescent="0.2">
      <c r="B49" s="66" t="s">
        <v>164</v>
      </c>
      <c r="C49" s="60"/>
      <c r="D49" s="51">
        <v>1940</v>
      </c>
      <c r="E49" s="55">
        <v>440</v>
      </c>
      <c r="F49" s="51">
        <v>270</v>
      </c>
      <c r="G49" s="50">
        <v>2210</v>
      </c>
      <c r="H49" s="51"/>
      <c r="I49" s="52">
        <v>5.3</v>
      </c>
      <c r="J49" s="53">
        <v>2</v>
      </c>
      <c r="K49" s="52">
        <v>1.5</v>
      </c>
      <c r="L49" s="54">
        <v>6.8</v>
      </c>
      <c r="M49" s="51"/>
      <c r="N49" s="51">
        <v>331</v>
      </c>
      <c r="O49" s="55">
        <v>72</v>
      </c>
      <c r="P49" s="51">
        <v>68</v>
      </c>
      <c r="Q49" s="50">
        <v>400</v>
      </c>
      <c r="R49" s="51"/>
      <c r="S49" s="51">
        <v>24</v>
      </c>
      <c r="T49" s="51"/>
      <c r="U49" s="51"/>
    </row>
    <row r="50" spans="1:21" ht="12.75" customHeight="1" x14ac:dyDescent="0.2">
      <c r="B50" s="67" t="s">
        <v>165</v>
      </c>
      <c r="C50" s="60"/>
      <c r="D50" s="51">
        <v>2570</v>
      </c>
      <c r="E50" s="55">
        <v>610</v>
      </c>
      <c r="F50" s="51">
        <v>350</v>
      </c>
      <c r="G50" s="50">
        <v>2920</v>
      </c>
      <c r="H50" s="51"/>
      <c r="I50" s="52">
        <v>7.6</v>
      </c>
      <c r="J50" s="53">
        <v>2.7</v>
      </c>
      <c r="K50" s="52">
        <v>2.1</v>
      </c>
      <c r="L50" s="54">
        <v>9.6999999999999993</v>
      </c>
      <c r="M50" s="51"/>
      <c r="N50" s="51">
        <v>470</v>
      </c>
      <c r="O50" s="55">
        <v>97</v>
      </c>
      <c r="P50" s="51">
        <v>75</v>
      </c>
      <c r="Q50" s="50">
        <v>545</v>
      </c>
      <c r="R50" s="51"/>
      <c r="S50" s="51">
        <v>65</v>
      </c>
      <c r="T50" s="51"/>
      <c r="U50" s="51"/>
    </row>
    <row r="51" spans="1:21" ht="12.75" customHeight="1" x14ac:dyDescent="0.2">
      <c r="B51" s="67" t="s">
        <v>166</v>
      </c>
      <c r="C51" s="60"/>
      <c r="D51" s="51">
        <v>3030</v>
      </c>
      <c r="E51" s="55">
        <v>830</v>
      </c>
      <c r="F51" s="51">
        <v>440</v>
      </c>
      <c r="G51" s="50">
        <v>3470</v>
      </c>
      <c r="H51" s="51"/>
      <c r="I51" s="52">
        <v>9.4</v>
      </c>
      <c r="J51" s="53">
        <v>3.9</v>
      </c>
      <c r="K51" s="52">
        <v>3.4</v>
      </c>
      <c r="L51" s="54">
        <v>12.8</v>
      </c>
      <c r="M51" s="51"/>
      <c r="N51" s="51">
        <v>581</v>
      </c>
      <c r="O51" s="55">
        <v>140</v>
      </c>
      <c r="P51" s="51">
        <v>153</v>
      </c>
      <c r="Q51" s="50">
        <v>734</v>
      </c>
      <c r="R51" s="51"/>
      <c r="S51" s="51">
        <v>124</v>
      </c>
      <c r="T51" s="51"/>
      <c r="U51" s="68"/>
    </row>
    <row r="52" spans="1:21" ht="12.75" customHeight="1" x14ac:dyDescent="0.2">
      <c r="B52" s="66" t="s">
        <v>167</v>
      </c>
      <c r="C52" s="60"/>
      <c r="D52" s="51">
        <v>3230</v>
      </c>
      <c r="E52" s="55">
        <v>850</v>
      </c>
      <c r="F52" s="51">
        <v>340</v>
      </c>
      <c r="G52" s="50">
        <v>3560</v>
      </c>
      <c r="H52" s="51"/>
      <c r="I52" s="52">
        <v>9.4</v>
      </c>
      <c r="J52" s="53">
        <v>4.4000000000000004</v>
      </c>
      <c r="K52" s="52">
        <v>4.3</v>
      </c>
      <c r="L52" s="54">
        <v>13.7</v>
      </c>
      <c r="M52" s="51"/>
      <c r="N52" s="51">
        <v>632</v>
      </c>
      <c r="O52" s="55">
        <v>149</v>
      </c>
      <c r="P52" s="51">
        <v>202</v>
      </c>
      <c r="Q52" s="50">
        <v>834</v>
      </c>
      <c r="R52" s="51"/>
      <c r="S52" s="51">
        <v>76</v>
      </c>
      <c r="T52" s="51"/>
      <c r="U52" s="68"/>
    </row>
    <row r="53" spans="1:21" ht="12.75" customHeight="1" x14ac:dyDescent="0.2">
      <c r="B53" s="66" t="s">
        <v>168</v>
      </c>
      <c r="C53" s="60"/>
      <c r="D53" s="51">
        <v>3700</v>
      </c>
      <c r="E53" s="55">
        <v>960</v>
      </c>
      <c r="F53" s="51">
        <v>430</v>
      </c>
      <c r="G53" s="50">
        <v>4120</v>
      </c>
      <c r="H53" s="51"/>
      <c r="I53" s="52">
        <v>10.5</v>
      </c>
      <c r="J53" s="53">
        <v>5.0999999999999996</v>
      </c>
      <c r="K53" s="52">
        <v>2.6</v>
      </c>
      <c r="L53" s="54">
        <v>13.1</v>
      </c>
      <c r="M53" s="51"/>
      <c r="N53" s="51">
        <v>705</v>
      </c>
      <c r="O53" s="55">
        <v>162</v>
      </c>
      <c r="P53" s="51">
        <v>110</v>
      </c>
      <c r="Q53" s="50">
        <v>816</v>
      </c>
      <c r="R53" s="51"/>
      <c r="S53" s="51">
        <v>55</v>
      </c>
      <c r="T53" s="51"/>
      <c r="U53" s="68"/>
    </row>
    <row r="54" spans="1:21" ht="12.75" customHeight="1" x14ac:dyDescent="0.2">
      <c r="B54" s="66" t="s">
        <v>169</v>
      </c>
      <c r="C54" s="60"/>
      <c r="D54" s="51">
        <v>5300</v>
      </c>
      <c r="E54" s="55">
        <v>1400</v>
      </c>
      <c r="F54" s="51">
        <v>530</v>
      </c>
      <c r="G54" s="50">
        <v>5830</v>
      </c>
      <c r="H54" s="51"/>
      <c r="I54" s="52">
        <v>16.7</v>
      </c>
      <c r="J54" s="53">
        <v>7.8</v>
      </c>
      <c r="K54" s="52">
        <v>5.8</v>
      </c>
      <c r="L54" s="54">
        <v>22.6</v>
      </c>
      <c r="M54" s="51"/>
      <c r="N54" s="51">
        <v>1061</v>
      </c>
      <c r="O54" s="55">
        <v>245</v>
      </c>
      <c r="P54" s="51">
        <v>177</v>
      </c>
      <c r="Q54" s="50">
        <v>1238</v>
      </c>
      <c r="R54" s="51"/>
      <c r="S54" s="51">
        <v>76</v>
      </c>
      <c r="T54" s="51"/>
      <c r="U54" s="68"/>
    </row>
    <row r="55" spans="1:21" ht="12.75" customHeight="1" x14ac:dyDescent="0.2">
      <c r="B55" s="66" t="s">
        <v>170</v>
      </c>
      <c r="C55" s="60"/>
      <c r="D55" s="51">
        <v>5290</v>
      </c>
      <c r="E55" s="55">
        <v>1310</v>
      </c>
      <c r="F55" s="51">
        <v>430</v>
      </c>
      <c r="G55" s="50">
        <v>5720</v>
      </c>
      <c r="H55" s="51"/>
      <c r="I55" s="52">
        <v>17.600000000000001</v>
      </c>
      <c r="J55" s="53">
        <v>7.6</v>
      </c>
      <c r="K55" s="52">
        <v>4.7</v>
      </c>
      <c r="L55" s="54">
        <v>22.2</v>
      </c>
      <c r="M55" s="51"/>
      <c r="N55" s="51">
        <v>1089</v>
      </c>
      <c r="O55" s="55">
        <v>238</v>
      </c>
      <c r="P55" s="51">
        <v>140</v>
      </c>
      <c r="Q55" s="50">
        <v>1229</v>
      </c>
      <c r="R55" s="51"/>
      <c r="S55" s="51">
        <v>55</v>
      </c>
      <c r="T55" s="51"/>
      <c r="U55" s="68"/>
    </row>
    <row r="56" spans="1:21" ht="12.75" customHeight="1" x14ac:dyDescent="0.2">
      <c r="B56" s="66" t="s">
        <v>171</v>
      </c>
      <c r="C56" s="60"/>
      <c r="D56" s="51">
        <v>6180</v>
      </c>
      <c r="E56" s="55">
        <v>1560</v>
      </c>
      <c r="F56" s="51">
        <v>570</v>
      </c>
      <c r="G56" s="50">
        <v>6750</v>
      </c>
      <c r="H56" s="51"/>
      <c r="I56" s="52">
        <v>21.5</v>
      </c>
      <c r="J56" s="53">
        <v>10</v>
      </c>
      <c r="K56" s="52">
        <v>8.1999999999999993</v>
      </c>
      <c r="L56" s="54">
        <v>29.7</v>
      </c>
      <c r="M56" s="51"/>
      <c r="N56" s="51">
        <v>1310</v>
      </c>
      <c r="O56" s="55">
        <v>307</v>
      </c>
      <c r="P56" s="51">
        <v>238</v>
      </c>
      <c r="Q56" s="50">
        <v>1548</v>
      </c>
      <c r="R56" s="51"/>
      <c r="S56" s="51">
        <v>143</v>
      </c>
      <c r="T56" s="51"/>
      <c r="U56" s="68"/>
    </row>
    <row r="57" spans="1:21" ht="12.75" customHeight="1" x14ac:dyDescent="0.2">
      <c r="B57" s="66" t="s">
        <v>172</v>
      </c>
      <c r="C57" s="60"/>
      <c r="D57" s="51">
        <v>3880</v>
      </c>
      <c r="E57" s="55">
        <v>970</v>
      </c>
      <c r="F57" s="51">
        <v>370</v>
      </c>
      <c r="G57" s="50">
        <v>4250</v>
      </c>
      <c r="H57" s="51"/>
      <c r="I57" s="52">
        <v>15.2</v>
      </c>
      <c r="J57" s="53">
        <v>7.3</v>
      </c>
      <c r="K57" s="52">
        <v>3.2</v>
      </c>
      <c r="L57" s="54">
        <v>18.399999999999999</v>
      </c>
      <c r="M57" s="51"/>
      <c r="N57" s="51">
        <v>811</v>
      </c>
      <c r="O57" s="55">
        <v>177</v>
      </c>
      <c r="P57" s="51">
        <v>145</v>
      </c>
      <c r="Q57" s="50">
        <v>956</v>
      </c>
      <c r="R57" s="51"/>
      <c r="S57" s="51">
        <v>104</v>
      </c>
      <c r="T57" s="51"/>
      <c r="U57" s="68"/>
    </row>
    <row r="58" spans="1:21" ht="12.75" customHeight="1" x14ac:dyDescent="0.2">
      <c r="B58" s="66" t="s">
        <v>173</v>
      </c>
      <c r="C58" s="60"/>
      <c r="D58" s="51">
        <v>4610</v>
      </c>
      <c r="E58" s="55">
        <v>1190</v>
      </c>
      <c r="F58" s="51">
        <v>430</v>
      </c>
      <c r="G58" s="50">
        <v>5040</v>
      </c>
      <c r="H58" s="51"/>
      <c r="I58" s="52">
        <v>17.5</v>
      </c>
      <c r="J58" s="53">
        <v>8.8000000000000007</v>
      </c>
      <c r="K58" s="52">
        <v>6.6</v>
      </c>
      <c r="L58" s="54">
        <v>24</v>
      </c>
      <c r="M58" s="51"/>
      <c r="N58" s="51">
        <v>947</v>
      </c>
      <c r="O58" s="55">
        <v>211</v>
      </c>
      <c r="P58" s="51">
        <v>223</v>
      </c>
      <c r="Q58" s="50">
        <v>1170</v>
      </c>
      <c r="R58" s="51"/>
      <c r="S58" s="51">
        <v>111</v>
      </c>
      <c r="T58" s="51"/>
      <c r="U58" s="68"/>
    </row>
    <row r="59" spans="1:21" ht="25.5" customHeight="1" x14ac:dyDescent="0.2">
      <c r="A59" s="66" t="s">
        <v>174</v>
      </c>
      <c r="B59" s="66"/>
      <c r="C59" s="60"/>
      <c r="D59" s="69"/>
      <c r="E59" s="55"/>
      <c r="F59" s="69"/>
      <c r="G59" s="70"/>
      <c r="H59" s="51"/>
      <c r="I59" s="63"/>
      <c r="J59" s="63"/>
      <c r="K59" s="69"/>
      <c r="L59" s="54"/>
      <c r="M59" s="51"/>
      <c r="N59" s="51"/>
      <c r="O59" s="55"/>
      <c r="P59" s="51"/>
      <c r="Q59" s="50"/>
      <c r="R59" s="51"/>
      <c r="S59" s="64"/>
      <c r="T59" s="51"/>
      <c r="U59" s="51"/>
    </row>
    <row r="60" spans="1:21" ht="12.75" customHeight="1" x14ac:dyDescent="0.2">
      <c r="B60" s="1" t="s">
        <v>175</v>
      </c>
      <c r="C60" s="60"/>
      <c r="D60" s="51" t="s">
        <v>107</v>
      </c>
      <c r="E60" s="51" t="s">
        <v>107</v>
      </c>
      <c r="F60" s="51" t="s">
        <v>107</v>
      </c>
      <c r="G60" s="50" t="s">
        <v>107</v>
      </c>
      <c r="H60" s="51"/>
      <c r="I60" s="52" t="s">
        <v>41</v>
      </c>
      <c r="J60" s="51" t="s">
        <v>41</v>
      </c>
      <c r="K60" s="52" t="s">
        <v>41</v>
      </c>
      <c r="L60" s="71">
        <v>0</v>
      </c>
      <c r="M60" s="51"/>
      <c r="N60" s="51" t="s">
        <v>107</v>
      </c>
      <c r="O60" s="51" t="s">
        <v>107</v>
      </c>
      <c r="P60" s="51" t="s">
        <v>107</v>
      </c>
      <c r="Q60" s="50" t="s">
        <v>107</v>
      </c>
      <c r="R60" s="51"/>
      <c r="S60" s="51" t="s">
        <v>107</v>
      </c>
      <c r="T60" s="51"/>
      <c r="U60" s="51"/>
    </row>
    <row r="61" spans="1:21" ht="13.5" customHeight="1" x14ac:dyDescent="0.2">
      <c r="B61" s="1" t="s">
        <v>176</v>
      </c>
      <c r="C61" s="60"/>
      <c r="D61" s="51" t="s">
        <v>107</v>
      </c>
      <c r="E61" s="51" t="s">
        <v>107</v>
      </c>
      <c r="F61" s="51" t="s">
        <v>107</v>
      </c>
      <c r="G61" s="50" t="s">
        <v>107</v>
      </c>
      <c r="H61" s="51"/>
      <c r="I61" s="52" t="s">
        <v>41</v>
      </c>
      <c r="J61" s="51" t="s">
        <v>41</v>
      </c>
      <c r="K61" s="52">
        <v>28.2</v>
      </c>
      <c r="L61" s="71">
        <v>28.2</v>
      </c>
      <c r="M61" s="51"/>
      <c r="N61" s="51" t="s">
        <v>107</v>
      </c>
      <c r="O61" s="51" t="s">
        <v>107</v>
      </c>
      <c r="P61" s="51" t="s">
        <v>107</v>
      </c>
      <c r="Q61" s="50" t="s">
        <v>107</v>
      </c>
      <c r="R61" s="51"/>
      <c r="S61" s="51" t="s">
        <v>107</v>
      </c>
      <c r="T61" s="51"/>
      <c r="U61" s="51"/>
    </row>
    <row r="62" spans="1:21" ht="25.5" customHeight="1" x14ac:dyDescent="0.2">
      <c r="A62" s="66" t="s">
        <v>177</v>
      </c>
      <c r="C62" s="60"/>
      <c r="D62" s="51"/>
      <c r="E62" s="55"/>
      <c r="F62" s="51"/>
      <c r="G62" s="50"/>
      <c r="H62" s="51"/>
      <c r="I62" s="52"/>
      <c r="J62" s="53"/>
      <c r="K62" s="52"/>
      <c r="L62" s="54"/>
      <c r="M62" s="51"/>
      <c r="N62" s="51"/>
      <c r="O62" s="55"/>
      <c r="P62" s="51"/>
      <c r="Q62" s="50"/>
      <c r="R62" s="51"/>
      <c r="S62" s="51"/>
      <c r="T62" s="51"/>
      <c r="U62" s="51"/>
    </row>
    <row r="63" spans="1:21" x14ac:dyDescent="0.2">
      <c r="A63" s="66"/>
      <c r="B63" s="1" t="s">
        <v>175</v>
      </c>
      <c r="C63" s="60"/>
      <c r="D63" s="51" t="s">
        <v>107</v>
      </c>
      <c r="E63" s="51" t="s">
        <v>107</v>
      </c>
      <c r="F63" s="51" t="s">
        <v>107</v>
      </c>
      <c r="G63" s="50" t="s">
        <v>107</v>
      </c>
      <c r="H63" s="51"/>
      <c r="I63" s="72" t="s">
        <v>107</v>
      </c>
      <c r="J63" s="72" t="s">
        <v>107</v>
      </c>
      <c r="K63" s="72" t="s">
        <v>107</v>
      </c>
      <c r="L63" s="73">
        <v>0</v>
      </c>
      <c r="M63" s="51"/>
      <c r="N63" s="51" t="s">
        <v>107</v>
      </c>
      <c r="O63" s="51" t="s">
        <v>107</v>
      </c>
      <c r="P63" s="51" t="s">
        <v>107</v>
      </c>
      <c r="Q63" s="50" t="s">
        <v>107</v>
      </c>
      <c r="R63" s="51"/>
      <c r="S63" s="51" t="s">
        <v>107</v>
      </c>
      <c r="T63" s="51"/>
      <c r="U63" s="51"/>
    </row>
    <row r="64" spans="1:21" x14ac:dyDescent="0.2">
      <c r="B64" s="1" t="s">
        <v>176</v>
      </c>
      <c r="C64" s="60"/>
      <c r="D64" s="51" t="s">
        <v>107</v>
      </c>
      <c r="E64" s="51" t="s">
        <v>107</v>
      </c>
      <c r="F64" s="51" t="s">
        <v>107</v>
      </c>
      <c r="G64" s="50" t="s">
        <v>107</v>
      </c>
      <c r="H64" s="51"/>
      <c r="I64" s="72" t="s">
        <v>107</v>
      </c>
      <c r="J64" s="72" t="s">
        <v>107</v>
      </c>
      <c r="K64" s="72" t="s">
        <v>107</v>
      </c>
      <c r="L64" s="73">
        <v>2</v>
      </c>
      <c r="M64" s="51"/>
      <c r="N64" s="51" t="s">
        <v>107</v>
      </c>
      <c r="O64" s="51" t="s">
        <v>107</v>
      </c>
      <c r="P64" s="51" t="s">
        <v>107</v>
      </c>
      <c r="Q64" s="50" t="s">
        <v>107</v>
      </c>
      <c r="R64" s="51"/>
      <c r="S64" s="51" t="s">
        <v>107</v>
      </c>
      <c r="T64" s="51"/>
      <c r="U64" s="51"/>
    </row>
    <row r="65" spans="1:21" ht="2.1" customHeight="1" x14ac:dyDescent="0.2">
      <c r="A65" s="74"/>
      <c r="B65" s="74"/>
      <c r="C65" s="74"/>
      <c r="D65" s="75"/>
      <c r="E65" s="75"/>
      <c r="F65" s="75"/>
      <c r="G65" s="76"/>
      <c r="H65" s="75"/>
      <c r="I65" s="77"/>
      <c r="J65" s="78"/>
      <c r="K65" s="77"/>
      <c r="L65" s="76"/>
      <c r="M65" s="75"/>
      <c r="N65" s="75"/>
      <c r="O65" s="75"/>
      <c r="P65" s="75"/>
      <c r="Q65" s="76"/>
      <c r="R65" s="75"/>
      <c r="S65" s="75"/>
      <c r="T65" s="75"/>
      <c r="U65" s="51"/>
    </row>
    <row r="66" spans="1:21" x14ac:dyDescent="0.2">
      <c r="A66" s="79"/>
      <c r="B66" s="79"/>
      <c r="C66" s="79"/>
      <c r="D66" s="51"/>
      <c r="E66" s="51"/>
      <c r="F66" s="51"/>
      <c r="G66" s="51"/>
      <c r="H66" s="51"/>
      <c r="I66" s="52"/>
      <c r="K66" s="52"/>
      <c r="L66" s="52"/>
      <c r="M66" s="51"/>
      <c r="N66" s="51"/>
      <c r="O66" s="51"/>
      <c r="P66" s="51"/>
      <c r="Q66" s="51"/>
      <c r="R66" s="51"/>
      <c r="S66" s="51"/>
      <c r="T66" s="51"/>
      <c r="U66" s="51"/>
    </row>
    <row r="67" spans="1:21" ht="14.25" x14ac:dyDescent="0.2">
      <c r="A67" s="80">
        <v>1</v>
      </c>
      <c r="B67" s="1" t="s">
        <v>179</v>
      </c>
    </row>
    <row r="68" spans="1:21" ht="14.25" x14ac:dyDescent="0.2">
      <c r="A68" s="80">
        <v>2</v>
      </c>
      <c r="B68" s="1" t="s">
        <v>180</v>
      </c>
      <c r="I68" s="52"/>
    </row>
    <row r="69" spans="1:21" ht="39.6" customHeight="1" x14ac:dyDescent="0.2">
      <c r="A69" s="81">
        <v>3</v>
      </c>
      <c r="B69" s="82" t="s">
        <v>181</v>
      </c>
      <c r="C69" s="82"/>
      <c r="D69" s="82"/>
      <c r="E69" s="82"/>
      <c r="F69" s="82"/>
      <c r="G69" s="82"/>
      <c r="H69" s="82"/>
      <c r="I69" s="82"/>
      <c r="J69" s="82"/>
      <c r="K69" s="82"/>
      <c r="L69" s="82"/>
      <c r="M69" s="82"/>
      <c r="N69" s="82"/>
      <c r="O69" s="82"/>
      <c r="P69" s="82"/>
      <c r="Q69" s="82"/>
      <c r="R69" s="82"/>
      <c r="S69" s="82"/>
      <c r="T69" s="83"/>
      <c r="U69" s="83"/>
    </row>
    <row r="70" spans="1:21" ht="14.25" x14ac:dyDescent="0.2">
      <c r="A70" s="80">
        <v>4</v>
      </c>
      <c r="B70" s="1" t="s">
        <v>182</v>
      </c>
    </row>
    <row r="71" spans="1:21" ht="14.25" x14ac:dyDescent="0.2">
      <c r="A71" s="80">
        <v>5</v>
      </c>
      <c r="B71" s="1" t="s">
        <v>183</v>
      </c>
    </row>
    <row r="72" spans="1:21" ht="14.25" x14ac:dyDescent="0.2">
      <c r="A72" s="80">
        <v>6</v>
      </c>
      <c r="B72" s="1" t="s">
        <v>184</v>
      </c>
    </row>
    <row r="73" spans="1:21" ht="27" customHeight="1" x14ac:dyDescent="0.2">
      <c r="A73" s="84">
        <v>7</v>
      </c>
      <c r="B73" s="82" t="s">
        <v>185</v>
      </c>
      <c r="C73" s="82"/>
      <c r="D73" s="82"/>
      <c r="E73" s="82"/>
      <c r="F73" s="82"/>
      <c r="G73" s="82"/>
      <c r="H73" s="82"/>
      <c r="I73" s="82"/>
      <c r="J73" s="82"/>
      <c r="K73" s="82"/>
      <c r="L73" s="82"/>
      <c r="M73" s="82"/>
      <c r="N73" s="82"/>
      <c r="O73" s="82"/>
      <c r="P73" s="82"/>
      <c r="Q73" s="82"/>
      <c r="R73" s="82"/>
      <c r="S73" s="82"/>
    </row>
    <row r="74" spans="1:21" x14ac:dyDescent="0.2">
      <c r="A74" s="10" t="s">
        <v>44</v>
      </c>
      <c r="B74" s="1" t="s">
        <v>186</v>
      </c>
    </row>
    <row r="75" spans="1:21" x14ac:dyDescent="0.2">
      <c r="A75" s="10" t="s">
        <v>45</v>
      </c>
      <c r="B75" s="1" t="s">
        <v>187</v>
      </c>
    </row>
    <row r="76" spans="1:21" x14ac:dyDescent="0.2">
      <c r="A76" s="1" t="s">
        <v>107</v>
      </c>
      <c r="B76" s="1" t="s">
        <v>188</v>
      </c>
    </row>
    <row r="77" spans="1:21" x14ac:dyDescent="0.2">
      <c r="A77" s="1" t="s">
        <v>41</v>
      </c>
      <c r="B77" s="1" t="s">
        <v>189</v>
      </c>
    </row>
    <row r="78" spans="1:21" x14ac:dyDescent="0.2">
      <c r="B78" s="5"/>
    </row>
  </sheetData>
  <mergeCells count="18">
    <mergeCell ref="B69:S69"/>
    <mergeCell ref="B73:S73"/>
    <mergeCell ref="D5:D6"/>
    <mergeCell ref="F5:F6"/>
    <mergeCell ref="G5:G6"/>
    <mergeCell ref="I5:I6"/>
    <mergeCell ref="K5:K6"/>
    <mergeCell ref="L5:L6"/>
    <mergeCell ref="N5:N6"/>
    <mergeCell ref="P5:P6"/>
    <mergeCell ref="A4:B6"/>
    <mergeCell ref="D4:G4"/>
    <mergeCell ref="I4:L4"/>
    <mergeCell ref="N4:S4"/>
    <mergeCell ref="Q5:Q6"/>
    <mergeCell ref="S5:S6"/>
    <mergeCell ref="A1:B1"/>
    <mergeCell ref="A2:S2"/>
  </mergeCells>
  <hyperlinks>
    <hyperlink ref="A1:B1" location="ContentsHead" display="ContentsHead" xr:uid="{C805A84D-0D47-4179-AF06-48467BE56C2A}"/>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94BB9-6E84-4299-BCE7-10734115E357}">
  <sheetPr codeName="Sheet5">
    <pageSetUpPr fitToPage="1"/>
  </sheetPr>
  <dimension ref="A1:L64"/>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1" customWidth="1"/>
    <col min="2" max="2" width="24" style="1" customWidth="1"/>
    <col min="3" max="3" width="12.5703125" style="1" customWidth="1"/>
    <col min="4" max="4" width="18.140625" style="1" customWidth="1"/>
    <col min="5" max="5" width="12.42578125" style="1" customWidth="1"/>
    <col min="6" max="6" width="14.140625" style="1" customWidth="1"/>
    <col min="7" max="7" width="11.140625" style="1" bestFit="1" customWidth="1"/>
    <col min="8" max="8" width="4.5703125" style="1" customWidth="1"/>
    <col min="9" max="10" width="14.5703125" style="1" customWidth="1"/>
    <col min="11" max="12" width="0" style="1" hidden="1"/>
    <col min="13" max="16384" width="14.5703125" style="1" hidden="1"/>
  </cols>
  <sheetData>
    <row r="1" spans="1:7" x14ac:dyDescent="0.2">
      <c r="A1" s="35" t="s">
        <v>57</v>
      </c>
      <c r="B1" s="35"/>
    </row>
    <row r="2" spans="1:7" x14ac:dyDescent="0.2">
      <c r="A2" s="38" t="s">
        <v>193</v>
      </c>
      <c r="B2" s="38"/>
      <c r="C2" s="38"/>
      <c r="D2" s="38"/>
      <c r="E2" s="38"/>
      <c r="F2" s="38"/>
      <c r="G2" s="38"/>
    </row>
    <row r="4" spans="1:7" ht="30" x14ac:dyDescent="0.35">
      <c r="A4" s="39" t="s">
        <v>109</v>
      </c>
      <c r="B4" s="39"/>
      <c r="C4" s="39" t="s">
        <v>194</v>
      </c>
      <c r="D4" s="39"/>
      <c r="E4" s="40" t="s">
        <v>70</v>
      </c>
      <c r="F4" s="40" t="s">
        <v>195</v>
      </c>
      <c r="G4" s="89" t="s">
        <v>196</v>
      </c>
    </row>
    <row r="5" spans="1:7" ht="30" x14ac:dyDescent="0.35">
      <c r="A5" s="44"/>
      <c r="B5" s="44"/>
      <c r="C5" s="45" t="s">
        <v>190</v>
      </c>
      <c r="D5" s="45" t="s">
        <v>197</v>
      </c>
      <c r="E5" s="45" t="s">
        <v>190</v>
      </c>
      <c r="F5" s="45" t="s">
        <v>190</v>
      </c>
      <c r="G5" s="90" t="s">
        <v>190</v>
      </c>
    </row>
    <row r="6" spans="1:7" x14ac:dyDescent="0.2">
      <c r="A6" s="13" t="s">
        <v>124</v>
      </c>
      <c r="B6" s="13"/>
      <c r="C6" s="51"/>
      <c r="D6" s="51"/>
      <c r="E6" s="51"/>
      <c r="F6" s="51"/>
      <c r="G6" s="50"/>
    </row>
    <row r="7" spans="1:7" x14ac:dyDescent="0.2">
      <c r="B7" s="59" t="s">
        <v>56</v>
      </c>
      <c r="C7" s="51">
        <v>56570</v>
      </c>
      <c r="D7" s="51">
        <v>11646</v>
      </c>
      <c r="E7" s="51">
        <v>2630</v>
      </c>
      <c r="F7" s="51">
        <v>2700</v>
      </c>
      <c r="G7" s="50">
        <v>61900</v>
      </c>
    </row>
    <row r="8" spans="1:7" x14ac:dyDescent="0.2">
      <c r="B8" s="59" t="s">
        <v>43</v>
      </c>
      <c r="C8" s="51">
        <v>55990</v>
      </c>
      <c r="D8" s="51">
        <v>11620</v>
      </c>
      <c r="E8" s="51">
        <v>2930</v>
      </c>
      <c r="F8" s="51">
        <v>2520</v>
      </c>
      <c r="G8" s="50">
        <v>61440</v>
      </c>
    </row>
    <row r="9" spans="1:7" x14ac:dyDescent="0.2">
      <c r="B9" s="59" t="s">
        <v>198</v>
      </c>
      <c r="C9" s="51">
        <v>42370</v>
      </c>
      <c r="D9" s="51">
        <v>9466</v>
      </c>
      <c r="E9" s="51">
        <v>1930</v>
      </c>
      <c r="F9" s="51">
        <v>1700</v>
      </c>
      <c r="G9" s="50">
        <v>46000</v>
      </c>
    </row>
    <row r="10" spans="1:7" ht="26.1" customHeight="1" x14ac:dyDescent="0.2">
      <c r="A10" s="13" t="s">
        <v>126</v>
      </c>
      <c r="B10" s="13"/>
      <c r="C10" s="51"/>
      <c r="D10" s="51"/>
      <c r="E10" s="51"/>
      <c r="F10" s="51"/>
      <c r="G10" s="50"/>
    </row>
    <row r="11" spans="1:7" s="13" customFormat="1" x14ac:dyDescent="0.2">
      <c r="A11" s="1"/>
      <c r="B11" s="59" t="s">
        <v>127</v>
      </c>
      <c r="C11" s="51">
        <v>13320</v>
      </c>
      <c r="D11" s="51">
        <v>2608</v>
      </c>
      <c r="E11" s="51">
        <v>650</v>
      </c>
      <c r="F11" s="51">
        <v>690</v>
      </c>
      <c r="G11" s="50">
        <v>14660</v>
      </c>
    </row>
    <row r="12" spans="1:7" x14ac:dyDescent="0.2">
      <c r="B12" s="59" t="s">
        <v>128</v>
      </c>
      <c r="C12" s="51">
        <v>15030</v>
      </c>
      <c r="D12" s="51">
        <v>3162</v>
      </c>
      <c r="E12" s="51">
        <v>610</v>
      </c>
      <c r="F12" s="51">
        <v>700</v>
      </c>
      <c r="G12" s="50">
        <v>16340</v>
      </c>
    </row>
    <row r="13" spans="1:7" x14ac:dyDescent="0.2">
      <c r="B13" s="59" t="s">
        <v>129</v>
      </c>
      <c r="C13" s="51">
        <v>16040</v>
      </c>
      <c r="D13" s="51">
        <v>3274</v>
      </c>
      <c r="E13" s="51">
        <v>720</v>
      </c>
      <c r="F13" s="51">
        <v>710</v>
      </c>
      <c r="G13" s="50">
        <v>17460</v>
      </c>
    </row>
    <row r="14" spans="1:7" ht="13.35" customHeight="1" x14ac:dyDescent="0.2">
      <c r="B14" s="59" t="s">
        <v>130</v>
      </c>
      <c r="C14" s="51">
        <v>12180</v>
      </c>
      <c r="D14" s="51">
        <v>2602</v>
      </c>
      <c r="E14" s="51">
        <v>660</v>
      </c>
      <c r="F14" s="51">
        <v>590</v>
      </c>
      <c r="G14" s="50">
        <v>13430</v>
      </c>
    </row>
    <row r="15" spans="1:7" ht="26.45" customHeight="1" x14ac:dyDescent="0.2">
      <c r="B15" s="59" t="s">
        <v>131</v>
      </c>
      <c r="C15" s="51">
        <v>13490</v>
      </c>
      <c r="D15" s="51">
        <v>2603</v>
      </c>
      <c r="E15" s="51">
        <v>690</v>
      </c>
      <c r="F15" s="51">
        <v>600</v>
      </c>
      <c r="G15" s="50">
        <v>14770</v>
      </c>
    </row>
    <row r="16" spans="1:7" x14ac:dyDescent="0.2">
      <c r="B16" s="59" t="s">
        <v>132</v>
      </c>
      <c r="C16" s="51">
        <v>15070</v>
      </c>
      <c r="D16" s="51">
        <v>3217</v>
      </c>
      <c r="E16" s="51">
        <v>790</v>
      </c>
      <c r="F16" s="51">
        <v>640</v>
      </c>
      <c r="G16" s="50">
        <v>16500</v>
      </c>
    </row>
    <row r="17" spans="1:7" x14ac:dyDescent="0.2">
      <c r="B17" s="59" t="s">
        <v>133</v>
      </c>
      <c r="C17" s="51">
        <v>15380</v>
      </c>
      <c r="D17" s="51">
        <v>3313</v>
      </c>
      <c r="E17" s="51">
        <v>680</v>
      </c>
      <c r="F17" s="51">
        <v>660</v>
      </c>
      <c r="G17" s="50">
        <v>16710</v>
      </c>
    </row>
    <row r="18" spans="1:7" x14ac:dyDescent="0.2">
      <c r="B18" s="59" t="s">
        <v>134</v>
      </c>
      <c r="C18" s="51">
        <v>12050</v>
      </c>
      <c r="D18" s="51">
        <v>2488</v>
      </c>
      <c r="E18" s="51">
        <v>770</v>
      </c>
      <c r="F18" s="51">
        <v>630</v>
      </c>
      <c r="G18" s="50">
        <v>13450</v>
      </c>
    </row>
    <row r="19" spans="1:7" ht="25.5" customHeight="1" x14ac:dyDescent="0.2">
      <c r="B19" s="59" t="s">
        <v>199</v>
      </c>
      <c r="C19" s="51">
        <v>6580</v>
      </c>
      <c r="D19" s="51">
        <v>1292</v>
      </c>
      <c r="E19" s="51">
        <v>390</v>
      </c>
      <c r="F19" s="51">
        <v>290</v>
      </c>
      <c r="G19" s="50">
        <v>7260</v>
      </c>
    </row>
    <row r="20" spans="1:7" ht="12.6" customHeight="1" x14ac:dyDescent="0.2">
      <c r="B20" s="59" t="s">
        <v>200</v>
      </c>
      <c r="C20" s="51">
        <v>10250</v>
      </c>
      <c r="D20" s="51">
        <v>2284</v>
      </c>
      <c r="E20" s="51">
        <v>500</v>
      </c>
      <c r="F20" s="51">
        <v>400</v>
      </c>
      <c r="G20" s="50">
        <v>11150</v>
      </c>
    </row>
    <row r="21" spans="1:7" ht="12.6" customHeight="1" x14ac:dyDescent="0.2">
      <c r="B21" s="59" t="s">
        <v>191</v>
      </c>
      <c r="C21" s="51">
        <v>16910</v>
      </c>
      <c r="D21" s="51">
        <v>3840</v>
      </c>
      <c r="E21" s="51">
        <v>740</v>
      </c>
      <c r="F21" s="51">
        <v>650</v>
      </c>
      <c r="G21" s="50">
        <v>18300</v>
      </c>
    </row>
    <row r="22" spans="1:7" ht="26.45" customHeight="1" x14ac:dyDescent="0.2">
      <c r="A22" s="13" t="s">
        <v>138</v>
      </c>
      <c r="B22" s="13"/>
      <c r="C22" s="51"/>
      <c r="D22" s="51"/>
      <c r="E22" s="51"/>
      <c r="F22" s="51"/>
      <c r="G22" s="50"/>
    </row>
    <row r="23" spans="1:7" x14ac:dyDescent="0.2">
      <c r="B23" s="66" t="s">
        <v>139</v>
      </c>
      <c r="C23" s="51">
        <v>3960</v>
      </c>
      <c r="D23" s="51">
        <v>784</v>
      </c>
      <c r="E23" s="51">
        <v>220</v>
      </c>
      <c r="F23" s="51">
        <v>210</v>
      </c>
      <c r="G23" s="50">
        <v>4390</v>
      </c>
    </row>
    <row r="24" spans="1:7" x14ac:dyDescent="0.2">
      <c r="B24" s="66" t="s">
        <v>140</v>
      </c>
      <c r="C24" s="51">
        <v>4380</v>
      </c>
      <c r="D24" s="51">
        <v>804</v>
      </c>
      <c r="E24" s="51">
        <v>200</v>
      </c>
      <c r="F24" s="51">
        <v>230</v>
      </c>
      <c r="G24" s="50">
        <v>4810</v>
      </c>
    </row>
    <row r="25" spans="1:7" x14ac:dyDescent="0.2">
      <c r="B25" s="66" t="s">
        <v>141</v>
      </c>
      <c r="C25" s="51">
        <v>4970</v>
      </c>
      <c r="D25" s="51">
        <v>1020</v>
      </c>
      <c r="E25" s="51">
        <v>240</v>
      </c>
      <c r="F25" s="51">
        <v>260</v>
      </c>
      <c r="G25" s="50">
        <v>5460</v>
      </c>
    </row>
    <row r="26" spans="1:7" x14ac:dyDescent="0.2">
      <c r="B26" s="66" t="s">
        <v>142</v>
      </c>
      <c r="C26" s="51">
        <v>4920</v>
      </c>
      <c r="D26" s="51">
        <v>1122</v>
      </c>
      <c r="E26" s="51">
        <v>190</v>
      </c>
      <c r="F26" s="51">
        <v>240</v>
      </c>
      <c r="G26" s="50">
        <v>5350</v>
      </c>
    </row>
    <row r="27" spans="1:7" s="13" customFormat="1" ht="12.6" customHeight="1" x14ac:dyDescent="0.2">
      <c r="A27" s="1"/>
      <c r="B27" s="66" t="s">
        <v>143</v>
      </c>
      <c r="C27" s="51">
        <v>5510</v>
      </c>
      <c r="D27" s="51">
        <v>1124</v>
      </c>
      <c r="E27" s="51">
        <v>210</v>
      </c>
      <c r="F27" s="51">
        <v>270</v>
      </c>
      <c r="G27" s="50">
        <v>5990</v>
      </c>
    </row>
    <row r="28" spans="1:7" x14ac:dyDescent="0.2">
      <c r="B28" s="66" t="s">
        <v>144</v>
      </c>
      <c r="C28" s="51">
        <v>4600</v>
      </c>
      <c r="D28" s="51">
        <v>916</v>
      </c>
      <c r="E28" s="51">
        <v>220</v>
      </c>
      <c r="F28" s="51">
        <v>190</v>
      </c>
      <c r="G28" s="50">
        <v>5010</v>
      </c>
    </row>
    <row r="29" spans="1:7" x14ac:dyDescent="0.2">
      <c r="B29" s="66" t="s">
        <v>145</v>
      </c>
      <c r="C29" s="51">
        <v>5180</v>
      </c>
      <c r="D29" s="51">
        <v>1073</v>
      </c>
      <c r="E29" s="51">
        <v>240</v>
      </c>
      <c r="F29" s="51">
        <v>230</v>
      </c>
      <c r="G29" s="50">
        <v>5650</v>
      </c>
    </row>
    <row r="30" spans="1:7" x14ac:dyDescent="0.2">
      <c r="B30" s="66" t="s">
        <v>146</v>
      </c>
      <c r="C30" s="51">
        <v>5850</v>
      </c>
      <c r="D30" s="51">
        <v>1167</v>
      </c>
      <c r="E30" s="51">
        <v>250</v>
      </c>
      <c r="F30" s="51">
        <v>250</v>
      </c>
      <c r="G30" s="50">
        <v>6350</v>
      </c>
    </row>
    <row r="31" spans="1:7" x14ac:dyDescent="0.2">
      <c r="B31" s="66" t="s">
        <v>147</v>
      </c>
      <c r="C31" s="51">
        <v>5010</v>
      </c>
      <c r="D31" s="51">
        <v>1035</v>
      </c>
      <c r="E31" s="51">
        <v>230</v>
      </c>
      <c r="F31" s="51">
        <v>230</v>
      </c>
      <c r="G31" s="50">
        <v>5470</v>
      </c>
    </row>
    <row r="32" spans="1:7" x14ac:dyDescent="0.2">
      <c r="B32" s="66" t="s">
        <v>148</v>
      </c>
      <c r="C32" s="51">
        <v>3660</v>
      </c>
      <c r="D32" s="51">
        <v>750</v>
      </c>
      <c r="E32" s="51">
        <v>180</v>
      </c>
      <c r="F32" s="51">
        <v>190</v>
      </c>
      <c r="G32" s="50">
        <v>4030</v>
      </c>
    </row>
    <row r="33" spans="2:7" x14ac:dyDescent="0.2">
      <c r="B33" s="66" t="s">
        <v>149</v>
      </c>
      <c r="C33" s="51">
        <v>3930</v>
      </c>
      <c r="D33" s="51">
        <v>765</v>
      </c>
      <c r="E33" s="51">
        <v>200</v>
      </c>
      <c r="F33" s="51">
        <v>200</v>
      </c>
      <c r="G33" s="50">
        <v>4320</v>
      </c>
    </row>
    <row r="34" spans="2:7" x14ac:dyDescent="0.2">
      <c r="B34" s="66" t="s">
        <v>150</v>
      </c>
      <c r="C34" s="51">
        <v>4590</v>
      </c>
      <c r="D34" s="51">
        <v>1086</v>
      </c>
      <c r="E34" s="51">
        <v>280</v>
      </c>
      <c r="F34" s="51">
        <v>210</v>
      </c>
      <c r="G34" s="50">
        <v>5080</v>
      </c>
    </row>
    <row r="35" spans="2:7" ht="26.45" customHeight="1" x14ac:dyDescent="0.2">
      <c r="B35" s="66" t="s">
        <v>151</v>
      </c>
      <c r="C35" s="51">
        <v>4170</v>
      </c>
      <c r="D35" s="51">
        <v>817</v>
      </c>
      <c r="E35" s="51">
        <v>200</v>
      </c>
      <c r="F35" s="51">
        <v>180</v>
      </c>
      <c r="G35" s="50">
        <v>4550</v>
      </c>
    </row>
    <row r="36" spans="2:7" x14ac:dyDescent="0.2">
      <c r="B36" s="66" t="s">
        <v>152</v>
      </c>
      <c r="C36" s="51">
        <v>4600</v>
      </c>
      <c r="D36" s="51">
        <v>859</v>
      </c>
      <c r="E36" s="51">
        <v>280</v>
      </c>
      <c r="F36" s="51">
        <v>210</v>
      </c>
      <c r="G36" s="50">
        <v>5090</v>
      </c>
    </row>
    <row r="37" spans="2:7" x14ac:dyDescent="0.2">
      <c r="B37" s="66" t="s">
        <v>153</v>
      </c>
      <c r="C37" s="51">
        <v>4720</v>
      </c>
      <c r="D37" s="51">
        <v>927</v>
      </c>
      <c r="E37" s="51">
        <v>210</v>
      </c>
      <c r="F37" s="51">
        <v>200</v>
      </c>
      <c r="G37" s="50">
        <v>5130</v>
      </c>
    </row>
    <row r="38" spans="2:7" x14ac:dyDescent="0.2">
      <c r="B38" s="66" t="s">
        <v>154</v>
      </c>
      <c r="C38" s="51">
        <v>5090</v>
      </c>
      <c r="D38" s="51">
        <v>1047</v>
      </c>
      <c r="E38" s="51">
        <v>290</v>
      </c>
      <c r="F38" s="51">
        <v>230</v>
      </c>
      <c r="G38" s="50">
        <v>5610</v>
      </c>
    </row>
    <row r="39" spans="2:7" x14ac:dyDescent="0.2">
      <c r="B39" s="66" t="s">
        <v>155</v>
      </c>
      <c r="C39" s="51">
        <v>5310</v>
      </c>
      <c r="D39" s="51">
        <v>1128</v>
      </c>
      <c r="E39" s="51">
        <v>240</v>
      </c>
      <c r="F39" s="51">
        <v>200</v>
      </c>
      <c r="G39" s="50">
        <v>5740</v>
      </c>
    </row>
    <row r="40" spans="2:7" x14ac:dyDescent="0.2">
      <c r="B40" s="66" t="s">
        <v>156</v>
      </c>
      <c r="C40" s="51">
        <v>4670</v>
      </c>
      <c r="D40" s="51">
        <v>1042</v>
      </c>
      <c r="E40" s="51">
        <v>270</v>
      </c>
      <c r="F40" s="51">
        <v>210</v>
      </c>
      <c r="G40" s="50">
        <v>5140</v>
      </c>
    </row>
    <row r="41" spans="2:7" x14ac:dyDescent="0.2">
      <c r="B41" s="66" t="s">
        <v>157</v>
      </c>
      <c r="C41" s="51">
        <v>5120</v>
      </c>
      <c r="D41" s="51">
        <v>1032</v>
      </c>
      <c r="E41" s="51">
        <v>240</v>
      </c>
      <c r="F41" s="51">
        <v>240</v>
      </c>
      <c r="G41" s="50">
        <v>5590</v>
      </c>
    </row>
    <row r="42" spans="2:7" x14ac:dyDescent="0.2">
      <c r="B42" s="66" t="s">
        <v>158</v>
      </c>
      <c r="C42" s="51">
        <v>5290</v>
      </c>
      <c r="D42" s="51">
        <v>1181</v>
      </c>
      <c r="E42" s="51">
        <v>190</v>
      </c>
      <c r="F42" s="51">
        <v>220</v>
      </c>
      <c r="G42" s="50">
        <v>5700</v>
      </c>
    </row>
    <row r="43" spans="2:7" x14ac:dyDescent="0.2">
      <c r="B43" s="66" t="s">
        <v>159</v>
      </c>
      <c r="C43" s="51">
        <v>4960</v>
      </c>
      <c r="D43" s="51">
        <v>1099</v>
      </c>
      <c r="E43" s="51">
        <v>250</v>
      </c>
      <c r="F43" s="51">
        <v>210</v>
      </c>
      <c r="G43" s="50">
        <v>5420</v>
      </c>
    </row>
    <row r="44" spans="2:7" x14ac:dyDescent="0.2">
      <c r="B44" s="66" t="s">
        <v>160</v>
      </c>
      <c r="C44" s="51">
        <v>3900</v>
      </c>
      <c r="D44" s="51">
        <v>829</v>
      </c>
      <c r="E44" s="51">
        <v>280</v>
      </c>
      <c r="F44" s="51">
        <v>220</v>
      </c>
      <c r="G44" s="50">
        <v>4390</v>
      </c>
    </row>
    <row r="45" spans="2:7" x14ac:dyDescent="0.2">
      <c r="B45" s="66" t="s">
        <v>161</v>
      </c>
      <c r="C45" s="51">
        <v>3950</v>
      </c>
      <c r="D45" s="51">
        <v>797</v>
      </c>
      <c r="E45" s="51">
        <v>210</v>
      </c>
      <c r="F45" s="51">
        <v>220</v>
      </c>
      <c r="G45" s="50">
        <v>4380</v>
      </c>
    </row>
    <row r="46" spans="2:7" x14ac:dyDescent="0.2">
      <c r="B46" s="66" t="s">
        <v>162</v>
      </c>
      <c r="C46" s="51">
        <v>4200</v>
      </c>
      <c r="D46" s="51">
        <v>862</v>
      </c>
      <c r="E46" s="51">
        <v>290</v>
      </c>
      <c r="F46" s="51">
        <v>190</v>
      </c>
      <c r="G46" s="50">
        <v>4680</v>
      </c>
    </row>
    <row r="47" spans="2:7" ht="26.25" customHeight="1" x14ac:dyDescent="0.2">
      <c r="B47" s="66" t="s">
        <v>201</v>
      </c>
      <c r="C47" s="51">
        <v>1890</v>
      </c>
      <c r="D47" s="51">
        <v>397</v>
      </c>
      <c r="E47" s="51">
        <v>160</v>
      </c>
      <c r="F47" s="51">
        <v>80</v>
      </c>
      <c r="G47" s="50">
        <v>2130</v>
      </c>
    </row>
    <row r="48" spans="2:7" x14ac:dyDescent="0.2">
      <c r="B48" s="66" t="s">
        <v>202</v>
      </c>
      <c r="C48" s="51">
        <v>2030</v>
      </c>
      <c r="D48" s="51">
        <v>376</v>
      </c>
      <c r="E48" s="51">
        <v>90</v>
      </c>
      <c r="F48" s="51">
        <v>90</v>
      </c>
      <c r="G48" s="50">
        <v>2210</v>
      </c>
    </row>
    <row r="49" spans="1:12" x14ac:dyDescent="0.2">
      <c r="B49" s="66" t="s">
        <v>203</v>
      </c>
      <c r="C49" s="51">
        <v>2670</v>
      </c>
      <c r="D49" s="51">
        <v>519</v>
      </c>
      <c r="E49" s="51">
        <v>140</v>
      </c>
      <c r="F49" s="51">
        <v>120</v>
      </c>
      <c r="G49" s="50">
        <v>2920</v>
      </c>
    </row>
    <row r="50" spans="1:12" x14ac:dyDescent="0.2">
      <c r="B50" s="66" t="s">
        <v>204</v>
      </c>
      <c r="C50" s="51">
        <v>3130</v>
      </c>
      <c r="D50" s="51">
        <v>696</v>
      </c>
      <c r="E50" s="51">
        <v>210</v>
      </c>
      <c r="F50" s="51">
        <v>140</v>
      </c>
      <c r="G50" s="50">
        <v>3470</v>
      </c>
    </row>
    <row r="51" spans="1:12" x14ac:dyDescent="0.2">
      <c r="B51" s="66" t="s">
        <v>205</v>
      </c>
      <c r="C51" s="51">
        <v>3290</v>
      </c>
      <c r="D51" s="51">
        <v>797</v>
      </c>
      <c r="E51" s="51">
        <v>130</v>
      </c>
      <c r="F51" s="51">
        <v>140</v>
      </c>
      <c r="G51" s="50">
        <v>3560</v>
      </c>
    </row>
    <row r="52" spans="1:12" x14ac:dyDescent="0.2">
      <c r="B52" s="66" t="s">
        <v>206</v>
      </c>
      <c r="C52" s="51">
        <v>3830</v>
      </c>
      <c r="D52" s="51">
        <v>792</v>
      </c>
      <c r="E52" s="51">
        <v>170</v>
      </c>
      <c r="F52" s="51">
        <v>130</v>
      </c>
      <c r="G52" s="50">
        <v>4120</v>
      </c>
    </row>
    <row r="53" spans="1:12" x14ac:dyDescent="0.2">
      <c r="B53" s="66" t="s">
        <v>207</v>
      </c>
      <c r="C53" s="51">
        <v>5360</v>
      </c>
      <c r="D53" s="51">
        <v>1189</v>
      </c>
      <c r="E53" s="51">
        <v>280</v>
      </c>
      <c r="F53" s="51">
        <v>190</v>
      </c>
      <c r="G53" s="50">
        <v>5830</v>
      </c>
    </row>
    <row r="54" spans="1:12" x14ac:dyDescent="0.2">
      <c r="B54" s="66" t="s">
        <v>208</v>
      </c>
      <c r="C54" s="51">
        <v>5270</v>
      </c>
      <c r="D54" s="51">
        <v>1180</v>
      </c>
      <c r="E54" s="51">
        <v>220</v>
      </c>
      <c r="F54" s="51">
        <v>230</v>
      </c>
      <c r="G54" s="50">
        <v>5720</v>
      </c>
    </row>
    <row r="55" spans="1:12" x14ac:dyDescent="0.2">
      <c r="B55" s="66" t="s">
        <v>209</v>
      </c>
      <c r="C55" s="51">
        <v>6280</v>
      </c>
      <c r="D55" s="51">
        <v>1471</v>
      </c>
      <c r="E55" s="51">
        <v>240</v>
      </c>
      <c r="F55" s="51">
        <v>240</v>
      </c>
      <c r="G55" s="50">
        <v>6750</v>
      </c>
    </row>
    <row r="56" spans="1:12" x14ac:dyDescent="0.2">
      <c r="B56" s="66" t="s">
        <v>210</v>
      </c>
      <c r="C56" s="51">
        <v>3940</v>
      </c>
      <c r="D56" s="51">
        <v>921</v>
      </c>
      <c r="E56" s="51">
        <v>140</v>
      </c>
      <c r="F56" s="51">
        <v>170</v>
      </c>
      <c r="G56" s="50">
        <v>4250</v>
      </c>
    </row>
    <row r="57" spans="1:12" x14ac:dyDescent="0.2">
      <c r="B57" s="66" t="s">
        <v>211</v>
      </c>
      <c r="C57" s="51">
        <v>4690</v>
      </c>
      <c r="D57" s="51">
        <v>1129</v>
      </c>
      <c r="E57" s="51">
        <v>160</v>
      </c>
      <c r="F57" s="51">
        <v>180</v>
      </c>
      <c r="G57" s="50">
        <v>5040</v>
      </c>
    </row>
    <row r="58" spans="1:12" ht="2.85" customHeight="1" x14ac:dyDescent="0.2">
      <c r="A58" s="74"/>
      <c r="B58" s="74"/>
      <c r="C58" s="74"/>
      <c r="D58" s="75"/>
      <c r="E58" s="75"/>
      <c r="F58" s="75"/>
      <c r="G58" s="76"/>
      <c r="H58" s="51"/>
      <c r="I58" s="51"/>
      <c r="J58" s="51"/>
      <c r="K58" s="51"/>
      <c r="L58" s="52"/>
    </row>
    <row r="59" spans="1:12" x14ac:dyDescent="0.2">
      <c r="A59" s="79"/>
      <c r="B59" s="79"/>
      <c r="C59" s="79"/>
      <c r="D59" s="51"/>
      <c r="E59" s="51"/>
      <c r="F59" s="51"/>
      <c r="G59" s="51"/>
      <c r="H59" s="51"/>
      <c r="I59" s="51"/>
      <c r="J59" s="51"/>
      <c r="K59" s="51"/>
      <c r="L59" s="52"/>
    </row>
    <row r="60" spans="1:12" ht="14.25" x14ac:dyDescent="0.2">
      <c r="A60" s="80">
        <v>1</v>
      </c>
      <c r="B60" s="82" t="s">
        <v>212</v>
      </c>
      <c r="C60" s="82"/>
      <c r="D60" s="82"/>
      <c r="E60" s="82"/>
      <c r="F60" s="82"/>
      <c r="G60" s="82"/>
    </row>
    <row r="61" spans="1:12" ht="26.25" customHeight="1" x14ac:dyDescent="0.2">
      <c r="A61" s="84">
        <v>2</v>
      </c>
      <c r="B61" s="82" t="s">
        <v>213</v>
      </c>
      <c r="C61" s="82"/>
      <c r="D61" s="82"/>
      <c r="E61" s="82"/>
      <c r="F61" s="82"/>
      <c r="G61" s="82"/>
    </row>
    <row r="62" spans="1:12" ht="54.75" customHeight="1" x14ac:dyDescent="0.2">
      <c r="A62" s="84">
        <v>2</v>
      </c>
      <c r="B62" s="82" t="s">
        <v>185</v>
      </c>
      <c r="C62" s="82"/>
      <c r="D62" s="82"/>
      <c r="E62" s="82"/>
      <c r="F62" s="82"/>
      <c r="G62" s="82"/>
    </row>
    <row r="63" spans="1:12" ht="25.35" customHeight="1" x14ac:dyDescent="0.2">
      <c r="A63" s="91" t="s">
        <v>52</v>
      </c>
      <c r="B63" s="82" t="s">
        <v>186</v>
      </c>
      <c r="C63" s="82"/>
      <c r="D63" s="82"/>
      <c r="E63" s="82"/>
      <c r="F63" s="82"/>
      <c r="G63" s="82"/>
    </row>
    <row r="64" spans="1:12" x14ac:dyDescent="0.2">
      <c r="A64" s="1" t="s">
        <v>45</v>
      </c>
      <c r="B64" s="1" t="s">
        <v>187</v>
      </c>
    </row>
  </sheetData>
  <mergeCells count="8">
    <mergeCell ref="B61:G61"/>
    <mergeCell ref="B62:G62"/>
    <mergeCell ref="B63:G63"/>
    <mergeCell ref="A1:B1"/>
    <mergeCell ref="A2:G2"/>
    <mergeCell ref="A4:B5"/>
    <mergeCell ref="C4:D4"/>
    <mergeCell ref="B60:G60"/>
  </mergeCells>
  <hyperlinks>
    <hyperlink ref="A1:B1" location="ContentsHead" display="ContentsHead" xr:uid="{E4000BFC-B302-4D82-A1C0-21C47FAF7832}"/>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17807-DBE2-415D-A022-F1BE5D8C9DDD}">
  <sheetPr codeName="Sheet16">
    <pageSetUpPr fitToPage="1"/>
  </sheetPr>
  <dimension ref="A1:X71"/>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2.75" x14ac:dyDescent="0.25"/>
  <cols>
    <col min="1" max="1" width="2.5703125" style="34" customWidth="1"/>
    <col min="2" max="2" width="24.42578125" style="34" customWidth="1"/>
    <col min="3" max="3" width="12" style="34" bestFit="1" customWidth="1"/>
    <col min="4" max="7" width="9" style="34" customWidth="1"/>
    <col min="8" max="8" width="8.7109375" style="34" bestFit="1" customWidth="1"/>
    <col min="9" max="9" width="11.42578125" style="34" customWidth="1"/>
    <col min="10" max="10" width="12" style="34" bestFit="1" customWidth="1"/>
    <col min="11" max="13" width="10.5703125" style="34" bestFit="1" customWidth="1"/>
    <col min="14" max="14" width="11" style="34" bestFit="1" customWidth="1"/>
    <col min="15" max="15" width="9.5703125" style="34" bestFit="1" customWidth="1"/>
    <col min="16" max="16" width="13" style="34" customWidth="1"/>
    <col min="17" max="17" width="12.5703125" style="34" bestFit="1" customWidth="1"/>
    <col min="18" max="19" width="12.42578125" style="34" bestFit="1" customWidth="1"/>
    <col min="20" max="22" width="9.5703125" style="34" customWidth="1"/>
    <col min="23" max="23" width="13.140625" style="34" customWidth="1"/>
    <col min="24" max="25" width="10.42578125" style="34" customWidth="1"/>
    <col min="26" max="16384" width="10.42578125" style="34" hidden="1"/>
  </cols>
  <sheetData>
    <row r="1" spans="1:24" x14ac:dyDescent="0.25">
      <c r="A1" s="35" t="s">
        <v>57</v>
      </c>
      <c r="B1" s="35"/>
    </row>
    <row r="2" spans="1:24" s="1" customFormat="1" x14ac:dyDescent="0.2">
      <c r="A2" s="38" t="s">
        <v>220</v>
      </c>
      <c r="B2" s="38"/>
      <c r="C2" s="38"/>
      <c r="D2" s="38"/>
      <c r="E2" s="38"/>
      <c r="F2" s="38"/>
      <c r="G2" s="38"/>
      <c r="H2" s="38"/>
      <c r="I2" s="38"/>
      <c r="J2" s="38"/>
      <c r="K2" s="38"/>
      <c r="L2" s="38"/>
      <c r="M2" s="38"/>
      <c r="N2" s="38"/>
      <c r="O2" s="38"/>
      <c r="P2" s="38"/>
      <c r="Q2" s="38"/>
      <c r="R2" s="38"/>
      <c r="S2" s="38"/>
      <c r="T2" s="38"/>
      <c r="U2" s="38"/>
      <c r="V2" s="38"/>
      <c r="W2" s="38"/>
    </row>
    <row r="3" spans="1:24" s="1" customFormat="1" x14ac:dyDescent="0.2">
      <c r="Q3" s="61"/>
      <c r="R3" s="61"/>
      <c r="S3" s="61"/>
      <c r="T3" s="61"/>
      <c r="U3" s="61"/>
      <c r="V3" s="61"/>
    </row>
    <row r="4" spans="1:24" s="1" customFormat="1" ht="15" x14ac:dyDescent="0.35">
      <c r="A4" s="39" t="s">
        <v>109</v>
      </c>
      <c r="B4" s="39"/>
      <c r="C4" s="41" t="s">
        <v>221</v>
      </c>
      <c r="D4" s="41"/>
      <c r="E4" s="41"/>
      <c r="F4" s="41"/>
      <c r="G4" s="41"/>
      <c r="H4" s="41"/>
      <c r="I4" s="41"/>
      <c r="J4" s="41" t="s">
        <v>222</v>
      </c>
      <c r="K4" s="41"/>
      <c r="L4" s="41"/>
      <c r="M4" s="41"/>
      <c r="N4" s="41"/>
      <c r="O4" s="41"/>
      <c r="P4" s="41"/>
      <c r="Q4" s="41" t="s">
        <v>112</v>
      </c>
      <c r="R4" s="41"/>
      <c r="S4" s="41"/>
      <c r="T4" s="41"/>
      <c r="U4" s="41"/>
      <c r="V4" s="41"/>
      <c r="W4" s="41"/>
      <c r="X4" s="43"/>
    </row>
    <row r="5" spans="1:24" s="1" customFormat="1" ht="50.45" customHeight="1" x14ac:dyDescent="0.35">
      <c r="A5" s="44"/>
      <c r="B5" s="44"/>
      <c r="C5" s="93" t="s">
        <v>46</v>
      </c>
      <c r="D5" s="45" t="s">
        <v>47</v>
      </c>
      <c r="E5" s="45" t="s">
        <v>48</v>
      </c>
      <c r="F5" s="45" t="s">
        <v>49</v>
      </c>
      <c r="G5" s="45" t="s">
        <v>50</v>
      </c>
      <c r="H5" s="93" t="s">
        <v>51</v>
      </c>
      <c r="I5" s="90" t="s">
        <v>223</v>
      </c>
      <c r="J5" s="93" t="s">
        <v>46</v>
      </c>
      <c r="K5" s="45" t="s">
        <v>47</v>
      </c>
      <c r="L5" s="45" t="s">
        <v>48</v>
      </c>
      <c r="M5" s="45" t="s">
        <v>49</v>
      </c>
      <c r="N5" s="45" t="s">
        <v>50</v>
      </c>
      <c r="O5" s="93" t="s">
        <v>51</v>
      </c>
      <c r="P5" s="90" t="s">
        <v>223</v>
      </c>
      <c r="Q5" s="93" t="s">
        <v>46</v>
      </c>
      <c r="R5" s="45" t="s">
        <v>47</v>
      </c>
      <c r="S5" s="45" t="s">
        <v>48</v>
      </c>
      <c r="T5" s="45" t="s">
        <v>49</v>
      </c>
      <c r="U5" s="45" t="s">
        <v>50</v>
      </c>
      <c r="V5" s="93" t="s">
        <v>51</v>
      </c>
      <c r="W5" s="90" t="s">
        <v>223</v>
      </c>
    </row>
    <row r="6" spans="1:24" s="94" customFormat="1" ht="14.1" customHeight="1" x14ac:dyDescent="0.2">
      <c r="A6" s="13" t="s">
        <v>124</v>
      </c>
      <c r="B6" s="13"/>
      <c r="C6" s="95"/>
      <c r="D6" s="95"/>
      <c r="E6" s="95"/>
      <c r="F6" s="95"/>
      <c r="G6" s="95"/>
      <c r="H6" s="95"/>
      <c r="I6" s="96"/>
      <c r="J6" s="97"/>
      <c r="K6" s="97"/>
      <c r="L6" s="97"/>
      <c r="M6" s="97"/>
      <c r="N6" s="97"/>
      <c r="O6" s="97"/>
      <c r="P6" s="98"/>
      <c r="W6" s="98"/>
    </row>
    <row r="7" spans="1:24" s="94" customFormat="1" ht="12.6" customHeight="1" x14ac:dyDescent="0.2">
      <c r="A7" s="1"/>
      <c r="B7" s="59" t="s">
        <v>56</v>
      </c>
      <c r="C7" s="61">
        <v>35600</v>
      </c>
      <c r="D7" s="61">
        <v>10170</v>
      </c>
      <c r="E7" s="61">
        <v>7690</v>
      </c>
      <c r="F7" s="61">
        <v>2090</v>
      </c>
      <c r="G7" s="61">
        <v>160</v>
      </c>
      <c r="H7" s="61">
        <v>10</v>
      </c>
      <c r="I7" s="99">
        <v>55730</v>
      </c>
      <c r="J7" s="100">
        <v>27.6</v>
      </c>
      <c r="K7" s="100">
        <v>21.2</v>
      </c>
      <c r="L7" s="100">
        <v>51.1</v>
      </c>
      <c r="M7" s="100">
        <v>39.1</v>
      </c>
      <c r="N7" s="100">
        <v>7.6</v>
      </c>
      <c r="O7" s="100">
        <v>1.1000000000000001</v>
      </c>
      <c r="P7" s="101">
        <v>147.80000000000001</v>
      </c>
      <c r="Q7" s="61">
        <v>4067</v>
      </c>
      <c r="R7" s="61">
        <v>2173</v>
      </c>
      <c r="S7" s="61">
        <v>2377</v>
      </c>
      <c r="T7" s="61">
        <v>1043</v>
      </c>
      <c r="U7" s="61">
        <v>144</v>
      </c>
      <c r="V7" s="61">
        <v>33</v>
      </c>
      <c r="W7" s="99">
        <v>9837</v>
      </c>
    </row>
    <row r="8" spans="1:24" s="94" customFormat="1" ht="12.6" customHeight="1" x14ac:dyDescent="0.2">
      <c r="A8" s="1"/>
      <c r="B8" s="59" t="s">
        <v>43</v>
      </c>
      <c r="C8" s="61">
        <v>34040</v>
      </c>
      <c r="D8" s="61">
        <v>10500</v>
      </c>
      <c r="E8" s="61">
        <v>8290</v>
      </c>
      <c r="F8" s="61">
        <v>2260</v>
      </c>
      <c r="G8" s="61">
        <v>190</v>
      </c>
      <c r="H8" s="61">
        <v>20</v>
      </c>
      <c r="I8" s="99">
        <v>55290</v>
      </c>
      <c r="J8" s="100">
        <v>28</v>
      </c>
      <c r="K8" s="100">
        <v>23.3</v>
      </c>
      <c r="L8" s="100">
        <v>55.3</v>
      </c>
      <c r="M8" s="100">
        <v>44.2</v>
      </c>
      <c r="N8" s="100">
        <v>9.6</v>
      </c>
      <c r="O8" s="100">
        <v>1.1000000000000001</v>
      </c>
      <c r="P8" s="101">
        <v>161.4</v>
      </c>
      <c r="Q8" s="61">
        <v>3924</v>
      </c>
      <c r="R8" s="61">
        <v>2238</v>
      </c>
      <c r="S8" s="61">
        <v>2557</v>
      </c>
      <c r="T8" s="61">
        <v>1133</v>
      </c>
      <c r="U8" s="61">
        <v>171</v>
      </c>
      <c r="V8" s="61">
        <v>66</v>
      </c>
      <c r="W8" s="99">
        <v>10089</v>
      </c>
    </row>
    <row r="9" spans="1:24" s="94" customFormat="1" ht="12.6" customHeight="1" x14ac:dyDescent="0.2">
      <c r="A9" s="1"/>
      <c r="B9" s="59" t="s">
        <v>224</v>
      </c>
      <c r="C9" s="61">
        <v>23170</v>
      </c>
      <c r="D9" s="61">
        <v>8350</v>
      </c>
      <c r="E9" s="61">
        <v>7420</v>
      </c>
      <c r="F9" s="61">
        <v>2290</v>
      </c>
      <c r="G9" s="61">
        <v>240</v>
      </c>
      <c r="H9" s="61">
        <v>10</v>
      </c>
      <c r="I9" s="99">
        <v>41480</v>
      </c>
      <c r="J9" s="100">
        <v>22.5</v>
      </c>
      <c r="K9" s="100">
        <v>12.6</v>
      </c>
      <c r="L9" s="100">
        <v>40.200000000000003</v>
      </c>
      <c r="M9" s="100">
        <v>44.7</v>
      </c>
      <c r="N9" s="100">
        <v>13.8</v>
      </c>
      <c r="O9" s="100">
        <v>1.7</v>
      </c>
      <c r="P9" s="101">
        <v>135.4</v>
      </c>
      <c r="Q9" s="61">
        <v>2688</v>
      </c>
      <c r="R9" s="61">
        <v>1794</v>
      </c>
      <c r="S9" s="61">
        <v>2305</v>
      </c>
      <c r="T9" s="61">
        <v>1172</v>
      </c>
      <c r="U9" s="61">
        <v>228</v>
      </c>
      <c r="V9" s="61">
        <v>40</v>
      </c>
      <c r="W9" s="99">
        <v>8227</v>
      </c>
    </row>
    <row r="10" spans="1:24" ht="26.45" customHeight="1" x14ac:dyDescent="0.2">
      <c r="A10" s="13" t="s">
        <v>126</v>
      </c>
      <c r="B10" s="13"/>
      <c r="C10" s="65"/>
      <c r="D10" s="65"/>
      <c r="E10" s="65"/>
      <c r="F10" s="65"/>
      <c r="G10" s="65"/>
      <c r="H10" s="65"/>
      <c r="I10" s="96"/>
      <c r="J10" s="65"/>
      <c r="K10" s="65"/>
      <c r="L10" s="65"/>
      <c r="M10" s="65"/>
      <c r="N10" s="65"/>
      <c r="O10" s="65"/>
      <c r="P10" s="96"/>
      <c r="W10" s="99"/>
    </row>
    <row r="11" spans="1:24" ht="12.6" customHeight="1" x14ac:dyDescent="0.2">
      <c r="A11" s="1"/>
      <c r="B11" s="59" t="s">
        <v>127</v>
      </c>
      <c r="C11" s="61">
        <v>8750</v>
      </c>
      <c r="D11" s="61">
        <v>2370</v>
      </c>
      <c r="E11" s="61">
        <v>1680</v>
      </c>
      <c r="F11" s="61">
        <v>420</v>
      </c>
      <c r="G11" s="61">
        <v>20</v>
      </c>
      <c r="H11" s="61" t="s">
        <v>178</v>
      </c>
      <c r="I11" s="99">
        <v>13240</v>
      </c>
      <c r="J11" s="100">
        <v>7</v>
      </c>
      <c r="K11" s="100">
        <v>4.9000000000000004</v>
      </c>
      <c r="L11" s="100">
        <v>10.8</v>
      </c>
      <c r="M11" s="100">
        <v>7.6</v>
      </c>
      <c r="N11" s="100">
        <v>0.9</v>
      </c>
      <c r="O11" s="100" t="s">
        <v>178</v>
      </c>
      <c r="P11" s="101">
        <v>31.6</v>
      </c>
      <c r="Q11" s="61">
        <v>996</v>
      </c>
      <c r="R11" s="61">
        <v>504</v>
      </c>
      <c r="S11" s="61">
        <v>517</v>
      </c>
      <c r="T11" s="61">
        <v>208</v>
      </c>
      <c r="U11" s="61">
        <v>21</v>
      </c>
      <c r="V11" s="61" t="s">
        <v>178</v>
      </c>
      <c r="W11" s="99">
        <v>2259</v>
      </c>
    </row>
    <row r="12" spans="1:24" s="94" customFormat="1" ht="12.6" customHeight="1" x14ac:dyDescent="0.2">
      <c r="A12" s="1"/>
      <c r="B12" s="59" t="s">
        <v>128</v>
      </c>
      <c r="C12" s="61">
        <v>9210</v>
      </c>
      <c r="D12" s="61">
        <v>2800</v>
      </c>
      <c r="E12" s="61">
        <v>2170</v>
      </c>
      <c r="F12" s="61">
        <v>630</v>
      </c>
      <c r="G12" s="61">
        <v>40</v>
      </c>
      <c r="H12" s="61" t="s">
        <v>178</v>
      </c>
      <c r="I12" s="99">
        <v>14850</v>
      </c>
      <c r="J12" s="100">
        <v>6.9</v>
      </c>
      <c r="K12" s="100">
        <v>5.8</v>
      </c>
      <c r="L12" s="100">
        <v>14.4</v>
      </c>
      <c r="M12" s="100">
        <v>11.9</v>
      </c>
      <c r="N12" s="100">
        <v>2.2000000000000002</v>
      </c>
      <c r="O12" s="100" t="s">
        <v>178</v>
      </c>
      <c r="P12" s="101">
        <v>41.2</v>
      </c>
      <c r="Q12" s="61">
        <v>1059</v>
      </c>
      <c r="R12" s="61">
        <v>598</v>
      </c>
      <c r="S12" s="61">
        <v>671</v>
      </c>
      <c r="T12" s="61">
        <v>318</v>
      </c>
      <c r="U12" s="61">
        <v>39</v>
      </c>
      <c r="V12" s="61" t="s">
        <v>178</v>
      </c>
      <c r="W12" s="99">
        <v>2689</v>
      </c>
    </row>
    <row r="13" spans="1:24" s="94" customFormat="1" ht="12.6" customHeight="1" x14ac:dyDescent="0.2">
      <c r="A13" s="1"/>
      <c r="B13" s="59" t="s">
        <v>129</v>
      </c>
      <c r="C13" s="61">
        <v>9850</v>
      </c>
      <c r="D13" s="61">
        <v>2960</v>
      </c>
      <c r="E13" s="61">
        <v>2280</v>
      </c>
      <c r="F13" s="61">
        <v>620</v>
      </c>
      <c r="G13" s="61">
        <v>60</v>
      </c>
      <c r="H13" s="61">
        <v>10</v>
      </c>
      <c r="I13" s="99">
        <v>15770</v>
      </c>
      <c r="J13" s="100">
        <v>7.4</v>
      </c>
      <c r="K13" s="100">
        <v>6</v>
      </c>
      <c r="L13" s="100">
        <v>15.2</v>
      </c>
      <c r="M13" s="100">
        <v>11.9</v>
      </c>
      <c r="N13" s="100">
        <v>2.7</v>
      </c>
      <c r="O13" s="100">
        <v>0.7</v>
      </c>
      <c r="P13" s="101">
        <v>43.9</v>
      </c>
      <c r="Q13" s="61">
        <v>1142</v>
      </c>
      <c r="R13" s="61">
        <v>633</v>
      </c>
      <c r="S13" s="61">
        <v>704</v>
      </c>
      <c r="T13" s="61">
        <v>306</v>
      </c>
      <c r="U13" s="61">
        <v>50</v>
      </c>
      <c r="V13" s="61">
        <v>14</v>
      </c>
      <c r="W13" s="99">
        <v>2850</v>
      </c>
    </row>
    <row r="14" spans="1:24" s="94" customFormat="1" ht="12.6" customHeight="1" x14ac:dyDescent="0.2">
      <c r="A14" s="1"/>
      <c r="B14" s="59" t="s">
        <v>130</v>
      </c>
      <c r="C14" s="61">
        <v>7790</v>
      </c>
      <c r="D14" s="61">
        <v>2050</v>
      </c>
      <c r="E14" s="61">
        <v>1570</v>
      </c>
      <c r="F14" s="61">
        <v>420</v>
      </c>
      <c r="G14" s="61">
        <v>40</v>
      </c>
      <c r="H14" s="61" t="s">
        <v>178</v>
      </c>
      <c r="I14" s="99">
        <v>11860</v>
      </c>
      <c r="J14" s="100">
        <v>6.3</v>
      </c>
      <c r="K14" s="100">
        <v>4.5</v>
      </c>
      <c r="L14" s="100">
        <v>10.7</v>
      </c>
      <c r="M14" s="100">
        <v>7.8</v>
      </c>
      <c r="N14" s="100">
        <v>1.9</v>
      </c>
      <c r="O14" s="100" t="s">
        <v>178</v>
      </c>
      <c r="P14" s="101">
        <v>31.1</v>
      </c>
      <c r="Q14" s="61">
        <v>870</v>
      </c>
      <c r="R14" s="61">
        <v>438</v>
      </c>
      <c r="S14" s="61">
        <v>485</v>
      </c>
      <c r="T14" s="61">
        <v>210</v>
      </c>
      <c r="U14" s="61">
        <v>34</v>
      </c>
      <c r="V14" s="61" t="s">
        <v>178</v>
      </c>
      <c r="W14" s="99">
        <v>2038</v>
      </c>
    </row>
    <row r="15" spans="1:24" s="94" customFormat="1" ht="25.35" customHeight="1" x14ac:dyDescent="0.2">
      <c r="A15" s="1"/>
      <c r="B15" s="59" t="s">
        <v>131</v>
      </c>
      <c r="C15" s="61">
        <v>8350</v>
      </c>
      <c r="D15" s="61">
        <v>2440</v>
      </c>
      <c r="E15" s="61">
        <v>1950</v>
      </c>
      <c r="F15" s="61">
        <v>460</v>
      </c>
      <c r="G15" s="61">
        <v>30</v>
      </c>
      <c r="H15" s="61">
        <v>10</v>
      </c>
      <c r="I15" s="99">
        <v>13250</v>
      </c>
      <c r="J15" s="100">
        <v>6.7</v>
      </c>
      <c r="K15" s="100">
        <v>5.2</v>
      </c>
      <c r="L15" s="100">
        <v>12.7</v>
      </c>
      <c r="M15" s="100">
        <v>8.6</v>
      </c>
      <c r="N15" s="100">
        <v>1.7</v>
      </c>
      <c r="O15" s="100" t="s">
        <v>178</v>
      </c>
      <c r="P15" s="101">
        <v>35</v>
      </c>
      <c r="Q15" s="61">
        <v>959</v>
      </c>
      <c r="R15" s="61">
        <v>521</v>
      </c>
      <c r="S15" s="61">
        <v>600</v>
      </c>
      <c r="T15" s="61">
        <v>231</v>
      </c>
      <c r="U15" s="61">
        <v>32</v>
      </c>
      <c r="V15" s="61">
        <v>43</v>
      </c>
      <c r="W15" s="99">
        <v>2385</v>
      </c>
    </row>
    <row r="16" spans="1:24" s="94" customFormat="1" ht="12.6" customHeight="1" x14ac:dyDescent="0.2">
      <c r="A16" s="1"/>
      <c r="B16" s="59" t="s">
        <v>132</v>
      </c>
      <c r="C16" s="61">
        <v>9170</v>
      </c>
      <c r="D16" s="61">
        <v>2900</v>
      </c>
      <c r="E16" s="61">
        <v>2190</v>
      </c>
      <c r="F16" s="61">
        <v>630</v>
      </c>
      <c r="G16" s="61">
        <v>50</v>
      </c>
      <c r="H16" s="61" t="s">
        <v>178</v>
      </c>
      <c r="I16" s="99">
        <v>14930</v>
      </c>
      <c r="J16" s="100">
        <v>7.4</v>
      </c>
      <c r="K16" s="100">
        <v>6.4</v>
      </c>
      <c r="L16" s="100">
        <v>14.7</v>
      </c>
      <c r="M16" s="100">
        <v>12.6</v>
      </c>
      <c r="N16" s="100">
        <v>2.6</v>
      </c>
      <c r="O16" s="100" t="s">
        <v>178</v>
      </c>
      <c r="P16" s="101">
        <v>44</v>
      </c>
      <c r="Q16" s="61">
        <v>1072</v>
      </c>
      <c r="R16" s="61">
        <v>616</v>
      </c>
      <c r="S16" s="61">
        <v>677</v>
      </c>
      <c r="T16" s="61">
        <v>317</v>
      </c>
      <c r="U16" s="61">
        <v>46</v>
      </c>
      <c r="V16" s="61" t="s">
        <v>178</v>
      </c>
      <c r="W16" s="99">
        <v>2731</v>
      </c>
    </row>
    <row r="17" spans="1:23" s="94" customFormat="1" ht="12.6" customHeight="1" x14ac:dyDescent="0.2">
      <c r="A17" s="1"/>
      <c r="B17" s="59" t="s">
        <v>133</v>
      </c>
      <c r="C17" s="61">
        <v>9080</v>
      </c>
      <c r="D17" s="61">
        <v>2990</v>
      </c>
      <c r="E17" s="61">
        <v>2430</v>
      </c>
      <c r="F17" s="61">
        <v>640</v>
      </c>
      <c r="G17" s="61">
        <v>50</v>
      </c>
      <c r="H17" s="61" t="s">
        <v>178</v>
      </c>
      <c r="I17" s="99">
        <v>15190</v>
      </c>
      <c r="J17" s="100">
        <v>7.3</v>
      </c>
      <c r="K17" s="100">
        <v>6.5</v>
      </c>
      <c r="L17" s="100">
        <v>16.100000000000001</v>
      </c>
      <c r="M17" s="100">
        <v>12.5</v>
      </c>
      <c r="N17" s="100">
        <v>2.8</v>
      </c>
      <c r="O17" s="100" t="s">
        <v>178</v>
      </c>
      <c r="P17" s="101">
        <v>45.5</v>
      </c>
      <c r="Q17" s="61">
        <v>1054</v>
      </c>
      <c r="R17" s="61">
        <v>638</v>
      </c>
      <c r="S17" s="61">
        <v>749</v>
      </c>
      <c r="T17" s="61">
        <v>322</v>
      </c>
      <c r="U17" s="61">
        <v>48</v>
      </c>
      <c r="V17" s="61" t="s">
        <v>178</v>
      </c>
      <c r="W17" s="99">
        <v>2819</v>
      </c>
    </row>
    <row r="18" spans="1:23" s="94" customFormat="1" ht="12.6" customHeight="1" x14ac:dyDescent="0.2">
      <c r="A18" s="1"/>
      <c r="B18" s="59" t="s">
        <v>134</v>
      </c>
      <c r="C18" s="61">
        <v>7450</v>
      </c>
      <c r="D18" s="61">
        <v>2170</v>
      </c>
      <c r="E18" s="61">
        <v>1720</v>
      </c>
      <c r="F18" s="61">
        <v>520</v>
      </c>
      <c r="G18" s="61">
        <v>50</v>
      </c>
      <c r="H18" s="61">
        <v>10</v>
      </c>
      <c r="I18" s="99">
        <v>11920</v>
      </c>
      <c r="J18" s="100">
        <v>6.6</v>
      </c>
      <c r="K18" s="100">
        <v>5.0999999999999996</v>
      </c>
      <c r="L18" s="100">
        <v>11.8</v>
      </c>
      <c r="M18" s="100">
        <v>10.5</v>
      </c>
      <c r="N18" s="100">
        <v>2.6</v>
      </c>
      <c r="O18" s="100">
        <v>0.4</v>
      </c>
      <c r="P18" s="101">
        <v>37</v>
      </c>
      <c r="Q18" s="61">
        <v>840</v>
      </c>
      <c r="R18" s="61">
        <v>464</v>
      </c>
      <c r="S18" s="61">
        <v>531</v>
      </c>
      <c r="T18" s="61">
        <v>263</v>
      </c>
      <c r="U18" s="61">
        <v>45</v>
      </c>
      <c r="V18" s="61">
        <v>12</v>
      </c>
      <c r="W18" s="99">
        <v>2154</v>
      </c>
    </row>
    <row r="19" spans="1:23" s="94" customFormat="1" ht="25.5" customHeight="1" x14ac:dyDescent="0.2">
      <c r="A19" s="1"/>
      <c r="B19" s="59" t="s">
        <v>225</v>
      </c>
      <c r="C19" s="61">
        <v>4020</v>
      </c>
      <c r="D19" s="61">
        <v>1210</v>
      </c>
      <c r="E19" s="61">
        <v>790</v>
      </c>
      <c r="F19" s="61">
        <v>230</v>
      </c>
      <c r="G19" s="61">
        <v>30</v>
      </c>
      <c r="H19" s="61" t="s">
        <v>178</v>
      </c>
      <c r="I19" s="99">
        <v>6270</v>
      </c>
      <c r="J19" s="100">
        <v>3.1</v>
      </c>
      <c r="K19" s="100">
        <v>2.6</v>
      </c>
      <c r="L19" s="100">
        <v>5.3</v>
      </c>
      <c r="M19" s="100">
        <v>4.4000000000000004</v>
      </c>
      <c r="N19" s="100">
        <v>1.7</v>
      </c>
      <c r="O19" s="100" t="s">
        <v>178</v>
      </c>
      <c r="P19" s="101">
        <v>17.600000000000001</v>
      </c>
      <c r="Q19" s="61">
        <v>445</v>
      </c>
      <c r="R19" s="61">
        <v>258</v>
      </c>
      <c r="S19" s="61">
        <v>242</v>
      </c>
      <c r="T19" s="61">
        <v>114</v>
      </c>
      <c r="U19" s="61">
        <v>26</v>
      </c>
      <c r="V19" s="61" t="s">
        <v>178</v>
      </c>
      <c r="W19" s="99">
        <v>1090</v>
      </c>
    </row>
    <row r="20" spans="1:23" s="94" customFormat="1" ht="12.6" customHeight="1" x14ac:dyDescent="0.2">
      <c r="A20" s="1"/>
      <c r="B20" s="59" t="s">
        <v>226</v>
      </c>
      <c r="C20" s="61">
        <v>5770</v>
      </c>
      <c r="D20" s="61">
        <v>1970</v>
      </c>
      <c r="E20" s="61">
        <v>1680</v>
      </c>
      <c r="F20" s="61">
        <v>490</v>
      </c>
      <c r="G20" s="61">
        <v>40</v>
      </c>
      <c r="H20" s="61" t="s">
        <v>178</v>
      </c>
      <c r="I20" s="99">
        <v>9950</v>
      </c>
      <c r="J20" s="100">
        <v>5.3</v>
      </c>
      <c r="K20" s="100">
        <v>2.8</v>
      </c>
      <c r="L20" s="100">
        <v>8.8000000000000007</v>
      </c>
      <c r="M20" s="100">
        <v>9.5</v>
      </c>
      <c r="N20" s="100">
        <v>2.4</v>
      </c>
      <c r="O20" s="100" t="s">
        <v>178</v>
      </c>
      <c r="P20" s="101">
        <v>29.2</v>
      </c>
      <c r="Q20" s="61">
        <v>670</v>
      </c>
      <c r="R20" s="61">
        <v>422</v>
      </c>
      <c r="S20" s="61">
        <v>520</v>
      </c>
      <c r="T20" s="61">
        <v>254</v>
      </c>
      <c r="U20" s="61">
        <v>42</v>
      </c>
      <c r="V20" s="61" t="s">
        <v>178</v>
      </c>
      <c r="W20" s="99">
        <v>1918</v>
      </c>
    </row>
    <row r="21" spans="1:23" s="94" customFormat="1" ht="12.6" customHeight="1" x14ac:dyDescent="0.2">
      <c r="A21" s="1"/>
      <c r="B21" s="59" t="s">
        <v>227</v>
      </c>
      <c r="C21" s="61">
        <v>8850</v>
      </c>
      <c r="D21" s="61">
        <v>3530</v>
      </c>
      <c r="E21" s="61">
        <v>3280</v>
      </c>
      <c r="F21" s="61">
        <v>1010</v>
      </c>
      <c r="G21" s="61">
        <v>110</v>
      </c>
      <c r="H21" s="61">
        <v>10</v>
      </c>
      <c r="I21" s="99">
        <v>16770</v>
      </c>
      <c r="J21" s="100">
        <v>8.1999999999999993</v>
      </c>
      <c r="K21" s="100">
        <v>4.4000000000000004</v>
      </c>
      <c r="L21" s="100">
        <v>16.8</v>
      </c>
      <c r="M21" s="100">
        <v>19.600000000000001</v>
      </c>
      <c r="N21" s="100">
        <v>6</v>
      </c>
      <c r="O21" s="100">
        <v>0.8</v>
      </c>
      <c r="P21" s="101">
        <v>55.8</v>
      </c>
      <c r="Q21" s="61">
        <v>1043</v>
      </c>
      <c r="R21" s="61">
        <v>758</v>
      </c>
      <c r="S21" s="61">
        <v>1018</v>
      </c>
      <c r="T21" s="61">
        <v>517</v>
      </c>
      <c r="U21" s="61">
        <v>99</v>
      </c>
      <c r="V21" s="61">
        <v>23</v>
      </c>
      <c r="W21" s="99">
        <v>3460</v>
      </c>
    </row>
    <row r="22" spans="1:23" s="94" customFormat="1" ht="26.45" customHeight="1" x14ac:dyDescent="0.2">
      <c r="A22" s="13" t="s">
        <v>138</v>
      </c>
      <c r="B22" s="13"/>
      <c r="C22" s="95"/>
      <c r="D22" s="95"/>
      <c r="E22" s="95"/>
      <c r="F22" s="95"/>
      <c r="G22" s="95"/>
      <c r="H22" s="95"/>
      <c r="I22" s="96"/>
      <c r="J22" s="97"/>
      <c r="K22" s="97"/>
      <c r="L22" s="97"/>
      <c r="M22" s="97"/>
      <c r="N22" s="97"/>
      <c r="O22" s="97"/>
      <c r="P22" s="98"/>
      <c r="Q22" s="95"/>
      <c r="R22" s="95"/>
      <c r="S22" s="95"/>
      <c r="T22" s="95"/>
      <c r="U22" s="95"/>
      <c r="V22" s="95"/>
      <c r="W22" s="96"/>
    </row>
    <row r="23" spans="1:23" s="94" customFormat="1" x14ac:dyDescent="0.2">
      <c r="A23" s="1"/>
      <c r="B23" s="66" t="s">
        <v>139</v>
      </c>
      <c r="C23" s="61">
        <v>2690</v>
      </c>
      <c r="D23" s="61">
        <v>660</v>
      </c>
      <c r="E23" s="61">
        <v>440</v>
      </c>
      <c r="F23" s="61">
        <v>100</v>
      </c>
      <c r="G23" s="61" t="s">
        <v>178</v>
      </c>
      <c r="H23" s="61" t="s">
        <v>178</v>
      </c>
      <c r="I23" s="99">
        <v>3900</v>
      </c>
      <c r="J23" s="100">
        <v>2.2999999999999998</v>
      </c>
      <c r="K23" s="100">
        <v>1.4</v>
      </c>
      <c r="L23" s="100">
        <v>3</v>
      </c>
      <c r="M23" s="100">
        <v>1.9</v>
      </c>
      <c r="N23" s="100" t="s">
        <v>178</v>
      </c>
      <c r="O23" s="100" t="s">
        <v>178</v>
      </c>
      <c r="P23" s="101">
        <v>8.8000000000000007</v>
      </c>
      <c r="Q23" s="61">
        <v>307</v>
      </c>
      <c r="R23" s="61">
        <v>139</v>
      </c>
      <c r="S23" s="61">
        <v>137</v>
      </c>
      <c r="T23" s="61">
        <v>51</v>
      </c>
      <c r="U23" s="61" t="s">
        <v>178</v>
      </c>
      <c r="V23" s="61" t="s">
        <v>178</v>
      </c>
      <c r="W23" s="99">
        <v>639</v>
      </c>
    </row>
    <row r="24" spans="1:23" x14ac:dyDescent="0.2">
      <c r="A24" s="1"/>
      <c r="B24" s="66" t="s">
        <v>140</v>
      </c>
      <c r="C24" s="61">
        <v>2970</v>
      </c>
      <c r="D24" s="61">
        <v>710</v>
      </c>
      <c r="E24" s="61">
        <v>540</v>
      </c>
      <c r="F24" s="61">
        <v>130</v>
      </c>
      <c r="G24" s="61">
        <v>10</v>
      </c>
      <c r="H24" s="61" t="s">
        <v>178</v>
      </c>
      <c r="I24" s="99">
        <v>4360</v>
      </c>
      <c r="J24" s="100">
        <v>2.2999999999999998</v>
      </c>
      <c r="K24" s="100">
        <v>1.5</v>
      </c>
      <c r="L24" s="100">
        <v>3.5</v>
      </c>
      <c r="M24" s="100">
        <v>2.4</v>
      </c>
      <c r="N24" s="100">
        <v>0.3</v>
      </c>
      <c r="O24" s="100" t="s">
        <v>178</v>
      </c>
      <c r="P24" s="101">
        <v>9.9</v>
      </c>
      <c r="Q24" s="61">
        <v>335</v>
      </c>
      <c r="R24" s="61">
        <v>150</v>
      </c>
      <c r="S24" s="61">
        <v>165</v>
      </c>
      <c r="T24" s="61">
        <v>63</v>
      </c>
      <c r="U24" s="61">
        <v>8</v>
      </c>
      <c r="V24" s="61" t="s">
        <v>178</v>
      </c>
      <c r="W24" s="99">
        <v>722</v>
      </c>
    </row>
    <row r="25" spans="1:23" x14ac:dyDescent="0.2">
      <c r="A25" s="1"/>
      <c r="B25" s="66" t="s">
        <v>141</v>
      </c>
      <c r="C25" s="61">
        <v>3090</v>
      </c>
      <c r="D25" s="61">
        <v>1000</v>
      </c>
      <c r="E25" s="61">
        <v>690</v>
      </c>
      <c r="F25" s="61">
        <v>190</v>
      </c>
      <c r="G25" s="61">
        <v>10</v>
      </c>
      <c r="H25" s="61" t="s">
        <v>178</v>
      </c>
      <c r="I25" s="99">
        <v>4990</v>
      </c>
      <c r="J25" s="100">
        <v>2.5</v>
      </c>
      <c r="K25" s="100">
        <v>2</v>
      </c>
      <c r="L25" s="100">
        <v>4.4000000000000004</v>
      </c>
      <c r="M25" s="100">
        <v>3.3</v>
      </c>
      <c r="N25" s="100">
        <v>0.4</v>
      </c>
      <c r="O25" s="100" t="s">
        <v>178</v>
      </c>
      <c r="P25" s="101">
        <v>12.8</v>
      </c>
      <c r="Q25" s="61">
        <v>353</v>
      </c>
      <c r="R25" s="61">
        <v>214</v>
      </c>
      <c r="S25" s="61">
        <v>214</v>
      </c>
      <c r="T25" s="61">
        <v>94</v>
      </c>
      <c r="U25" s="61">
        <v>9</v>
      </c>
      <c r="V25" s="61" t="s">
        <v>178</v>
      </c>
      <c r="W25" s="99">
        <v>899</v>
      </c>
    </row>
    <row r="26" spans="1:23" x14ac:dyDescent="0.2">
      <c r="A26" s="1"/>
      <c r="B26" s="66" t="s">
        <v>142</v>
      </c>
      <c r="C26" s="61">
        <v>3080</v>
      </c>
      <c r="D26" s="61">
        <v>880</v>
      </c>
      <c r="E26" s="61">
        <v>710</v>
      </c>
      <c r="F26" s="61">
        <v>180</v>
      </c>
      <c r="G26" s="61">
        <v>10</v>
      </c>
      <c r="H26" s="61" t="s">
        <v>178</v>
      </c>
      <c r="I26" s="99">
        <v>4860</v>
      </c>
      <c r="J26" s="100">
        <v>2.4</v>
      </c>
      <c r="K26" s="100">
        <v>1.9</v>
      </c>
      <c r="L26" s="100">
        <v>4.7</v>
      </c>
      <c r="M26" s="100">
        <v>3.4</v>
      </c>
      <c r="N26" s="100">
        <v>0.6</v>
      </c>
      <c r="O26" s="100" t="s">
        <v>178</v>
      </c>
      <c r="P26" s="101">
        <v>13.1</v>
      </c>
      <c r="Q26" s="61">
        <v>353</v>
      </c>
      <c r="R26" s="61">
        <v>187</v>
      </c>
      <c r="S26" s="61">
        <v>219</v>
      </c>
      <c r="T26" s="61">
        <v>91</v>
      </c>
      <c r="U26" s="61">
        <v>12</v>
      </c>
      <c r="V26" s="61" t="s">
        <v>178</v>
      </c>
      <c r="W26" s="99">
        <v>863</v>
      </c>
    </row>
    <row r="27" spans="1:23" s="94" customFormat="1" x14ac:dyDescent="0.2">
      <c r="A27" s="1"/>
      <c r="B27" s="66" t="s">
        <v>143</v>
      </c>
      <c r="C27" s="61">
        <v>3380</v>
      </c>
      <c r="D27" s="61">
        <v>1040</v>
      </c>
      <c r="E27" s="61">
        <v>780</v>
      </c>
      <c r="F27" s="61">
        <v>250</v>
      </c>
      <c r="G27" s="61">
        <v>10</v>
      </c>
      <c r="H27" s="61" t="s">
        <v>178</v>
      </c>
      <c r="I27" s="99">
        <v>5460</v>
      </c>
      <c r="J27" s="100">
        <v>2.5</v>
      </c>
      <c r="K27" s="100">
        <v>2.1</v>
      </c>
      <c r="L27" s="100">
        <v>5.0999999999999996</v>
      </c>
      <c r="M27" s="100">
        <v>4.7</v>
      </c>
      <c r="N27" s="100">
        <v>0.5</v>
      </c>
      <c r="O27" s="100" t="s">
        <v>178</v>
      </c>
      <c r="P27" s="101">
        <v>14.9</v>
      </c>
      <c r="Q27" s="61">
        <v>393</v>
      </c>
      <c r="R27" s="61">
        <v>221</v>
      </c>
      <c r="S27" s="61">
        <v>243</v>
      </c>
      <c r="T27" s="61">
        <v>124</v>
      </c>
      <c r="U27" s="61">
        <v>10</v>
      </c>
      <c r="V27" s="61" t="s">
        <v>178</v>
      </c>
      <c r="W27" s="99">
        <v>992</v>
      </c>
    </row>
    <row r="28" spans="1:23" x14ac:dyDescent="0.2">
      <c r="A28" s="1"/>
      <c r="B28" s="66" t="s">
        <v>144</v>
      </c>
      <c r="C28" s="61">
        <v>2750</v>
      </c>
      <c r="D28" s="61">
        <v>890</v>
      </c>
      <c r="E28" s="61">
        <v>680</v>
      </c>
      <c r="F28" s="61">
        <v>200</v>
      </c>
      <c r="G28" s="61">
        <v>20</v>
      </c>
      <c r="H28" s="61" t="s">
        <v>178</v>
      </c>
      <c r="I28" s="99">
        <v>4540</v>
      </c>
      <c r="J28" s="100">
        <v>2</v>
      </c>
      <c r="K28" s="100">
        <v>1.9</v>
      </c>
      <c r="L28" s="100">
        <v>4.5</v>
      </c>
      <c r="M28" s="100">
        <v>3.7</v>
      </c>
      <c r="N28" s="100">
        <v>1.1000000000000001</v>
      </c>
      <c r="O28" s="100" t="s">
        <v>178</v>
      </c>
      <c r="P28" s="101">
        <v>13.2</v>
      </c>
      <c r="Q28" s="61">
        <v>314</v>
      </c>
      <c r="R28" s="61">
        <v>190</v>
      </c>
      <c r="S28" s="61">
        <v>210</v>
      </c>
      <c r="T28" s="61">
        <v>103</v>
      </c>
      <c r="U28" s="61">
        <v>18</v>
      </c>
      <c r="V28" s="61" t="s">
        <v>178</v>
      </c>
      <c r="W28" s="99">
        <v>834</v>
      </c>
    </row>
    <row r="29" spans="1:23" s="1" customFormat="1" x14ac:dyDescent="0.2">
      <c r="B29" s="66" t="s">
        <v>145</v>
      </c>
      <c r="C29" s="61">
        <v>3180</v>
      </c>
      <c r="D29" s="61">
        <v>950</v>
      </c>
      <c r="E29" s="61">
        <v>700</v>
      </c>
      <c r="F29" s="61">
        <v>200</v>
      </c>
      <c r="G29" s="61">
        <v>20</v>
      </c>
      <c r="H29" s="61" t="s">
        <v>178</v>
      </c>
      <c r="I29" s="99">
        <v>5050</v>
      </c>
      <c r="J29" s="100">
        <v>2.5</v>
      </c>
      <c r="K29" s="100">
        <v>2.1</v>
      </c>
      <c r="L29" s="100">
        <v>4.8</v>
      </c>
      <c r="M29" s="100">
        <v>4</v>
      </c>
      <c r="N29" s="100">
        <v>0.8</v>
      </c>
      <c r="O29" s="100" t="s">
        <v>178</v>
      </c>
      <c r="P29" s="101">
        <v>14.4</v>
      </c>
      <c r="Q29" s="61">
        <v>366</v>
      </c>
      <c r="R29" s="61">
        <v>204</v>
      </c>
      <c r="S29" s="61">
        <v>216</v>
      </c>
      <c r="T29" s="61">
        <v>102</v>
      </c>
      <c r="U29" s="61">
        <v>15</v>
      </c>
      <c r="V29" s="61" t="s">
        <v>178</v>
      </c>
      <c r="W29" s="99">
        <v>908</v>
      </c>
    </row>
    <row r="30" spans="1:23" s="1" customFormat="1" x14ac:dyDescent="0.2">
      <c r="B30" s="66" t="s">
        <v>146</v>
      </c>
      <c r="C30" s="61">
        <v>3640</v>
      </c>
      <c r="D30" s="61">
        <v>1040</v>
      </c>
      <c r="E30" s="61">
        <v>860</v>
      </c>
      <c r="F30" s="61">
        <v>220</v>
      </c>
      <c r="G30" s="61">
        <v>30</v>
      </c>
      <c r="H30" s="61" t="s">
        <v>178</v>
      </c>
      <c r="I30" s="99">
        <v>5790</v>
      </c>
      <c r="J30" s="100">
        <v>2.7</v>
      </c>
      <c r="K30" s="100">
        <v>2</v>
      </c>
      <c r="L30" s="100">
        <v>5.7</v>
      </c>
      <c r="M30" s="100">
        <v>4.4000000000000004</v>
      </c>
      <c r="N30" s="100">
        <v>1.4</v>
      </c>
      <c r="O30" s="100" t="s">
        <v>178</v>
      </c>
      <c r="P30" s="101">
        <v>16.5</v>
      </c>
      <c r="Q30" s="61">
        <v>423</v>
      </c>
      <c r="R30" s="61">
        <v>222</v>
      </c>
      <c r="S30" s="61">
        <v>265</v>
      </c>
      <c r="T30" s="61">
        <v>111</v>
      </c>
      <c r="U30" s="61">
        <v>26</v>
      </c>
      <c r="V30" s="61" t="s">
        <v>178</v>
      </c>
      <c r="W30" s="99">
        <v>1051</v>
      </c>
    </row>
    <row r="31" spans="1:23" s="1" customFormat="1" x14ac:dyDescent="0.2">
      <c r="B31" s="66" t="s">
        <v>147</v>
      </c>
      <c r="C31" s="61">
        <v>3040</v>
      </c>
      <c r="D31" s="61">
        <v>970</v>
      </c>
      <c r="E31" s="61">
        <v>720</v>
      </c>
      <c r="F31" s="61">
        <v>200</v>
      </c>
      <c r="G31" s="61">
        <v>10</v>
      </c>
      <c r="H31" s="61" t="s">
        <v>178</v>
      </c>
      <c r="I31" s="99">
        <v>4930</v>
      </c>
      <c r="J31" s="100">
        <v>2.2000000000000002</v>
      </c>
      <c r="K31" s="100">
        <v>1.9</v>
      </c>
      <c r="L31" s="100">
        <v>4.7</v>
      </c>
      <c r="M31" s="100">
        <v>3.5</v>
      </c>
      <c r="N31" s="100">
        <v>0.5</v>
      </c>
      <c r="O31" s="100" t="s">
        <v>178</v>
      </c>
      <c r="P31" s="101">
        <v>13.1</v>
      </c>
      <c r="Q31" s="61">
        <v>354</v>
      </c>
      <c r="R31" s="61">
        <v>207</v>
      </c>
      <c r="S31" s="61">
        <v>222</v>
      </c>
      <c r="T31" s="61">
        <v>94</v>
      </c>
      <c r="U31" s="61">
        <v>10</v>
      </c>
      <c r="V31" s="61" t="s">
        <v>178</v>
      </c>
      <c r="W31" s="99">
        <v>890</v>
      </c>
    </row>
    <row r="32" spans="1:23" s="1" customFormat="1" x14ac:dyDescent="0.2">
      <c r="B32" s="66" t="s">
        <v>148</v>
      </c>
      <c r="C32" s="61">
        <v>2350</v>
      </c>
      <c r="D32" s="61">
        <v>610</v>
      </c>
      <c r="E32" s="61">
        <v>470</v>
      </c>
      <c r="F32" s="61">
        <v>130</v>
      </c>
      <c r="G32" s="61">
        <v>20</v>
      </c>
      <c r="H32" s="61" t="s">
        <v>178</v>
      </c>
      <c r="I32" s="99">
        <v>3590</v>
      </c>
      <c r="J32" s="100">
        <v>2</v>
      </c>
      <c r="K32" s="100">
        <v>1.4</v>
      </c>
      <c r="L32" s="100">
        <v>3.2</v>
      </c>
      <c r="M32" s="100">
        <v>2.6</v>
      </c>
      <c r="N32" s="100">
        <v>1</v>
      </c>
      <c r="O32" s="100" t="s">
        <v>178</v>
      </c>
      <c r="P32" s="101">
        <v>10.1</v>
      </c>
      <c r="Q32" s="61">
        <v>264</v>
      </c>
      <c r="R32" s="61">
        <v>130</v>
      </c>
      <c r="S32" s="61">
        <v>146</v>
      </c>
      <c r="T32" s="61">
        <v>66</v>
      </c>
      <c r="U32" s="61">
        <v>17</v>
      </c>
      <c r="V32" s="61" t="s">
        <v>178</v>
      </c>
      <c r="W32" s="99">
        <v>625</v>
      </c>
    </row>
    <row r="33" spans="2:23" s="1" customFormat="1" x14ac:dyDescent="0.2">
      <c r="B33" s="66" t="s">
        <v>149</v>
      </c>
      <c r="C33" s="61">
        <v>2570</v>
      </c>
      <c r="D33" s="61">
        <v>660</v>
      </c>
      <c r="E33" s="61">
        <v>500</v>
      </c>
      <c r="F33" s="61">
        <v>130</v>
      </c>
      <c r="G33" s="61">
        <v>10</v>
      </c>
      <c r="H33" s="61" t="s">
        <v>178</v>
      </c>
      <c r="I33" s="99">
        <v>3860</v>
      </c>
      <c r="J33" s="100">
        <v>2.1</v>
      </c>
      <c r="K33" s="100">
        <v>1.5</v>
      </c>
      <c r="L33" s="100">
        <v>3.2</v>
      </c>
      <c r="M33" s="100">
        <v>2.5</v>
      </c>
      <c r="N33" s="100">
        <v>0.4</v>
      </c>
      <c r="O33" s="100" t="s">
        <v>178</v>
      </c>
      <c r="P33" s="101">
        <v>9.8000000000000007</v>
      </c>
      <c r="Q33" s="61">
        <v>289</v>
      </c>
      <c r="R33" s="61">
        <v>142</v>
      </c>
      <c r="S33" s="61">
        <v>152</v>
      </c>
      <c r="T33" s="61">
        <v>67</v>
      </c>
      <c r="U33" s="61">
        <v>9</v>
      </c>
      <c r="V33" s="61" t="s">
        <v>178</v>
      </c>
      <c r="W33" s="99">
        <v>659</v>
      </c>
    </row>
    <row r="34" spans="2:23" s="1" customFormat="1" x14ac:dyDescent="0.2">
      <c r="B34" s="66" t="s">
        <v>150</v>
      </c>
      <c r="C34" s="61">
        <v>2870</v>
      </c>
      <c r="D34" s="61">
        <v>780</v>
      </c>
      <c r="E34" s="61">
        <v>600</v>
      </c>
      <c r="F34" s="61">
        <v>160</v>
      </c>
      <c r="G34" s="61">
        <v>10</v>
      </c>
      <c r="H34" s="61" t="s">
        <v>178</v>
      </c>
      <c r="I34" s="99">
        <v>4410</v>
      </c>
      <c r="J34" s="100">
        <v>2.2000000000000002</v>
      </c>
      <c r="K34" s="100">
        <v>1.6</v>
      </c>
      <c r="L34" s="100">
        <v>4.3</v>
      </c>
      <c r="M34" s="100">
        <v>2.7</v>
      </c>
      <c r="N34" s="100">
        <v>0.4</v>
      </c>
      <c r="O34" s="100" t="s">
        <v>178</v>
      </c>
      <c r="P34" s="101">
        <v>11.3</v>
      </c>
      <c r="Q34" s="61">
        <v>317</v>
      </c>
      <c r="R34" s="61">
        <v>166</v>
      </c>
      <c r="S34" s="61">
        <v>187</v>
      </c>
      <c r="T34" s="61">
        <v>77</v>
      </c>
      <c r="U34" s="61">
        <v>7</v>
      </c>
      <c r="V34" s="61" t="s">
        <v>178</v>
      </c>
      <c r="W34" s="99">
        <v>755</v>
      </c>
    </row>
    <row r="35" spans="2:23" s="1" customFormat="1" ht="26.45" customHeight="1" x14ac:dyDescent="0.2">
      <c r="B35" s="66" t="s">
        <v>151</v>
      </c>
      <c r="C35" s="61">
        <v>2580</v>
      </c>
      <c r="D35" s="61">
        <v>720</v>
      </c>
      <c r="E35" s="61">
        <v>560</v>
      </c>
      <c r="F35" s="61">
        <v>150</v>
      </c>
      <c r="G35" s="61">
        <v>10</v>
      </c>
      <c r="H35" s="61">
        <v>10</v>
      </c>
      <c r="I35" s="99">
        <v>4020</v>
      </c>
      <c r="J35" s="100">
        <v>2.2000000000000002</v>
      </c>
      <c r="K35" s="100">
        <v>1.5</v>
      </c>
      <c r="L35" s="100">
        <v>3.6</v>
      </c>
      <c r="M35" s="100">
        <v>2.7</v>
      </c>
      <c r="N35" s="100">
        <v>0.2</v>
      </c>
      <c r="O35" s="100" t="s">
        <v>178</v>
      </c>
      <c r="P35" s="101">
        <v>10.3</v>
      </c>
      <c r="Q35" s="61">
        <v>294</v>
      </c>
      <c r="R35" s="61">
        <v>152</v>
      </c>
      <c r="S35" s="61">
        <v>171</v>
      </c>
      <c r="T35" s="61">
        <v>75</v>
      </c>
      <c r="U35" s="61">
        <v>7</v>
      </c>
      <c r="V35" s="61">
        <v>41</v>
      </c>
      <c r="W35" s="99">
        <v>739</v>
      </c>
    </row>
    <row r="36" spans="2:23" s="1" customFormat="1" x14ac:dyDescent="0.2">
      <c r="B36" s="66" t="s">
        <v>152</v>
      </c>
      <c r="C36" s="61">
        <v>2950</v>
      </c>
      <c r="D36" s="61">
        <v>820</v>
      </c>
      <c r="E36" s="61">
        <v>640</v>
      </c>
      <c r="F36" s="61">
        <v>140</v>
      </c>
      <c r="G36" s="61">
        <v>20</v>
      </c>
      <c r="H36" s="61" t="s">
        <v>178</v>
      </c>
      <c r="I36" s="99">
        <v>4560</v>
      </c>
      <c r="J36" s="100">
        <v>2.4</v>
      </c>
      <c r="K36" s="100">
        <v>1.7</v>
      </c>
      <c r="L36" s="100">
        <v>4.2</v>
      </c>
      <c r="M36" s="100">
        <v>2.7</v>
      </c>
      <c r="N36" s="100">
        <v>0.8</v>
      </c>
      <c r="O36" s="100" t="s">
        <v>178</v>
      </c>
      <c r="P36" s="101">
        <v>11.9</v>
      </c>
      <c r="Q36" s="61">
        <v>336</v>
      </c>
      <c r="R36" s="61">
        <v>174</v>
      </c>
      <c r="S36" s="61">
        <v>197</v>
      </c>
      <c r="T36" s="61">
        <v>71</v>
      </c>
      <c r="U36" s="61">
        <v>15</v>
      </c>
      <c r="V36" s="61" t="s">
        <v>178</v>
      </c>
      <c r="W36" s="99">
        <v>795</v>
      </c>
    </row>
    <row r="37" spans="2:23" s="1" customFormat="1" x14ac:dyDescent="0.2">
      <c r="B37" s="66" t="s">
        <v>153</v>
      </c>
      <c r="C37" s="61">
        <v>2820</v>
      </c>
      <c r="D37" s="61">
        <v>910</v>
      </c>
      <c r="E37" s="61">
        <v>760</v>
      </c>
      <c r="F37" s="61">
        <v>170</v>
      </c>
      <c r="G37" s="61">
        <v>10</v>
      </c>
      <c r="H37" s="61" t="s">
        <v>178</v>
      </c>
      <c r="I37" s="99">
        <v>4670</v>
      </c>
      <c r="J37" s="100">
        <v>2.1</v>
      </c>
      <c r="K37" s="100">
        <v>2</v>
      </c>
      <c r="L37" s="100">
        <v>4.9000000000000004</v>
      </c>
      <c r="M37" s="100">
        <v>3.2</v>
      </c>
      <c r="N37" s="100">
        <v>0.6</v>
      </c>
      <c r="O37" s="100" t="s">
        <v>178</v>
      </c>
      <c r="P37" s="101">
        <v>12.9</v>
      </c>
      <c r="Q37" s="61">
        <v>330</v>
      </c>
      <c r="R37" s="61">
        <v>195</v>
      </c>
      <c r="S37" s="61">
        <v>232</v>
      </c>
      <c r="T37" s="61">
        <v>85</v>
      </c>
      <c r="U37" s="61">
        <v>10</v>
      </c>
      <c r="V37" s="61" t="s">
        <v>178</v>
      </c>
      <c r="W37" s="99">
        <v>851</v>
      </c>
    </row>
    <row r="38" spans="2:23" s="1" customFormat="1" x14ac:dyDescent="0.2">
      <c r="B38" s="66" t="s">
        <v>154</v>
      </c>
      <c r="C38" s="61">
        <v>3110</v>
      </c>
      <c r="D38" s="61">
        <v>970</v>
      </c>
      <c r="E38" s="61">
        <v>720</v>
      </c>
      <c r="F38" s="61">
        <v>200</v>
      </c>
      <c r="G38" s="61">
        <v>10</v>
      </c>
      <c r="H38" s="61" t="s">
        <v>178</v>
      </c>
      <c r="I38" s="99">
        <v>5020</v>
      </c>
      <c r="J38" s="100">
        <v>2.5</v>
      </c>
      <c r="K38" s="100">
        <v>2.1</v>
      </c>
      <c r="L38" s="100">
        <v>4.9000000000000004</v>
      </c>
      <c r="M38" s="100">
        <v>4</v>
      </c>
      <c r="N38" s="100">
        <v>0.5</v>
      </c>
      <c r="O38" s="100" t="s">
        <v>178</v>
      </c>
      <c r="P38" s="101">
        <v>14</v>
      </c>
      <c r="Q38" s="61">
        <v>361</v>
      </c>
      <c r="R38" s="61">
        <v>207</v>
      </c>
      <c r="S38" s="61">
        <v>223</v>
      </c>
      <c r="T38" s="61">
        <v>102</v>
      </c>
      <c r="U38" s="61">
        <v>10</v>
      </c>
      <c r="V38" s="61" t="s">
        <v>178</v>
      </c>
      <c r="W38" s="99">
        <v>904</v>
      </c>
    </row>
    <row r="39" spans="2:23" s="1" customFormat="1" x14ac:dyDescent="0.2">
      <c r="B39" s="66" t="s">
        <v>155</v>
      </c>
      <c r="C39" s="61">
        <v>3150</v>
      </c>
      <c r="D39" s="61">
        <v>1040</v>
      </c>
      <c r="E39" s="61">
        <v>810</v>
      </c>
      <c r="F39" s="61">
        <v>240</v>
      </c>
      <c r="G39" s="61">
        <v>20</v>
      </c>
      <c r="H39" s="61" t="s">
        <v>178</v>
      </c>
      <c r="I39" s="99">
        <v>5270</v>
      </c>
      <c r="J39" s="100">
        <v>2.5</v>
      </c>
      <c r="K39" s="100">
        <v>2.2999999999999998</v>
      </c>
      <c r="L39" s="100">
        <v>5.4</v>
      </c>
      <c r="M39" s="100">
        <v>4.9000000000000004</v>
      </c>
      <c r="N39" s="100">
        <v>1.2</v>
      </c>
      <c r="O39" s="100" t="s">
        <v>178</v>
      </c>
      <c r="P39" s="101">
        <v>16.7</v>
      </c>
      <c r="Q39" s="61">
        <v>373</v>
      </c>
      <c r="R39" s="61">
        <v>222</v>
      </c>
      <c r="S39" s="61">
        <v>251</v>
      </c>
      <c r="T39" s="61">
        <v>123</v>
      </c>
      <c r="U39" s="61">
        <v>20</v>
      </c>
      <c r="V39" s="61" t="s">
        <v>178</v>
      </c>
      <c r="W39" s="99">
        <v>992</v>
      </c>
    </row>
    <row r="40" spans="2:23" s="1" customFormat="1" x14ac:dyDescent="0.2">
      <c r="B40" s="66" t="s">
        <v>156</v>
      </c>
      <c r="C40" s="61">
        <v>2910</v>
      </c>
      <c r="D40" s="61">
        <v>880</v>
      </c>
      <c r="E40" s="61">
        <v>660</v>
      </c>
      <c r="F40" s="61">
        <v>180</v>
      </c>
      <c r="G40" s="61">
        <v>20</v>
      </c>
      <c r="H40" s="61" t="s">
        <v>178</v>
      </c>
      <c r="I40" s="99">
        <v>4640</v>
      </c>
      <c r="J40" s="100">
        <v>2.2999999999999998</v>
      </c>
      <c r="K40" s="100">
        <v>2</v>
      </c>
      <c r="L40" s="100">
        <v>4.4000000000000004</v>
      </c>
      <c r="M40" s="100">
        <v>3.7</v>
      </c>
      <c r="N40" s="100">
        <v>0.9</v>
      </c>
      <c r="O40" s="100" t="s">
        <v>178</v>
      </c>
      <c r="P40" s="101">
        <v>13.3</v>
      </c>
      <c r="Q40" s="61">
        <v>337</v>
      </c>
      <c r="R40" s="61">
        <v>186</v>
      </c>
      <c r="S40" s="61">
        <v>203</v>
      </c>
      <c r="T40" s="61">
        <v>92</v>
      </c>
      <c r="U40" s="61">
        <v>16</v>
      </c>
      <c r="V40" s="61" t="s">
        <v>178</v>
      </c>
      <c r="W40" s="99">
        <v>835</v>
      </c>
    </row>
    <row r="41" spans="2:23" s="1" customFormat="1" x14ac:dyDescent="0.2">
      <c r="B41" s="66" t="s">
        <v>157</v>
      </c>
      <c r="C41" s="61">
        <v>3080</v>
      </c>
      <c r="D41" s="61">
        <v>970</v>
      </c>
      <c r="E41" s="61">
        <v>790</v>
      </c>
      <c r="F41" s="61">
        <v>210</v>
      </c>
      <c r="G41" s="61">
        <v>20</v>
      </c>
      <c r="H41" s="61" t="s">
        <v>178</v>
      </c>
      <c r="I41" s="99">
        <v>5060</v>
      </c>
      <c r="J41" s="100">
        <v>2.4</v>
      </c>
      <c r="K41" s="100">
        <v>2.2000000000000002</v>
      </c>
      <c r="L41" s="100">
        <v>5.3</v>
      </c>
      <c r="M41" s="100">
        <v>3.9</v>
      </c>
      <c r="N41" s="100">
        <v>1.1000000000000001</v>
      </c>
      <c r="O41" s="100" t="s">
        <v>178</v>
      </c>
      <c r="P41" s="101">
        <v>14.9</v>
      </c>
      <c r="Q41" s="61">
        <v>354</v>
      </c>
      <c r="R41" s="61">
        <v>206</v>
      </c>
      <c r="S41" s="61">
        <v>241</v>
      </c>
      <c r="T41" s="61">
        <v>104</v>
      </c>
      <c r="U41" s="61">
        <v>20</v>
      </c>
      <c r="V41" s="61" t="s">
        <v>178</v>
      </c>
      <c r="W41" s="99">
        <v>927</v>
      </c>
    </row>
    <row r="42" spans="2:23" s="1" customFormat="1" x14ac:dyDescent="0.2">
      <c r="B42" s="66" t="s">
        <v>158</v>
      </c>
      <c r="C42" s="61">
        <v>3050</v>
      </c>
      <c r="D42" s="61">
        <v>1070</v>
      </c>
      <c r="E42" s="61">
        <v>860</v>
      </c>
      <c r="F42" s="61">
        <v>240</v>
      </c>
      <c r="G42" s="61">
        <v>20</v>
      </c>
      <c r="H42" s="61" t="s">
        <v>178</v>
      </c>
      <c r="I42" s="99">
        <v>5230</v>
      </c>
      <c r="J42" s="100">
        <v>2.4</v>
      </c>
      <c r="K42" s="100">
        <v>2.2999999999999998</v>
      </c>
      <c r="L42" s="100">
        <v>5.7</v>
      </c>
      <c r="M42" s="100">
        <v>4.5</v>
      </c>
      <c r="N42" s="100">
        <v>1.1000000000000001</v>
      </c>
      <c r="O42" s="100" t="s">
        <v>178</v>
      </c>
      <c r="P42" s="101">
        <v>16.2</v>
      </c>
      <c r="Q42" s="61">
        <v>355</v>
      </c>
      <c r="R42" s="61">
        <v>230</v>
      </c>
      <c r="S42" s="61">
        <v>265</v>
      </c>
      <c r="T42" s="61">
        <v>117</v>
      </c>
      <c r="U42" s="61">
        <v>18</v>
      </c>
      <c r="V42" s="61" t="s">
        <v>178</v>
      </c>
      <c r="W42" s="99">
        <v>987</v>
      </c>
    </row>
    <row r="43" spans="2:23" s="1" customFormat="1" x14ac:dyDescent="0.2">
      <c r="B43" s="66" t="s">
        <v>159</v>
      </c>
      <c r="C43" s="61">
        <v>2950</v>
      </c>
      <c r="D43" s="61">
        <v>950</v>
      </c>
      <c r="E43" s="61">
        <v>790</v>
      </c>
      <c r="F43" s="61">
        <v>200</v>
      </c>
      <c r="G43" s="61">
        <v>10</v>
      </c>
      <c r="H43" s="61" t="s">
        <v>178</v>
      </c>
      <c r="I43" s="99">
        <v>4900</v>
      </c>
      <c r="J43" s="100">
        <v>2.5</v>
      </c>
      <c r="K43" s="100">
        <v>2.1</v>
      </c>
      <c r="L43" s="100">
        <v>5.2</v>
      </c>
      <c r="M43" s="100">
        <v>4.0999999999999996</v>
      </c>
      <c r="N43" s="100">
        <v>0.6</v>
      </c>
      <c r="O43" s="100" t="s">
        <v>178</v>
      </c>
      <c r="P43" s="101">
        <v>14.4</v>
      </c>
      <c r="Q43" s="61">
        <v>345</v>
      </c>
      <c r="R43" s="61">
        <v>202</v>
      </c>
      <c r="S43" s="61">
        <v>242</v>
      </c>
      <c r="T43" s="61">
        <v>101</v>
      </c>
      <c r="U43" s="61">
        <v>10</v>
      </c>
      <c r="V43" s="61" t="s">
        <v>178</v>
      </c>
      <c r="W43" s="99">
        <v>905</v>
      </c>
    </row>
    <row r="44" spans="2:23" s="1" customFormat="1" x14ac:dyDescent="0.2">
      <c r="B44" s="66" t="s">
        <v>160</v>
      </c>
      <c r="C44" s="61">
        <v>2460</v>
      </c>
      <c r="D44" s="61">
        <v>680</v>
      </c>
      <c r="E44" s="61">
        <v>530</v>
      </c>
      <c r="F44" s="61">
        <v>170</v>
      </c>
      <c r="G44" s="61">
        <v>20</v>
      </c>
      <c r="H44" s="61" t="s">
        <v>178</v>
      </c>
      <c r="I44" s="99">
        <v>3860</v>
      </c>
      <c r="J44" s="100">
        <v>2.2999999999999998</v>
      </c>
      <c r="K44" s="100">
        <v>1.6</v>
      </c>
      <c r="L44" s="100">
        <v>3.8</v>
      </c>
      <c r="M44" s="100">
        <v>3.4</v>
      </c>
      <c r="N44" s="100">
        <v>0.8</v>
      </c>
      <c r="O44" s="100" t="s">
        <v>178</v>
      </c>
      <c r="P44" s="101">
        <v>12.3</v>
      </c>
      <c r="Q44" s="61">
        <v>274</v>
      </c>
      <c r="R44" s="61">
        <v>146</v>
      </c>
      <c r="S44" s="61">
        <v>163</v>
      </c>
      <c r="T44" s="61">
        <v>85</v>
      </c>
      <c r="U44" s="61">
        <v>14</v>
      </c>
      <c r="V44" s="61" t="s">
        <v>178</v>
      </c>
      <c r="W44" s="99">
        <v>688</v>
      </c>
    </row>
    <row r="45" spans="2:23" s="1" customFormat="1" x14ac:dyDescent="0.2">
      <c r="B45" s="66" t="s">
        <v>161</v>
      </c>
      <c r="C45" s="61">
        <v>2480</v>
      </c>
      <c r="D45" s="61">
        <v>740</v>
      </c>
      <c r="E45" s="61">
        <v>540</v>
      </c>
      <c r="F45" s="61">
        <v>180</v>
      </c>
      <c r="G45" s="61">
        <v>10</v>
      </c>
      <c r="H45" s="61" t="s">
        <v>178</v>
      </c>
      <c r="I45" s="99">
        <v>3940</v>
      </c>
      <c r="J45" s="100">
        <v>2.2000000000000002</v>
      </c>
      <c r="K45" s="100">
        <v>1.8</v>
      </c>
      <c r="L45" s="100">
        <v>3.5</v>
      </c>
      <c r="M45" s="100">
        <v>3.7</v>
      </c>
      <c r="N45" s="100">
        <v>0.8</v>
      </c>
      <c r="O45" s="100" t="s">
        <v>178</v>
      </c>
      <c r="P45" s="101">
        <v>12.1</v>
      </c>
      <c r="Q45" s="61">
        <v>281</v>
      </c>
      <c r="R45" s="61">
        <v>157</v>
      </c>
      <c r="S45" s="61">
        <v>165</v>
      </c>
      <c r="T45" s="61">
        <v>89</v>
      </c>
      <c r="U45" s="61">
        <v>13</v>
      </c>
      <c r="V45" s="61" t="s">
        <v>178</v>
      </c>
      <c r="W45" s="99">
        <v>706</v>
      </c>
    </row>
    <row r="46" spans="2:23" s="1" customFormat="1" x14ac:dyDescent="0.2">
      <c r="B46" s="66" t="s">
        <v>162</v>
      </c>
      <c r="C46" s="61">
        <v>2510</v>
      </c>
      <c r="D46" s="61">
        <v>760</v>
      </c>
      <c r="E46" s="61">
        <v>660</v>
      </c>
      <c r="F46" s="61">
        <v>180</v>
      </c>
      <c r="G46" s="61">
        <v>20</v>
      </c>
      <c r="H46" s="61" t="s">
        <v>178</v>
      </c>
      <c r="I46" s="99">
        <v>4120</v>
      </c>
      <c r="J46" s="100">
        <v>2.1</v>
      </c>
      <c r="K46" s="100">
        <v>1.7</v>
      </c>
      <c r="L46" s="100">
        <v>4.4000000000000004</v>
      </c>
      <c r="M46" s="100">
        <v>3.4</v>
      </c>
      <c r="N46" s="100">
        <v>0.9</v>
      </c>
      <c r="O46" s="100" t="s">
        <v>178</v>
      </c>
      <c r="P46" s="101">
        <v>12.6</v>
      </c>
      <c r="Q46" s="61">
        <v>285</v>
      </c>
      <c r="R46" s="61">
        <v>161</v>
      </c>
      <c r="S46" s="61">
        <v>203</v>
      </c>
      <c r="T46" s="61">
        <v>89</v>
      </c>
      <c r="U46" s="61">
        <v>18</v>
      </c>
      <c r="V46" s="61" t="s">
        <v>178</v>
      </c>
      <c r="W46" s="99">
        <v>760</v>
      </c>
    </row>
    <row r="47" spans="2:23" s="1" customFormat="1" ht="26.25" customHeight="1" x14ac:dyDescent="0.2">
      <c r="B47" s="66" t="s">
        <v>228</v>
      </c>
      <c r="C47" s="61">
        <v>1200</v>
      </c>
      <c r="D47" s="61">
        <v>320</v>
      </c>
      <c r="E47" s="61">
        <v>180</v>
      </c>
      <c r="F47" s="61">
        <v>60</v>
      </c>
      <c r="G47" s="61">
        <v>10</v>
      </c>
      <c r="H47" s="61" t="s">
        <v>178</v>
      </c>
      <c r="I47" s="99">
        <v>1760</v>
      </c>
      <c r="J47" s="100">
        <v>0.9</v>
      </c>
      <c r="K47" s="100">
        <v>0.7</v>
      </c>
      <c r="L47" s="100">
        <v>1.4</v>
      </c>
      <c r="M47" s="100">
        <v>1.2</v>
      </c>
      <c r="N47" s="100">
        <v>0.6</v>
      </c>
      <c r="O47" s="100" t="s">
        <v>178</v>
      </c>
      <c r="P47" s="101">
        <v>4.8</v>
      </c>
      <c r="Q47" s="61">
        <v>130</v>
      </c>
      <c r="R47" s="61">
        <v>68</v>
      </c>
      <c r="S47" s="61">
        <v>55</v>
      </c>
      <c r="T47" s="61">
        <v>29</v>
      </c>
      <c r="U47" s="61">
        <v>7</v>
      </c>
      <c r="V47" s="61" t="s">
        <v>178</v>
      </c>
      <c r="W47" s="99">
        <v>289</v>
      </c>
    </row>
    <row r="48" spans="2:23" s="1" customFormat="1" ht="12.75" customHeight="1" x14ac:dyDescent="0.2">
      <c r="B48" s="66" t="s">
        <v>229</v>
      </c>
      <c r="C48" s="61">
        <v>1300</v>
      </c>
      <c r="D48" s="61">
        <v>320</v>
      </c>
      <c r="E48" s="61">
        <v>240</v>
      </c>
      <c r="F48" s="61">
        <v>70</v>
      </c>
      <c r="G48" s="61">
        <v>10</v>
      </c>
      <c r="H48" s="61" t="s">
        <v>178</v>
      </c>
      <c r="I48" s="99">
        <v>1940</v>
      </c>
      <c r="J48" s="100">
        <v>1</v>
      </c>
      <c r="K48" s="100">
        <v>0.7</v>
      </c>
      <c r="L48" s="100">
        <v>1.6</v>
      </c>
      <c r="M48" s="100">
        <v>1.3</v>
      </c>
      <c r="N48" s="100">
        <v>0.5</v>
      </c>
      <c r="O48" s="100" t="s">
        <v>178</v>
      </c>
      <c r="P48" s="101">
        <v>5.3</v>
      </c>
      <c r="Q48" s="61">
        <v>144</v>
      </c>
      <c r="R48" s="61">
        <v>69</v>
      </c>
      <c r="S48" s="61">
        <v>73</v>
      </c>
      <c r="T48" s="61">
        <v>36</v>
      </c>
      <c r="U48" s="61">
        <v>7</v>
      </c>
      <c r="V48" s="61" t="s">
        <v>178</v>
      </c>
      <c r="W48" s="99">
        <v>331</v>
      </c>
    </row>
    <row r="49" spans="1:24" s="1" customFormat="1" ht="12.75" customHeight="1" x14ac:dyDescent="0.2">
      <c r="B49" s="66" t="s">
        <v>230</v>
      </c>
      <c r="C49" s="61">
        <v>1520</v>
      </c>
      <c r="D49" s="61">
        <v>570</v>
      </c>
      <c r="E49" s="61">
        <v>370</v>
      </c>
      <c r="F49" s="61">
        <v>100</v>
      </c>
      <c r="G49" s="61">
        <v>10</v>
      </c>
      <c r="H49" s="61" t="s">
        <v>178</v>
      </c>
      <c r="I49" s="99">
        <v>2570</v>
      </c>
      <c r="J49" s="100">
        <v>1.2</v>
      </c>
      <c r="K49" s="100">
        <v>1.2</v>
      </c>
      <c r="L49" s="100">
        <v>2.2999999999999998</v>
      </c>
      <c r="M49" s="100">
        <v>1.9</v>
      </c>
      <c r="N49" s="100">
        <v>0.6</v>
      </c>
      <c r="O49" s="100" t="s">
        <v>178</v>
      </c>
      <c r="P49" s="101">
        <v>7.6</v>
      </c>
      <c r="Q49" s="61">
        <v>171</v>
      </c>
      <c r="R49" s="61">
        <v>121</v>
      </c>
      <c r="S49" s="61">
        <v>113</v>
      </c>
      <c r="T49" s="61">
        <v>49</v>
      </c>
      <c r="U49" s="61">
        <v>11</v>
      </c>
      <c r="V49" s="61" t="s">
        <v>178</v>
      </c>
      <c r="W49" s="99">
        <v>470</v>
      </c>
    </row>
    <row r="50" spans="1:24" s="1" customFormat="1" ht="12.75" customHeight="1" x14ac:dyDescent="0.2">
      <c r="B50" s="66" t="s">
        <v>231</v>
      </c>
      <c r="C50" s="61">
        <v>1730</v>
      </c>
      <c r="D50" s="61">
        <v>630</v>
      </c>
      <c r="E50" s="61">
        <v>520</v>
      </c>
      <c r="F50" s="61">
        <v>140</v>
      </c>
      <c r="G50" s="61">
        <v>10</v>
      </c>
      <c r="H50" s="61" t="s">
        <v>178</v>
      </c>
      <c r="I50" s="99">
        <v>3030</v>
      </c>
      <c r="J50" s="100">
        <v>1.7</v>
      </c>
      <c r="K50" s="100">
        <v>1.1000000000000001</v>
      </c>
      <c r="L50" s="100">
        <v>3</v>
      </c>
      <c r="M50" s="100">
        <v>2.7</v>
      </c>
      <c r="N50" s="100">
        <v>0.9</v>
      </c>
      <c r="O50" s="100" t="s">
        <v>178</v>
      </c>
      <c r="P50" s="101">
        <v>9.4</v>
      </c>
      <c r="Q50" s="61">
        <v>201</v>
      </c>
      <c r="R50" s="61">
        <v>134</v>
      </c>
      <c r="S50" s="61">
        <v>160</v>
      </c>
      <c r="T50" s="61">
        <v>71</v>
      </c>
      <c r="U50" s="61">
        <v>14</v>
      </c>
      <c r="V50" s="61" t="s">
        <v>178</v>
      </c>
      <c r="W50" s="99">
        <v>581</v>
      </c>
    </row>
    <row r="51" spans="1:24" s="1" customFormat="1" ht="12.75" customHeight="1" x14ac:dyDescent="0.2">
      <c r="B51" s="66" t="s">
        <v>232</v>
      </c>
      <c r="C51" s="61">
        <v>1870</v>
      </c>
      <c r="D51" s="61">
        <v>610</v>
      </c>
      <c r="E51" s="61">
        <v>570</v>
      </c>
      <c r="F51" s="61">
        <v>150</v>
      </c>
      <c r="G51" s="61">
        <v>20</v>
      </c>
      <c r="H51" s="61" t="s">
        <v>178</v>
      </c>
      <c r="I51" s="99">
        <v>3230</v>
      </c>
      <c r="J51" s="100">
        <v>1.7</v>
      </c>
      <c r="K51" s="100">
        <v>0.7</v>
      </c>
      <c r="L51" s="100">
        <v>2.9</v>
      </c>
      <c r="M51" s="100">
        <v>2.8</v>
      </c>
      <c r="N51" s="100">
        <v>1</v>
      </c>
      <c r="O51" s="100" t="s">
        <v>178</v>
      </c>
      <c r="P51" s="101">
        <v>9.4</v>
      </c>
      <c r="Q51" s="61">
        <v>217</v>
      </c>
      <c r="R51" s="61">
        <v>131</v>
      </c>
      <c r="S51" s="61">
        <v>179</v>
      </c>
      <c r="T51" s="61">
        <v>77</v>
      </c>
      <c r="U51" s="61">
        <v>18</v>
      </c>
      <c r="V51" s="61" t="s">
        <v>178</v>
      </c>
      <c r="W51" s="99">
        <v>632</v>
      </c>
    </row>
    <row r="52" spans="1:24" s="1" customFormat="1" ht="12.75" customHeight="1" x14ac:dyDescent="0.2">
      <c r="B52" s="66" t="s">
        <v>233</v>
      </c>
      <c r="C52" s="61">
        <v>2160</v>
      </c>
      <c r="D52" s="61">
        <v>730</v>
      </c>
      <c r="E52" s="61">
        <v>590</v>
      </c>
      <c r="F52" s="61">
        <v>200</v>
      </c>
      <c r="G52" s="61">
        <v>10</v>
      </c>
      <c r="H52" s="61" t="s">
        <v>178</v>
      </c>
      <c r="I52" s="99">
        <v>3700</v>
      </c>
      <c r="J52" s="100">
        <v>2</v>
      </c>
      <c r="K52" s="100">
        <v>1</v>
      </c>
      <c r="L52" s="100">
        <v>2.9</v>
      </c>
      <c r="M52" s="100">
        <v>4</v>
      </c>
      <c r="N52" s="100">
        <v>0.6</v>
      </c>
      <c r="O52" s="100" t="s">
        <v>178</v>
      </c>
      <c r="P52" s="101">
        <v>10.5</v>
      </c>
      <c r="Q52" s="61">
        <v>252</v>
      </c>
      <c r="R52" s="61">
        <v>157</v>
      </c>
      <c r="S52" s="61">
        <v>181</v>
      </c>
      <c r="T52" s="61">
        <v>106</v>
      </c>
      <c r="U52" s="61">
        <v>10</v>
      </c>
      <c r="V52" s="61" t="s">
        <v>178</v>
      </c>
      <c r="W52" s="99">
        <v>705</v>
      </c>
    </row>
    <row r="53" spans="1:24" s="1" customFormat="1" ht="12.75" customHeight="1" x14ac:dyDescent="0.2">
      <c r="B53" s="66" t="s">
        <v>234</v>
      </c>
      <c r="C53" s="61">
        <v>2930</v>
      </c>
      <c r="D53" s="61">
        <v>1080</v>
      </c>
      <c r="E53" s="61">
        <v>960</v>
      </c>
      <c r="F53" s="61">
        <v>290</v>
      </c>
      <c r="G53" s="61">
        <v>30</v>
      </c>
      <c r="H53" s="61" t="s">
        <v>178</v>
      </c>
      <c r="I53" s="99">
        <v>5300</v>
      </c>
      <c r="J53" s="100">
        <v>2.6</v>
      </c>
      <c r="K53" s="100">
        <v>1.2</v>
      </c>
      <c r="L53" s="100">
        <v>5</v>
      </c>
      <c r="M53" s="100">
        <v>5.8</v>
      </c>
      <c r="N53" s="100">
        <v>2</v>
      </c>
      <c r="O53" s="100" t="s">
        <v>178</v>
      </c>
      <c r="P53" s="101">
        <v>16.7</v>
      </c>
      <c r="Q53" s="61">
        <v>333</v>
      </c>
      <c r="R53" s="61">
        <v>232</v>
      </c>
      <c r="S53" s="61">
        <v>297</v>
      </c>
      <c r="T53" s="61">
        <v>151</v>
      </c>
      <c r="U53" s="61">
        <v>31</v>
      </c>
      <c r="V53" s="61" t="s">
        <v>178</v>
      </c>
      <c r="W53" s="99">
        <v>1061</v>
      </c>
    </row>
    <row r="54" spans="1:24" s="1" customFormat="1" ht="12.75" customHeight="1" x14ac:dyDescent="0.2">
      <c r="B54" s="66" t="s">
        <v>235</v>
      </c>
      <c r="C54" s="61">
        <v>2820</v>
      </c>
      <c r="D54" s="61">
        <v>1100</v>
      </c>
      <c r="E54" s="61">
        <v>1020</v>
      </c>
      <c r="F54" s="61">
        <v>310</v>
      </c>
      <c r="G54" s="61">
        <v>30</v>
      </c>
      <c r="H54" s="61" t="s">
        <v>178</v>
      </c>
      <c r="I54" s="99">
        <v>5290</v>
      </c>
      <c r="J54" s="100">
        <v>2.6</v>
      </c>
      <c r="K54" s="100">
        <v>1.3</v>
      </c>
      <c r="L54" s="100">
        <v>5.2</v>
      </c>
      <c r="M54" s="100">
        <v>6.1</v>
      </c>
      <c r="N54" s="100">
        <v>1.8</v>
      </c>
      <c r="O54" s="100" t="s">
        <v>178</v>
      </c>
      <c r="P54" s="101">
        <v>17.600000000000001</v>
      </c>
      <c r="Q54" s="61">
        <v>335</v>
      </c>
      <c r="R54" s="61">
        <v>237</v>
      </c>
      <c r="S54" s="61">
        <v>320</v>
      </c>
      <c r="T54" s="61">
        <v>160</v>
      </c>
      <c r="U54" s="61">
        <v>32</v>
      </c>
      <c r="V54" s="61" t="s">
        <v>178</v>
      </c>
      <c r="W54" s="99">
        <v>1089</v>
      </c>
    </row>
    <row r="55" spans="1:24" s="1" customFormat="1" ht="12.75" customHeight="1" x14ac:dyDescent="0.2">
      <c r="B55" s="66" t="s">
        <v>236</v>
      </c>
      <c r="C55" s="61">
        <v>3100</v>
      </c>
      <c r="D55" s="61">
        <v>1340</v>
      </c>
      <c r="E55" s="61">
        <v>1300</v>
      </c>
      <c r="F55" s="61">
        <v>410</v>
      </c>
      <c r="G55" s="61">
        <v>40</v>
      </c>
      <c r="H55" s="61" t="s">
        <v>178</v>
      </c>
      <c r="I55" s="99">
        <v>6180</v>
      </c>
      <c r="J55" s="100">
        <v>3</v>
      </c>
      <c r="K55" s="100">
        <v>1.9</v>
      </c>
      <c r="L55" s="100">
        <v>6.6</v>
      </c>
      <c r="M55" s="100">
        <v>7.7</v>
      </c>
      <c r="N55" s="100">
        <v>2.2999999999999998</v>
      </c>
      <c r="O55" s="100" t="s">
        <v>178</v>
      </c>
      <c r="P55" s="101">
        <v>21.5</v>
      </c>
      <c r="Q55" s="61">
        <v>376</v>
      </c>
      <c r="R55" s="61">
        <v>289</v>
      </c>
      <c r="S55" s="61">
        <v>402</v>
      </c>
      <c r="T55" s="61">
        <v>206</v>
      </c>
      <c r="U55" s="61">
        <v>37</v>
      </c>
      <c r="V55" s="61" t="s">
        <v>178</v>
      </c>
      <c r="W55" s="99">
        <v>1310</v>
      </c>
    </row>
    <row r="56" spans="1:24" s="1" customFormat="1" ht="12.75" customHeight="1" x14ac:dyDescent="0.2">
      <c r="B56" s="66" t="s">
        <v>237</v>
      </c>
      <c r="C56" s="61">
        <v>2060</v>
      </c>
      <c r="D56" s="61">
        <v>750</v>
      </c>
      <c r="E56" s="61">
        <v>780</v>
      </c>
      <c r="F56" s="61">
        <v>270</v>
      </c>
      <c r="G56" s="61">
        <v>30</v>
      </c>
      <c r="H56" s="61" t="s">
        <v>178</v>
      </c>
      <c r="I56" s="99">
        <v>3880</v>
      </c>
      <c r="J56" s="100">
        <v>2.5</v>
      </c>
      <c r="K56" s="100">
        <v>1.2</v>
      </c>
      <c r="L56" s="100">
        <v>4.3</v>
      </c>
      <c r="M56" s="100">
        <v>5.4</v>
      </c>
      <c r="N56" s="100">
        <v>1.6</v>
      </c>
      <c r="O56" s="100" t="s">
        <v>178</v>
      </c>
      <c r="P56" s="101">
        <v>15.2</v>
      </c>
      <c r="Q56" s="61">
        <v>239</v>
      </c>
      <c r="R56" s="61">
        <v>163</v>
      </c>
      <c r="S56" s="61">
        <v>244</v>
      </c>
      <c r="T56" s="61">
        <v>138</v>
      </c>
      <c r="U56" s="61">
        <v>26</v>
      </c>
      <c r="V56" s="61" t="s">
        <v>178</v>
      </c>
      <c r="W56" s="99">
        <v>811</v>
      </c>
    </row>
    <row r="57" spans="1:24" s="1" customFormat="1" ht="12.75" customHeight="1" x14ac:dyDescent="0.2">
      <c r="B57" s="66" t="s">
        <v>238</v>
      </c>
      <c r="C57" s="61">
        <v>2480</v>
      </c>
      <c r="D57" s="61">
        <v>900</v>
      </c>
      <c r="E57" s="61">
        <v>900</v>
      </c>
      <c r="F57" s="61">
        <v>290</v>
      </c>
      <c r="G57" s="61">
        <v>40</v>
      </c>
      <c r="H57" s="61" t="s">
        <v>178</v>
      </c>
      <c r="I57" s="99">
        <v>4610</v>
      </c>
      <c r="J57" s="100">
        <v>3.3</v>
      </c>
      <c r="K57" s="100">
        <v>1.5</v>
      </c>
      <c r="L57" s="100">
        <v>5</v>
      </c>
      <c r="M57" s="100">
        <v>5.7</v>
      </c>
      <c r="N57" s="100">
        <v>1.9</v>
      </c>
      <c r="O57" s="100" t="s">
        <v>178</v>
      </c>
      <c r="P57" s="101">
        <v>17.5</v>
      </c>
      <c r="Q57" s="61">
        <v>291</v>
      </c>
      <c r="R57" s="61">
        <v>193</v>
      </c>
      <c r="S57" s="61">
        <v>280</v>
      </c>
      <c r="T57" s="61">
        <v>148</v>
      </c>
      <c r="U57" s="61">
        <v>34</v>
      </c>
      <c r="V57" s="61" t="s">
        <v>178</v>
      </c>
      <c r="W57" s="99">
        <v>947</v>
      </c>
    </row>
    <row r="58" spans="1:24" s="1" customFormat="1" ht="2.85" customHeight="1" x14ac:dyDescent="0.2">
      <c r="A58" s="78"/>
      <c r="B58" s="102"/>
      <c r="C58" s="103"/>
      <c r="D58" s="103"/>
      <c r="E58" s="103"/>
      <c r="F58" s="103"/>
      <c r="G58" s="103"/>
      <c r="H58" s="103"/>
      <c r="I58" s="104"/>
      <c r="J58" s="105"/>
      <c r="K58" s="105"/>
      <c r="L58" s="105"/>
      <c r="M58" s="105"/>
      <c r="N58" s="105"/>
      <c r="O58" s="105"/>
      <c r="P58" s="106"/>
      <c r="Q58" s="103"/>
      <c r="R58" s="103"/>
      <c r="S58" s="103"/>
      <c r="T58" s="103"/>
      <c r="U58" s="103"/>
      <c r="V58" s="103"/>
      <c r="W58" s="104"/>
    </row>
    <row r="59" spans="1:24" s="1" customFormat="1" x14ac:dyDescent="0.2">
      <c r="J59" s="61"/>
      <c r="K59" s="61"/>
      <c r="L59" s="61"/>
      <c r="M59" s="61"/>
      <c r="N59" s="61"/>
      <c r="O59" s="61"/>
      <c r="P59" s="61"/>
      <c r="Q59" s="61"/>
      <c r="R59" s="61"/>
      <c r="S59" s="61"/>
      <c r="T59" s="61"/>
      <c r="U59" s="61"/>
      <c r="V59" s="61"/>
      <c r="W59" s="61"/>
      <c r="X59" s="61"/>
    </row>
    <row r="60" spans="1:24" s="1" customFormat="1" ht="14.25" x14ac:dyDescent="0.2">
      <c r="A60" s="80">
        <v>1</v>
      </c>
      <c r="B60" s="1" t="s">
        <v>239</v>
      </c>
    </row>
    <row r="61" spans="1:24" s="1" customFormat="1" ht="14.25" x14ac:dyDescent="0.2">
      <c r="A61" s="80">
        <v>2</v>
      </c>
      <c r="B61" s="1" t="s">
        <v>240</v>
      </c>
    </row>
    <row r="62" spans="1:24" s="1" customFormat="1" ht="14.25" x14ac:dyDescent="0.2">
      <c r="A62" s="107">
        <v>3</v>
      </c>
      <c r="B62" s="1" t="s">
        <v>241</v>
      </c>
    </row>
    <row r="63" spans="1:24" s="1" customFormat="1" ht="14.25" x14ac:dyDescent="0.2">
      <c r="A63" s="107">
        <v>4</v>
      </c>
      <c r="B63" s="1" t="s">
        <v>183</v>
      </c>
    </row>
    <row r="64" spans="1:24" s="1" customFormat="1" ht="27.75" customHeight="1" x14ac:dyDescent="0.2">
      <c r="A64" s="81">
        <v>5</v>
      </c>
      <c r="B64" s="82" t="s">
        <v>185</v>
      </c>
      <c r="C64" s="82"/>
      <c r="D64" s="82"/>
      <c r="E64" s="82"/>
      <c r="F64" s="82"/>
      <c r="G64" s="82"/>
      <c r="H64" s="82"/>
      <c r="I64" s="82"/>
      <c r="J64" s="82"/>
      <c r="K64" s="82"/>
      <c r="L64" s="82"/>
      <c r="M64" s="82"/>
      <c r="N64" s="82"/>
      <c r="O64" s="82"/>
      <c r="P64" s="82"/>
      <c r="Q64" s="82"/>
      <c r="R64" s="82"/>
      <c r="S64" s="82"/>
      <c r="T64" s="82"/>
      <c r="U64" s="82"/>
      <c r="V64" s="82"/>
      <c r="W64" s="82"/>
    </row>
    <row r="65" spans="1:5" s="1" customFormat="1" x14ac:dyDescent="0.2">
      <c r="A65" s="1" t="s">
        <v>52</v>
      </c>
      <c r="B65" s="1" t="s">
        <v>186</v>
      </c>
    </row>
    <row r="66" spans="1:5" s="1" customFormat="1" x14ac:dyDescent="0.2">
      <c r="A66" s="1" t="s">
        <v>45</v>
      </c>
      <c r="B66" s="1" t="s">
        <v>187</v>
      </c>
    </row>
    <row r="67" spans="1:5" s="1" customFormat="1" x14ac:dyDescent="0.2">
      <c r="A67" s="9" t="s">
        <v>214</v>
      </c>
      <c r="B67" s="1" t="s">
        <v>242</v>
      </c>
    </row>
    <row r="68" spans="1:5" s="1" customFormat="1" x14ac:dyDescent="0.2">
      <c r="E68" s="29"/>
    </row>
    <row r="69" spans="1:5" s="1" customFormat="1" x14ac:dyDescent="0.2">
      <c r="E69" s="29"/>
    </row>
    <row r="70" spans="1:5" s="1" customFormat="1" x14ac:dyDescent="0.2">
      <c r="E70" s="29"/>
    </row>
    <row r="71" spans="1:5" s="1" customFormat="1" x14ac:dyDescent="0.2"/>
  </sheetData>
  <mergeCells count="7">
    <mergeCell ref="B64:W64"/>
    <mergeCell ref="A1:B1"/>
    <mergeCell ref="A2:W2"/>
    <mergeCell ref="A4:B5"/>
    <mergeCell ref="C4:I4"/>
    <mergeCell ref="J4:P4"/>
    <mergeCell ref="Q4:W4"/>
  </mergeCells>
  <hyperlinks>
    <hyperlink ref="A1:B1" location="ContentsHead" display="Back to contents" xr:uid="{54EB0DBE-39A4-4E36-BF96-D4290E9BDB8B}"/>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BF100-E258-4D91-A594-6A16B34B29ED}">
  <sheetPr codeName="Sheet37">
    <pageSetUpPr fitToPage="1"/>
  </sheetPr>
  <dimension ref="A1:AC78"/>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2.75" x14ac:dyDescent="0.2"/>
  <cols>
    <col min="1" max="1" width="2.5703125" style="34" customWidth="1"/>
    <col min="2" max="2" width="24.42578125" style="34" customWidth="1"/>
    <col min="3" max="3" width="2.140625" style="34" customWidth="1"/>
    <col min="4" max="4" width="13.5703125" style="34" customWidth="1"/>
    <col min="5" max="7" width="10.5703125" style="34" customWidth="1"/>
    <col min="8" max="8" width="3.140625" style="34" customWidth="1"/>
    <col min="9" max="9" width="13" style="34" bestFit="1" customWidth="1"/>
    <col min="10" max="10" width="10.5703125" style="34" customWidth="1"/>
    <col min="11" max="11" width="11.140625" style="34" customWidth="1"/>
    <col min="12" max="12" width="2.140625" style="34" customWidth="1"/>
    <col min="13" max="13" width="12" style="34" bestFit="1" customWidth="1"/>
    <col min="14" max="14" width="9.5703125" style="34" bestFit="1" customWidth="1"/>
    <col min="15" max="16" width="10.5703125" style="34" customWidth="1"/>
    <col min="17" max="17" width="3.140625" style="34" customWidth="1"/>
    <col min="18" max="18" width="10" style="34" bestFit="1" customWidth="1"/>
    <col min="19" max="19" width="11.42578125" style="34" customWidth="1"/>
    <col min="20" max="20" width="2.140625" style="34" customWidth="1"/>
    <col min="21" max="21" width="12" style="34" bestFit="1" customWidth="1"/>
    <col min="22" max="23" width="9" style="34" customWidth="1"/>
    <col min="24" max="24" width="12.42578125" style="34" bestFit="1" customWidth="1"/>
    <col min="25" max="25" width="15.5703125" style="34" customWidth="1"/>
    <col min="26" max="26" width="3.140625" style="34" customWidth="1"/>
    <col min="27" max="27" width="20.42578125" style="34" customWidth="1"/>
    <col min="28" max="28" width="9" style="34" customWidth="1"/>
    <col min="29" max="29" width="9" style="1" customWidth="1"/>
    <col min="30" max="16384" width="9" style="1" hidden="1"/>
  </cols>
  <sheetData>
    <row r="1" spans="1:28" x14ac:dyDescent="0.2">
      <c r="A1" s="35" t="s">
        <v>57</v>
      </c>
      <c r="B1" s="35"/>
      <c r="C1" s="36"/>
    </row>
    <row r="2" spans="1:28" ht="14.45" customHeight="1" x14ac:dyDescent="0.2">
      <c r="A2" s="38" t="s">
        <v>246</v>
      </c>
      <c r="B2" s="38"/>
      <c r="C2" s="38"/>
      <c r="D2" s="38"/>
      <c r="E2" s="38"/>
      <c r="F2" s="38"/>
      <c r="G2" s="38"/>
      <c r="H2" s="38"/>
      <c r="I2" s="38"/>
      <c r="J2" s="38"/>
      <c r="K2" s="38"/>
      <c r="L2" s="38"/>
      <c r="M2" s="38"/>
      <c r="N2" s="38"/>
      <c r="O2" s="38"/>
      <c r="P2" s="38"/>
      <c r="Q2" s="38"/>
      <c r="R2" s="38"/>
      <c r="S2" s="38"/>
      <c r="T2" s="38"/>
      <c r="U2" s="38"/>
      <c r="V2" s="38"/>
      <c r="W2" s="38"/>
      <c r="X2" s="38"/>
      <c r="Y2" s="38"/>
      <c r="Z2" s="38"/>
      <c r="AA2" s="38"/>
      <c r="AB2" s="1"/>
    </row>
    <row r="3" spans="1:28" x14ac:dyDescent="0.2">
      <c r="A3" s="1"/>
      <c r="B3" s="1"/>
      <c r="C3" s="1"/>
      <c r="D3" s="1"/>
      <c r="E3" s="1"/>
      <c r="F3" s="1"/>
      <c r="G3" s="1"/>
      <c r="H3" s="1"/>
      <c r="I3" s="1"/>
      <c r="J3" s="1"/>
      <c r="K3" s="1"/>
      <c r="L3" s="1"/>
      <c r="M3" s="1"/>
      <c r="N3" s="1"/>
      <c r="O3" s="1"/>
      <c r="P3" s="1"/>
      <c r="Q3" s="1"/>
      <c r="R3" s="1"/>
      <c r="S3" s="1"/>
      <c r="T3" s="1"/>
      <c r="U3" s="1"/>
      <c r="V3" s="1"/>
      <c r="W3" s="1"/>
      <c r="X3" s="1"/>
      <c r="Y3" s="1"/>
      <c r="Z3" s="1"/>
      <c r="AA3" s="1"/>
      <c r="AB3" s="1"/>
    </row>
    <row r="4" spans="1:28" ht="17.100000000000001" customHeight="1" x14ac:dyDescent="0.35">
      <c r="A4" s="108" t="s">
        <v>109</v>
      </c>
      <c r="B4" s="108"/>
      <c r="C4" s="40"/>
      <c r="D4" s="109" t="s">
        <v>247</v>
      </c>
      <c r="E4" s="109"/>
      <c r="F4" s="109"/>
      <c r="G4" s="109"/>
      <c r="H4" s="109"/>
      <c r="I4" s="109"/>
      <c r="J4" s="109"/>
      <c r="K4" s="109"/>
      <c r="L4" s="110"/>
      <c r="M4" s="109" t="s">
        <v>248</v>
      </c>
      <c r="N4" s="109"/>
      <c r="O4" s="109"/>
      <c r="P4" s="109"/>
      <c r="Q4" s="109"/>
      <c r="R4" s="109"/>
      <c r="S4" s="109"/>
      <c r="T4" s="111"/>
      <c r="U4" s="109" t="s">
        <v>249</v>
      </c>
      <c r="V4" s="109"/>
      <c r="W4" s="109"/>
      <c r="X4" s="109"/>
      <c r="Y4" s="109"/>
      <c r="Z4" s="109"/>
      <c r="AA4" s="109"/>
      <c r="AB4" s="1"/>
    </row>
    <row r="5" spans="1:28" ht="15" x14ac:dyDescent="0.35">
      <c r="A5" s="112"/>
      <c r="B5" s="112"/>
      <c r="C5" s="45"/>
      <c r="D5" s="113" t="s">
        <v>72</v>
      </c>
      <c r="E5" s="113"/>
      <c r="F5" s="113"/>
      <c r="G5" s="113"/>
      <c r="H5" s="43"/>
      <c r="I5" s="113" t="s">
        <v>71</v>
      </c>
      <c r="J5" s="113"/>
      <c r="K5" s="90"/>
      <c r="L5" s="43"/>
      <c r="M5" s="113" t="s">
        <v>72</v>
      </c>
      <c r="N5" s="113"/>
      <c r="O5" s="113"/>
      <c r="P5" s="113"/>
      <c r="Q5" s="43"/>
      <c r="R5" s="1"/>
      <c r="S5" s="90"/>
      <c r="T5" s="1"/>
      <c r="U5" s="113" t="s">
        <v>72</v>
      </c>
      <c r="V5" s="113"/>
      <c r="W5" s="113"/>
      <c r="X5" s="113"/>
      <c r="Y5" s="113"/>
      <c r="Z5" s="43"/>
      <c r="AA5" s="114" t="s">
        <v>250</v>
      </c>
      <c r="AB5" s="1"/>
    </row>
    <row r="6" spans="1:28" ht="45" x14ac:dyDescent="0.35">
      <c r="A6" s="112"/>
      <c r="B6" s="112"/>
      <c r="C6" s="45"/>
      <c r="D6" s="45" t="s">
        <v>251</v>
      </c>
      <c r="E6" s="45" t="s">
        <v>53</v>
      </c>
      <c r="F6" s="93" t="s">
        <v>54</v>
      </c>
      <c r="G6" s="45" t="s">
        <v>55</v>
      </c>
      <c r="H6" s="45"/>
      <c r="I6" s="45" t="s">
        <v>252</v>
      </c>
      <c r="J6" s="45" t="s">
        <v>253</v>
      </c>
      <c r="K6" s="90" t="s">
        <v>254</v>
      </c>
      <c r="L6" s="45"/>
      <c r="M6" s="45" t="s">
        <v>251</v>
      </c>
      <c r="N6" s="45" t="s">
        <v>53</v>
      </c>
      <c r="O6" s="93" t="s">
        <v>54</v>
      </c>
      <c r="P6" s="45" t="s">
        <v>55</v>
      </c>
      <c r="Q6" s="45"/>
      <c r="R6" s="45" t="s">
        <v>71</v>
      </c>
      <c r="S6" s="90" t="s">
        <v>223</v>
      </c>
      <c r="T6" s="1"/>
      <c r="U6" s="45" t="s">
        <v>251</v>
      </c>
      <c r="V6" s="45" t="s">
        <v>53</v>
      </c>
      <c r="W6" s="93" t="s">
        <v>54</v>
      </c>
      <c r="X6" s="45" t="s">
        <v>55</v>
      </c>
      <c r="Y6" s="90" t="s">
        <v>255</v>
      </c>
      <c r="Z6" s="94"/>
      <c r="AA6" s="114"/>
      <c r="AB6" s="1"/>
    </row>
    <row r="7" spans="1:28" ht="13.35" customHeight="1" x14ac:dyDescent="0.2">
      <c r="A7" s="13" t="s">
        <v>124</v>
      </c>
      <c r="B7" s="13"/>
      <c r="C7" s="13"/>
      <c r="D7" s="37"/>
      <c r="E7" s="37"/>
      <c r="F7" s="37"/>
      <c r="G7" s="37"/>
      <c r="H7" s="37"/>
      <c r="I7" s="37"/>
      <c r="J7" s="37"/>
      <c r="K7" s="115"/>
      <c r="L7" s="37"/>
      <c r="M7" s="116"/>
      <c r="N7" s="116"/>
      <c r="O7" s="87"/>
      <c r="P7" s="116"/>
      <c r="Q7" s="37"/>
      <c r="R7" s="116"/>
      <c r="S7" s="117"/>
      <c r="Y7" s="115"/>
    </row>
    <row r="8" spans="1:28" s="13" customFormat="1" ht="12.6" customHeight="1" x14ac:dyDescent="0.2">
      <c r="A8" s="1"/>
      <c r="B8" s="59" t="s">
        <v>56</v>
      </c>
      <c r="C8" s="60"/>
      <c r="D8" s="37">
        <v>2440</v>
      </c>
      <c r="E8" s="37">
        <v>710</v>
      </c>
      <c r="F8" s="37">
        <v>1150</v>
      </c>
      <c r="G8" s="37">
        <v>360</v>
      </c>
      <c r="H8" s="37"/>
      <c r="I8" s="37">
        <v>1510</v>
      </c>
      <c r="J8" s="37">
        <v>180</v>
      </c>
      <c r="K8" s="115">
        <v>6170</v>
      </c>
      <c r="L8" s="37"/>
      <c r="M8" s="118">
        <v>0.1</v>
      </c>
      <c r="N8" s="118">
        <v>0.4</v>
      </c>
      <c r="O8" s="118">
        <v>12.6</v>
      </c>
      <c r="P8" s="118">
        <v>49.6</v>
      </c>
      <c r="Q8" s="37"/>
      <c r="R8" s="118">
        <v>10.5</v>
      </c>
      <c r="S8" s="119">
        <v>73.099999999999994</v>
      </c>
      <c r="T8" s="94"/>
      <c r="U8" s="37">
        <v>177</v>
      </c>
      <c r="V8" s="37">
        <v>141</v>
      </c>
      <c r="W8" s="37">
        <v>554</v>
      </c>
      <c r="X8" s="37">
        <v>1763</v>
      </c>
      <c r="Y8" s="115">
        <v>2635</v>
      </c>
      <c r="Z8" s="94"/>
      <c r="AA8" s="37">
        <v>1292</v>
      </c>
      <c r="AB8" s="94"/>
    </row>
    <row r="9" spans="1:28" s="13" customFormat="1" ht="12.6" customHeight="1" x14ac:dyDescent="0.2">
      <c r="A9" s="1"/>
      <c r="B9" s="59" t="s">
        <v>43</v>
      </c>
      <c r="C9" s="60"/>
      <c r="D9" s="37">
        <v>2430</v>
      </c>
      <c r="E9" s="37">
        <v>700</v>
      </c>
      <c r="F9" s="37">
        <v>1130</v>
      </c>
      <c r="G9" s="37">
        <v>320</v>
      </c>
      <c r="H9" s="37"/>
      <c r="I9" s="37">
        <v>1570</v>
      </c>
      <c r="J9" s="37">
        <v>180</v>
      </c>
      <c r="K9" s="115">
        <v>6150</v>
      </c>
      <c r="L9" s="37"/>
      <c r="M9" s="118">
        <v>0.2</v>
      </c>
      <c r="N9" s="118">
        <v>0.4</v>
      </c>
      <c r="O9" s="118">
        <v>12.4</v>
      </c>
      <c r="P9" s="118">
        <v>43.1</v>
      </c>
      <c r="Q9" s="37"/>
      <c r="R9" s="118">
        <v>12.4</v>
      </c>
      <c r="S9" s="119">
        <v>68.400000000000006</v>
      </c>
      <c r="T9" s="94"/>
      <c r="U9" s="37">
        <v>180</v>
      </c>
      <c r="V9" s="37">
        <v>139</v>
      </c>
      <c r="W9" s="37">
        <v>544</v>
      </c>
      <c r="X9" s="37">
        <v>1247</v>
      </c>
      <c r="Y9" s="115">
        <v>2110</v>
      </c>
      <c r="Z9" s="94"/>
      <c r="AA9" s="37">
        <v>1440</v>
      </c>
      <c r="AB9" s="94"/>
    </row>
    <row r="10" spans="1:28" s="13" customFormat="1" ht="12.6" customHeight="1" x14ac:dyDescent="0.2">
      <c r="A10" s="1"/>
      <c r="B10" s="59" t="s">
        <v>256</v>
      </c>
      <c r="C10" s="60"/>
      <c r="D10" s="37">
        <v>2000</v>
      </c>
      <c r="E10" s="37">
        <v>440</v>
      </c>
      <c r="F10" s="37">
        <v>820</v>
      </c>
      <c r="G10" s="37">
        <v>240</v>
      </c>
      <c r="H10" s="37"/>
      <c r="I10" s="37">
        <v>1030</v>
      </c>
      <c r="J10" s="37">
        <v>80</v>
      </c>
      <c r="K10" s="115">
        <v>4520</v>
      </c>
      <c r="L10" s="37"/>
      <c r="M10" s="118">
        <v>0.2</v>
      </c>
      <c r="N10" s="118">
        <v>0.2</v>
      </c>
      <c r="O10" s="118">
        <v>9</v>
      </c>
      <c r="P10" s="118">
        <v>31.5</v>
      </c>
      <c r="Q10" s="37"/>
      <c r="R10" s="118">
        <v>6.7</v>
      </c>
      <c r="S10" s="119">
        <v>47.7</v>
      </c>
      <c r="T10" s="94"/>
      <c r="U10" s="37">
        <v>162</v>
      </c>
      <c r="V10" s="37">
        <v>89</v>
      </c>
      <c r="W10" s="37">
        <v>390</v>
      </c>
      <c r="X10" s="37">
        <v>1026</v>
      </c>
      <c r="Y10" s="115">
        <v>1667</v>
      </c>
      <c r="Z10" s="94"/>
      <c r="AA10" s="37">
        <v>867</v>
      </c>
      <c r="AB10" s="94"/>
    </row>
    <row r="11" spans="1:28" ht="26.45" customHeight="1" x14ac:dyDescent="0.2">
      <c r="A11" s="13" t="s">
        <v>126</v>
      </c>
      <c r="B11" s="13"/>
      <c r="C11" s="60"/>
      <c r="D11" s="37"/>
      <c r="E11" s="37"/>
      <c r="F11" s="37"/>
      <c r="G11" s="37"/>
      <c r="H11" s="37"/>
      <c r="I11" s="37"/>
      <c r="J11" s="37"/>
      <c r="K11" s="115"/>
      <c r="L11" s="37"/>
      <c r="M11" s="87"/>
      <c r="N11" s="87"/>
      <c r="O11" s="87"/>
      <c r="P11" s="87"/>
      <c r="Q11" s="37"/>
      <c r="R11" s="87"/>
      <c r="S11" s="120"/>
      <c r="Y11" s="115"/>
    </row>
    <row r="12" spans="1:28" ht="12.6" customHeight="1" x14ac:dyDescent="0.2">
      <c r="A12" s="1"/>
      <c r="B12" s="59" t="s">
        <v>127</v>
      </c>
      <c r="C12" s="60"/>
      <c r="D12" s="37">
        <v>590</v>
      </c>
      <c r="E12" s="37">
        <v>170</v>
      </c>
      <c r="F12" s="37">
        <v>240</v>
      </c>
      <c r="G12" s="37">
        <v>80</v>
      </c>
      <c r="H12" s="37"/>
      <c r="I12" s="37">
        <v>350</v>
      </c>
      <c r="J12" s="37">
        <v>50</v>
      </c>
      <c r="K12" s="115">
        <v>1420</v>
      </c>
      <c r="L12" s="37"/>
      <c r="M12" s="118" t="s">
        <v>257</v>
      </c>
      <c r="N12" s="118">
        <v>0.1</v>
      </c>
      <c r="O12" s="118">
        <v>2.8</v>
      </c>
      <c r="P12" s="118">
        <v>10</v>
      </c>
      <c r="Q12" s="37"/>
      <c r="R12" s="118">
        <v>2.6</v>
      </c>
      <c r="S12" s="119">
        <v>15.5</v>
      </c>
      <c r="U12" s="37">
        <v>41</v>
      </c>
      <c r="V12" s="37">
        <v>34</v>
      </c>
      <c r="W12" s="37">
        <v>119</v>
      </c>
      <c r="X12" s="37">
        <v>328</v>
      </c>
      <c r="Y12" s="115">
        <v>523</v>
      </c>
      <c r="AA12" s="37">
        <v>255</v>
      </c>
    </row>
    <row r="13" spans="1:28" ht="12.6" customHeight="1" x14ac:dyDescent="0.2">
      <c r="A13" s="1"/>
      <c r="B13" s="59" t="s">
        <v>128</v>
      </c>
      <c r="C13" s="60"/>
      <c r="D13" s="37">
        <v>610</v>
      </c>
      <c r="E13" s="37">
        <v>160</v>
      </c>
      <c r="F13" s="37">
        <v>280</v>
      </c>
      <c r="G13" s="37">
        <v>80</v>
      </c>
      <c r="H13" s="37"/>
      <c r="I13" s="37">
        <v>370</v>
      </c>
      <c r="J13" s="37">
        <v>40</v>
      </c>
      <c r="K13" s="115">
        <v>1490</v>
      </c>
      <c r="L13" s="37"/>
      <c r="M13" s="118" t="s">
        <v>257</v>
      </c>
      <c r="N13" s="118">
        <v>0.1</v>
      </c>
      <c r="O13" s="118">
        <v>3.1</v>
      </c>
      <c r="P13" s="118">
        <v>11.5</v>
      </c>
      <c r="Q13" s="37"/>
      <c r="R13" s="118">
        <v>3</v>
      </c>
      <c r="S13" s="119">
        <v>17.7</v>
      </c>
      <c r="U13" s="37">
        <v>44</v>
      </c>
      <c r="V13" s="37">
        <v>33</v>
      </c>
      <c r="W13" s="37">
        <v>129</v>
      </c>
      <c r="X13" s="37">
        <v>486</v>
      </c>
      <c r="Y13" s="115">
        <v>692</v>
      </c>
      <c r="AA13" s="37">
        <v>388</v>
      </c>
    </row>
    <row r="14" spans="1:28" ht="12.6" customHeight="1" x14ac:dyDescent="0.2">
      <c r="A14" s="1"/>
      <c r="B14" s="59" t="s">
        <v>129</v>
      </c>
      <c r="C14" s="60"/>
      <c r="D14" s="37">
        <v>670</v>
      </c>
      <c r="E14" s="37">
        <v>200</v>
      </c>
      <c r="F14" s="37">
        <v>340</v>
      </c>
      <c r="G14" s="37">
        <v>100</v>
      </c>
      <c r="H14" s="37"/>
      <c r="I14" s="37">
        <v>400</v>
      </c>
      <c r="J14" s="37">
        <v>60</v>
      </c>
      <c r="K14" s="115">
        <v>1690</v>
      </c>
      <c r="L14" s="37"/>
      <c r="M14" s="118" t="s">
        <v>257</v>
      </c>
      <c r="N14" s="118">
        <v>0.1</v>
      </c>
      <c r="O14" s="118">
        <v>3.7</v>
      </c>
      <c r="P14" s="118">
        <v>13.7</v>
      </c>
      <c r="Q14" s="37"/>
      <c r="R14" s="118">
        <v>2.1</v>
      </c>
      <c r="S14" s="119">
        <v>19.600000000000001</v>
      </c>
      <c r="U14" s="37">
        <v>49</v>
      </c>
      <c r="V14" s="37">
        <v>39</v>
      </c>
      <c r="W14" s="37">
        <v>161</v>
      </c>
      <c r="X14" s="37">
        <v>411</v>
      </c>
      <c r="Y14" s="115">
        <v>660</v>
      </c>
      <c r="AA14" s="37">
        <v>320</v>
      </c>
    </row>
    <row r="15" spans="1:28" ht="12.6" customHeight="1" x14ac:dyDescent="0.2">
      <c r="A15" s="1"/>
      <c r="B15" s="59" t="s">
        <v>130</v>
      </c>
      <c r="C15" s="60"/>
      <c r="D15" s="37">
        <v>580</v>
      </c>
      <c r="E15" s="37">
        <v>180</v>
      </c>
      <c r="F15" s="37">
        <v>290</v>
      </c>
      <c r="G15" s="37">
        <v>110</v>
      </c>
      <c r="H15" s="37"/>
      <c r="I15" s="37">
        <v>400</v>
      </c>
      <c r="J15" s="37">
        <v>30</v>
      </c>
      <c r="K15" s="115">
        <v>1560</v>
      </c>
      <c r="L15" s="37"/>
      <c r="M15" s="118" t="s">
        <v>257</v>
      </c>
      <c r="N15" s="118">
        <v>0.1</v>
      </c>
      <c r="O15" s="118">
        <v>3</v>
      </c>
      <c r="P15" s="118">
        <v>14.4</v>
      </c>
      <c r="Q15" s="37"/>
      <c r="R15" s="118">
        <v>2.8</v>
      </c>
      <c r="S15" s="119">
        <v>20.3</v>
      </c>
      <c r="U15" s="37">
        <v>43</v>
      </c>
      <c r="V15" s="37">
        <v>35</v>
      </c>
      <c r="W15" s="37">
        <v>145</v>
      </c>
      <c r="X15" s="37">
        <v>538</v>
      </c>
      <c r="Y15" s="115">
        <v>761</v>
      </c>
      <c r="AA15" s="37">
        <v>328</v>
      </c>
    </row>
    <row r="16" spans="1:28" ht="26.45" customHeight="1" x14ac:dyDescent="0.2">
      <c r="A16" s="1"/>
      <c r="B16" s="59" t="s">
        <v>131</v>
      </c>
      <c r="C16" s="60"/>
      <c r="D16" s="37">
        <v>660</v>
      </c>
      <c r="E16" s="37">
        <v>200</v>
      </c>
      <c r="F16" s="37">
        <v>260</v>
      </c>
      <c r="G16" s="37">
        <v>60</v>
      </c>
      <c r="H16" s="37"/>
      <c r="I16" s="37">
        <v>360</v>
      </c>
      <c r="J16" s="37">
        <v>40</v>
      </c>
      <c r="K16" s="115">
        <v>1530</v>
      </c>
      <c r="L16" s="37"/>
      <c r="M16" s="118" t="s">
        <v>257</v>
      </c>
      <c r="N16" s="118">
        <v>0.1</v>
      </c>
      <c r="O16" s="118">
        <v>2.8</v>
      </c>
      <c r="P16" s="118">
        <v>6.7</v>
      </c>
      <c r="Q16" s="37"/>
      <c r="R16" s="118">
        <v>4.5999999999999996</v>
      </c>
      <c r="S16" s="119">
        <v>14.1</v>
      </c>
      <c r="U16" s="37">
        <v>46</v>
      </c>
      <c r="V16" s="37">
        <v>39</v>
      </c>
      <c r="W16" s="37">
        <v>121</v>
      </c>
      <c r="X16" s="37">
        <v>176</v>
      </c>
      <c r="Y16" s="115">
        <v>382</v>
      </c>
      <c r="AA16" s="37">
        <v>378</v>
      </c>
    </row>
    <row r="17" spans="1:28" ht="12.6" customHeight="1" x14ac:dyDescent="0.2">
      <c r="A17" s="1"/>
      <c r="B17" s="59" t="s">
        <v>132</v>
      </c>
      <c r="C17" s="60"/>
      <c r="D17" s="37">
        <v>550</v>
      </c>
      <c r="E17" s="37">
        <v>170</v>
      </c>
      <c r="F17" s="37">
        <v>300</v>
      </c>
      <c r="G17" s="37">
        <v>100</v>
      </c>
      <c r="H17" s="37"/>
      <c r="I17" s="37">
        <v>460</v>
      </c>
      <c r="J17" s="37">
        <v>30</v>
      </c>
      <c r="K17" s="115">
        <v>1570</v>
      </c>
      <c r="L17" s="37"/>
      <c r="M17" s="118" t="s">
        <v>257</v>
      </c>
      <c r="N17" s="118">
        <v>0.1</v>
      </c>
      <c r="O17" s="118">
        <v>3.2</v>
      </c>
      <c r="P17" s="118">
        <v>11.6</v>
      </c>
      <c r="Q17" s="37"/>
      <c r="R17" s="118">
        <v>2.1</v>
      </c>
      <c r="S17" s="119">
        <v>17</v>
      </c>
      <c r="U17" s="37">
        <v>41</v>
      </c>
      <c r="V17" s="37">
        <v>34</v>
      </c>
      <c r="W17" s="37">
        <v>141</v>
      </c>
      <c r="X17" s="37">
        <v>417</v>
      </c>
      <c r="Y17" s="115">
        <v>633</v>
      </c>
      <c r="AA17" s="37">
        <v>423</v>
      </c>
    </row>
    <row r="18" spans="1:28" ht="12.6" customHeight="1" x14ac:dyDescent="0.2">
      <c r="A18" s="1"/>
      <c r="B18" s="59" t="s">
        <v>133</v>
      </c>
      <c r="C18" s="60"/>
      <c r="D18" s="37">
        <v>630</v>
      </c>
      <c r="E18" s="37">
        <v>160</v>
      </c>
      <c r="F18" s="37">
        <v>290</v>
      </c>
      <c r="G18" s="37">
        <v>100</v>
      </c>
      <c r="H18" s="37"/>
      <c r="I18" s="37">
        <v>350</v>
      </c>
      <c r="J18" s="37">
        <v>30</v>
      </c>
      <c r="K18" s="115">
        <v>1520</v>
      </c>
      <c r="L18" s="37"/>
      <c r="M18" s="118" t="s">
        <v>257</v>
      </c>
      <c r="N18" s="118">
        <v>0.1</v>
      </c>
      <c r="O18" s="118">
        <v>3.5</v>
      </c>
      <c r="P18" s="118">
        <v>13.7</v>
      </c>
      <c r="Q18" s="37"/>
      <c r="R18" s="118">
        <v>2.9</v>
      </c>
      <c r="S18" s="119">
        <v>20.2</v>
      </c>
      <c r="U18" s="37">
        <v>48</v>
      </c>
      <c r="V18" s="37">
        <v>31</v>
      </c>
      <c r="W18" s="37">
        <v>145</v>
      </c>
      <c r="X18" s="37">
        <v>406</v>
      </c>
      <c r="Y18" s="115">
        <v>630</v>
      </c>
      <c r="AA18" s="37">
        <v>345</v>
      </c>
    </row>
    <row r="19" spans="1:28" ht="12.6" customHeight="1" x14ac:dyDescent="0.2">
      <c r="A19" s="1"/>
      <c r="B19" s="59" t="s">
        <v>134</v>
      </c>
      <c r="C19" s="60"/>
      <c r="D19" s="37">
        <v>600</v>
      </c>
      <c r="E19" s="37">
        <v>180</v>
      </c>
      <c r="F19" s="37">
        <v>290</v>
      </c>
      <c r="G19" s="37">
        <v>70</v>
      </c>
      <c r="H19" s="37"/>
      <c r="I19" s="37">
        <v>400</v>
      </c>
      <c r="J19" s="37">
        <v>70</v>
      </c>
      <c r="K19" s="115">
        <v>1540</v>
      </c>
      <c r="L19" s="37"/>
      <c r="M19" s="118" t="s">
        <v>178</v>
      </c>
      <c r="N19" s="118">
        <v>0.1</v>
      </c>
      <c r="O19" s="118">
        <v>2.9</v>
      </c>
      <c r="P19" s="118">
        <v>11.1</v>
      </c>
      <c r="Q19" s="37"/>
      <c r="R19" s="118">
        <v>2.8</v>
      </c>
      <c r="S19" s="119">
        <v>17</v>
      </c>
      <c r="U19" s="37">
        <v>45</v>
      </c>
      <c r="V19" s="37">
        <v>36</v>
      </c>
      <c r="W19" s="37">
        <v>137</v>
      </c>
      <c r="X19" s="37">
        <v>247</v>
      </c>
      <c r="Y19" s="115">
        <v>465</v>
      </c>
      <c r="AA19" s="37">
        <v>293</v>
      </c>
    </row>
    <row r="20" spans="1:28" ht="25.5" customHeight="1" x14ac:dyDescent="0.2">
      <c r="A20" s="1"/>
      <c r="B20" s="59" t="s">
        <v>258</v>
      </c>
      <c r="C20" s="60"/>
      <c r="D20" s="37">
        <v>490</v>
      </c>
      <c r="E20" s="37">
        <v>110</v>
      </c>
      <c r="F20" s="37">
        <v>140</v>
      </c>
      <c r="G20" s="37">
        <v>40</v>
      </c>
      <c r="H20" s="37"/>
      <c r="I20" s="37">
        <v>210</v>
      </c>
      <c r="J20" s="37">
        <v>20</v>
      </c>
      <c r="K20" s="115">
        <v>990</v>
      </c>
      <c r="L20" s="37"/>
      <c r="M20" s="118" t="s">
        <v>257</v>
      </c>
      <c r="N20" s="118">
        <v>0.1</v>
      </c>
      <c r="O20" s="118">
        <v>1.4</v>
      </c>
      <c r="P20" s="118">
        <v>6.7</v>
      </c>
      <c r="Q20" s="37"/>
      <c r="R20" s="118">
        <v>0.7</v>
      </c>
      <c r="S20" s="119">
        <v>8.8000000000000007</v>
      </c>
      <c r="U20" s="37">
        <v>37</v>
      </c>
      <c r="V20" s="37">
        <v>21</v>
      </c>
      <c r="W20" s="37">
        <v>64</v>
      </c>
      <c r="X20" s="37">
        <v>155</v>
      </c>
      <c r="Y20" s="115">
        <v>278</v>
      </c>
      <c r="AA20" s="37">
        <v>122</v>
      </c>
    </row>
    <row r="21" spans="1:28" ht="12.6" customHeight="1" x14ac:dyDescent="0.2">
      <c r="A21" s="1"/>
      <c r="B21" s="59" t="s">
        <v>259</v>
      </c>
      <c r="C21" s="60"/>
      <c r="D21" s="37">
        <v>520</v>
      </c>
      <c r="E21" s="37">
        <v>140</v>
      </c>
      <c r="F21" s="37">
        <v>200</v>
      </c>
      <c r="G21" s="37">
        <v>60</v>
      </c>
      <c r="H21" s="37"/>
      <c r="I21" s="37">
        <v>290</v>
      </c>
      <c r="J21" s="37">
        <v>20</v>
      </c>
      <c r="K21" s="115">
        <v>1200</v>
      </c>
      <c r="L21" s="37"/>
      <c r="M21" s="118" t="s">
        <v>257</v>
      </c>
      <c r="N21" s="118">
        <v>0.1</v>
      </c>
      <c r="O21" s="118">
        <v>2.2000000000000002</v>
      </c>
      <c r="P21" s="118">
        <v>6.5</v>
      </c>
      <c r="Q21" s="37"/>
      <c r="R21" s="118">
        <v>1.5</v>
      </c>
      <c r="S21" s="119">
        <v>10.3</v>
      </c>
      <c r="U21" s="37">
        <v>38</v>
      </c>
      <c r="V21" s="37">
        <v>28</v>
      </c>
      <c r="W21" s="37">
        <v>92</v>
      </c>
      <c r="X21" s="37">
        <v>308</v>
      </c>
      <c r="Y21" s="115">
        <v>466</v>
      </c>
      <c r="AA21" s="37">
        <v>255</v>
      </c>
    </row>
    <row r="22" spans="1:28" ht="12.6" customHeight="1" x14ac:dyDescent="0.2">
      <c r="A22" s="1"/>
      <c r="B22" s="59" t="s">
        <v>260</v>
      </c>
      <c r="C22" s="60"/>
      <c r="D22" s="37">
        <v>590</v>
      </c>
      <c r="E22" s="37">
        <v>170</v>
      </c>
      <c r="F22" s="37">
        <v>330</v>
      </c>
      <c r="G22" s="37">
        <v>90</v>
      </c>
      <c r="H22" s="37"/>
      <c r="I22" s="37">
        <v>350</v>
      </c>
      <c r="J22" s="37">
        <v>30</v>
      </c>
      <c r="K22" s="115">
        <v>1530</v>
      </c>
      <c r="L22" s="37"/>
      <c r="M22" s="118" t="s">
        <v>257</v>
      </c>
      <c r="N22" s="118">
        <v>0.1</v>
      </c>
      <c r="O22" s="118">
        <v>3.5</v>
      </c>
      <c r="P22" s="118">
        <v>13.2</v>
      </c>
      <c r="Q22" s="37"/>
      <c r="R22" s="118">
        <v>1.8</v>
      </c>
      <c r="S22" s="119">
        <v>18.7</v>
      </c>
      <c r="U22" s="37">
        <v>47</v>
      </c>
      <c r="V22" s="37">
        <v>34</v>
      </c>
      <c r="W22" s="37">
        <v>157</v>
      </c>
      <c r="X22" s="37">
        <v>317</v>
      </c>
      <c r="Y22" s="115">
        <v>555</v>
      </c>
      <c r="AA22" s="37">
        <v>275</v>
      </c>
    </row>
    <row r="23" spans="1:28" ht="26.45" customHeight="1" x14ac:dyDescent="0.2">
      <c r="A23" s="13" t="s">
        <v>138</v>
      </c>
      <c r="B23" s="13"/>
      <c r="C23" s="60"/>
      <c r="D23" s="121"/>
      <c r="E23" s="121"/>
      <c r="F23" s="121"/>
      <c r="G23" s="121"/>
      <c r="H23" s="121"/>
      <c r="I23" s="121"/>
      <c r="J23" s="121"/>
      <c r="K23" s="115"/>
      <c r="L23" s="37"/>
      <c r="M23" s="87"/>
      <c r="N23" s="87"/>
      <c r="O23" s="87"/>
      <c r="P23" s="87"/>
      <c r="Q23" s="37"/>
      <c r="R23" s="87"/>
      <c r="S23" s="120"/>
      <c r="Y23" s="115"/>
    </row>
    <row r="24" spans="1:28" x14ac:dyDescent="0.2">
      <c r="A24" s="1"/>
      <c r="B24" s="66" t="s">
        <v>139</v>
      </c>
      <c r="C24" s="13"/>
      <c r="D24" s="37">
        <v>210</v>
      </c>
      <c r="E24" s="37">
        <v>60</v>
      </c>
      <c r="F24" s="37">
        <v>80</v>
      </c>
      <c r="G24" s="37">
        <v>30</v>
      </c>
      <c r="H24" s="37"/>
      <c r="I24" s="37">
        <v>120</v>
      </c>
      <c r="J24" s="37">
        <v>10</v>
      </c>
      <c r="K24" s="115">
        <v>490</v>
      </c>
      <c r="L24" s="37"/>
      <c r="M24" s="118" t="s">
        <v>257</v>
      </c>
      <c r="N24" s="118" t="s">
        <v>257</v>
      </c>
      <c r="O24" s="118">
        <v>1</v>
      </c>
      <c r="P24" s="118">
        <v>3.6</v>
      </c>
      <c r="Q24" s="37"/>
      <c r="R24" s="118" t="s">
        <v>178</v>
      </c>
      <c r="S24" s="119">
        <v>6</v>
      </c>
      <c r="U24" s="37">
        <v>15</v>
      </c>
      <c r="V24" s="37">
        <v>12</v>
      </c>
      <c r="W24" s="37">
        <v>42</v>
      </c>
      <c r="X24" s="37">
        <v>148</v>
      </c>
      <c r="Y24" s="115">
        <v>217</v>
      </c>
      <c r="AA24" s="37">
        <v>123</v>
      </c>
    </row>
    <row r="25" spans="1:28" x14ac:dyDescent="0.2">
      <c r="A25" s="1"/>
      <c r="B25" s="66" t="s">
        <v>140</v>
      </c>
      <c r="C25" s="60"/>
      <c r="D25" s="37">
        <v>200</v>
      </c>
      <c r="E25" s="37">
        <v>50</v>
      </c>
      <c r="F25" s="37">
        <v>80</v>
      </c>
      <c r="G25" s="37">
        <v>20</v>
      </c>
      <c r="H25" s="37"/>
      <c r="I25" s="37">
        <v>110</v>
      </c>
      <c r="J25" s="37">
        <v>20</v>
      </c>
      <c r="K25" s="115">
        <v>450</v>
      </c>
      <c r="L25" s="37"/>
      <c r="M25" s="118" t="s">
        <v>257</v>
      </c>
      <c r="N25" s="118" t="s">
        <v>257</v>
      </c>
      <c r="O25" s="118">
        <v>0.9</v>
      </c>
      <c r="P25" s="118">
        <v>2.1</v>
      </c>
      <c r="Q25" s="37"/>
      <c r="R25" s="118">
        <v>0.6</v>
      </c>
      <c r="S25" s="119">
        <v>3.6</v>
      </c>
      <c r="U25" s="37">
        <v>14</v>
      </c>
      <c r="V25" s="37">
        <v>10</v>
      </c>
      <c r="W25" s="37">
        <v>37</v>
      </c>
      <c r="X25" s="37">
        <v>64</v>
      </c>
      <c r="Y25" s="115">
        <v>125</v>
      </c>
      <c r="AA25" s="37">
        <v>66</v>
      </c>
    </row>
    <row r="26" spans="1:28" x14ac:dyDescent="0.2">
      <c r="A26" s="1"/>
      <c r="B26" s="66" t="s">
        <v>141</v>
      </c>
      <c r="C26" s="60"/>
      <c r="D26" s="37">
        <v>180</v>
      </c>
      <c r="E26" s="37">
        <v>60</v>
      </c>
      <c r="F26" s="37">
        <v>80</v>
      </c>
      <c r="G26" s="37">
        <v>40</v>
      </c>
      <c r="H26" s="37"/>
      <c r="I26" s="37">
        <v>120</v>
      </c>
      <c r="J26" s="37">
        <v>10</v>
      </c>
      <c r="K26" s="115">
        <v>480</v>
      </c>
      <c r="L26" s="37"/>
      <c r="M26" s="118" t="s">
        <v>257</v>
      </c>
      <c r="N26" s="118" t="s">
        <v>257</v>
      </c>
      <c r="O26" s="118">
        <v>0.9</v>
      </c>
      <c r="P26" s="118">
        <v>4.3</v>
      </c>
      <c r="Q26" s="37"/>
      <c r="R26" s="118">
        <v>0.7</v>
      </c>
      <c r="S26" s="119">
        <v>5.9</v>
      </c>
      <c r="U26" s="37">
        <v>13</v>
      </c>
      <c r="V26" s="37">
        <v>12</v>
      </c>
      <c r="W26" s="37">
        <v>40</v>
      </c>
      <c r="X26" s="37">
        <v>116</v>
      </c>
      <c r="Y26" s="115">
        <v>181</v>
      </c>
      <c r="AA26" s="37">
        <v>66</v>
      </c>
    </row>
    <row r="27" spans="1:28" x14ac:dyDescent="0.2">
      <c r="A27" s="1"/>
      <c r="B27" s="66" t="s">
        <v>142</v>
      </c>
      <c r="C27" s="60"/>
      <c r="D27" s="37">
        <v>210</v>
      </c>
      <c r="E27" s="37">
        <v>60</v>
      </c>
      <c r="F27" s="37">
        <v>80</v>
      </c>
      <c r="G27" s="37">
        <v>30</v>
      </c>
      <c r="H27" s="37"/>
      <c r="I27" s="37">
        <v>110</v>
      </c>
      <c r="J27" s="37">
        <v>20</v>
      </c>
      <c r="K27" s="115">
        <v>490</v>
      </c>
      <c r="L27" s="37"/>
      <c r="M27" s="118" t="s">
        <v>257</v>
      </c>
      <c r="N27" s="118" t="s">
        <v>257</v>
      </c>
      <c r="O27" s="118">
        <v>1</v>
      </c>
      <c r="P27" s="118">
        <v>5.7</v>
      </c>
      <c r="Q27" s="37"/>
      <c r="R27" s="118">
        <v>1.3</v>
      </c>
      <c r="S27" s="119">
        <v>8</v>
      </c>
      <c r="U27" s="37">
        <v>15</v>
      </c>
      <c r="V27" s="37">
        <v>12</v>
      </c>
      <c r="W27" s="37">
        <v>39</v>
      </c>
      <c r="X27" s="37">
        <v>265</v>
      </c>
      <c r="Y27" s="115">
        <v>332</v>
      </c>
      <c r="AA27" s="37">
        <v>98</v>
      </c>
    </row>
    <row r="28" spans="1:28" x14ac:dyDescent="0.2">
      <c r="A28" s="1"/>
      <c r="B28" s="66" t="s">
        <v>143</v>
      </c>
      <c r="C28" s="60"/>
      <c r="D28" s="37">
        <v>230</v>
      </c>
      <c r="E28" s="37">
        <v>50</v>
      </c>
      <c r="F28" s="37">
        <v>110</v>
      </c>
      <c r="G28" s="37">
        <v>30</v>
      </c>
      <c r="H28" s="37"/>
      <c r="I28" s="37">
        <v>110</v>
      </c>
      <c r="J28" s="37">
        <v>10</v>
      </c>
      <c r="K28" s="115">
        <v>530</v>
      </c>
      <c r="L28" s="37"/>
      <c r="M28" s="118" t="s">
        <v>257</v>
      </c>
      <c r="N28" s="118" t="s">
        <v>257</v>
      </c>
      <c r="O28" s="118">
        <v>1.3</v>
      </c>
      <c r="P28" s="118">
        <v>2.2000000000000002</v>
      </c>
      <c r="Q28" s="37"/>
      <c r="R28" s="118">
        <v>0.2</v>
      </c>
      <c r="S28" s="119">
        <v>3.8</v>
      </c>
      <c r="U28" s="37">
        <v>16</v>
      </c>
      <c r="V28" s="37">
        <v>10</v>
      </c>
      <c r="W28" s="37">
        <v>53</v>
      </c>
      <c r="X28" s="37">
        <v>112</v>
      </c>
      <c r="Y28" s="115">
        <v>191</v>
      </c>
      <c r="AA28" s="37">
        <v>59</v>
      </c>
    </row>
    <row r="29" spans="1:28" s="13" customFormat="1" x14ac:dyDescent="0.2">
      <c r="A29" s="1"/>
      <c r="B29" s="66" t="s">
        <v>144</v>
      </c>
      <c r="C29" s="60"/>
      <c r="D29" s="37">
        <v>170</v>
      </c>
      <c r="E29" s="37">
        <v>50</v>
      </c>
      <c r="F29" s="37">
        <v>80</v>
      </c>
      <c r="G29" s="37">
        <v>20</v>
      </c>
      <c r="H29" s="37"/>
      <c r="I29" s="37">
        <v>150</v>
      </c>
      <c r="J29" s="37">
        <v>10</v>
      </c>
      <c r="K29" s="115">
        <v>470</v>
      </c>
      <c r="L29" s="37"/>
      <c r="M29" s="118" t="s">
        <v>257</v>
      </c>
      <c r="N29" s="118" t="s">
        <v>257</v>
      </c>
      <c r="O29" s="118">
        <v>0.8</v>
      </c>
      <c r="P29" s="118">
        <v>3.5</v>
      </c>
      <c r="Q29" s="37"/>
      <c r="R29" s="118">
        <v>1.5</v>
      </c>
      <c r="S29" s="119">
        <v>5.9</v>
      </c>
      <c r="T29" s="94"/>
      <c r="U29" s="37">
        <v>13</v>
      </c>
      <c r="V29" s="37">
        <v>11</v>
      </c>
      <c r="W29" s="37">
        <v>37</v>
      </c>
      <c r="X29" s="37">
        <v>109</v>
      </c>
      <c r="Y29" s="115">
        <v>170</v>
      </c>
      <c r="Z29" s="94"/>
      <c r="AA29" s="37">
        <v>231</v>
      </c>
      <c r="AB29" s="34"/>
    </row>
    <row r="30" spans="1:28" x14ac:dyDescent="0.2">
      <c r="A30" s="1"/>
      <c r="B30" s="66" t="s">
        <v>145</v>
      </c>
      <c r="C30" s="60"/>
      <c r="D30" s="37">
        <v>250</v>
      </c>
      <c r="E30" s="37">
        <v>70</v>
      </c>
      <c r="F30" s="37">
        <v>120</v>
      </c>
      <c r="G30" s="37">
        <v>30</v>
      </c>
      <c r="H30" s="37"/>
      <c r="I30" s="37">
        <v>140</v>
      </c>
      <c r="J30" s="37">
        <v>40</v>
      </c>
      <c r="K30" s="115">
        <v>600</v>
      </c>
      <c r="L30" s="37"/>
      <c r="M30" s="118" t="s">
        <v>257</v>
      </c>
      <c r="N30" s="118" t="s">
        <v>257</v>
      </c>
      <c r="O30" s="118">
        <v>1.3</v>
      </c>
      <c r="P30" s="118">
        <v>4</v>
      </c>
      <c r="Q30" s="37"/>
      <c r="R30" s="118">
        <v>1.2</v>
      </c>
      <c r="S30" s="119">
        <v>6.6</v>
      </c>
      <c r="U30" s="37">
        <v>18</v>
      </c>
      <c r="V30" s="37">
        <v>14</v>
      </c>
      <c r="W30" s="37">
        <v>58</v>
      </c>
      <c r="X30" s="37">
        <v>131</v>
      </c>
      <c r="Y30" s="115">
        <v>221</v>
      </c>
      <c r="AA30" s="37">
        <v>112</v>
      </c>
    </row>
    <row r="31" spans="1:28" x14ac:dyDescent="0.2">
      <c r="A31" s="1"/>
      <c r="B31" s="66" t="s">
        <v>146</v>
      </c>
      <c r="C31" s="60"/>
      <c r="D31" s="37">
        <v>200</v>
      </c>
      <c r="E31" s="37">
        <v>70</v>
      </c>
      <c r="F31" s="37">
        <v>110</v>
      </c>
      <c r="G31" s="37">
        <v>30</v>
      </c>
      <c r="H31" s="37"/>
      <c r="I31" s="37">
        <v>150</v>
      </c>
      <c r="J31" s="37">
        <v>10</v>
      </c>
      <c r="K31" s="115">
        <v>560</v>
      </c>
      <c r="L31" s="37"/>
      <c r="M31" s="118" t="s">
        <v>257</v>
      </c>
      <c r="N31" s="118" t="s">
        <v>257</v>
      </c>
      <c r="O31" s="118">
        <v>1.2</v>
      </c>
      <c r="P31" s="118">
        <v>4.0999999999999996</v>
      </c>
      <c r="Q31" s="37"/>
      <c r="R31" s="118">
        <v>0.2</v>
      </c>
      <c r="S31" s="119">
        <v>5.6</v>
      </c>
      <c r="T31" s="1"/>
      <c r="U31" s="37">
        <v>16</v>
      </c>
      <c r="V31" s="37">
        <v>13</v>
      </c>
      <c r="W31" s="37">
        <v>52</v>
      </c>
      <c r="X31" s="37">
        <v>96</v>
      </c>
      <c r="Y31" s="115">
        <v>177</v>
      </c>
      <c r="Z31" s="1"/>
      <c r="AA31" s="37">
        <v>114</v>
      </c>
    </row>
    <row r="32" spans="1:28" x14ac:dyDescent="0.2">
      <c r="A32" s="1"/>
      <c r="B32" s="66" t="s">
        <v>147</v>
      </c>
      <c r="C32" s="60"/>
      <c r="D32" s="37">
        <v>220</v>
      </c>
      <c r="E32" s="37">
        <v>60</v>
      </c>
      <c r="F32" s="37">
        <v>110</v>
      </c>
      <c r="G32" s="37">
        <v>40</v>
      </c>
      <c r="H32" s="37"/>
      <c r="I32" s="37">
        <v>110</v>
      </c>
      <c r="J32" s="37">
        <v>20</v>
      </c>
      <c r="K32" s="115">
        <v>530</v>
      </c>
      <c r="L32" s="37"/>
      <c r="M32" s="118" t="s">
        <v>178</v>
      </c>
      <c r="N32" s="118" t="s">
        <v>257</v>
      </c>
      <c r="O32" s="118">
        <v>1.1000000000000001</v>
      </c>
      <c r="P32" s="118">
        <v>5.6</v>
      </c>
      <c r="Q32" s="37"/>
      <c r="R32" s="118">
        <v>0.6</v>
      </c>
      <c r="S32" s="119">
        <v>7.5</v>
      </c>
      <c r="T32" s="1"/>
      <c r="U32" s="37">
        <v>14</v>
      </c>
      <c r="V32" s="37">
        <v>12</v>
      </c>
      <c r="W32" s="37">
        <v>51</v>
      </c>
      <c r="X32" s="37">
        <v>184</v>
      </c>
      <c r="Y32" s="115">
        <v>261</v>
      </c>
      <c r="Z32" s="1"/>
      <c r="AA32" s="37">
        <v>94</v>
      </c>
    </row>
    <row r="33" spans="1:27" x14ac:dyDescent="0.2">
      <c r="A33" s="1"/>
      <c r="B33" s="66" t="s">
        <v>148</v>
      </c>
      <c r="C33" s="60"/>
      <c r="D33" s="37">
        <v>170</v>
      </c>
      <c r="E33" s="37">
        <v>50</v>
      </c>
      <c r="F33" s="37">
        <v>80</v>
      </c>
      <c r="G33" s="37">
        <v>30</v>
      </c>
      <c r="H33" s="37"/>
      <c r="I33" s="37">
        <v>110</v>
      </c>
      <c r="J33" s="37">
        <v>10</v>
      </c>
      <c r="K33" s="115">
        <v>440</v>
      </c>
      <c r="L33" s="37"/>
      <c r="M33" s="118" t="s">
        <v>178</v>
      </c>
      <c r="N33" s="118" t="s">
        <v>257</v>
      </c>
      <c r="O33" s="118">
        <v>0.9</v>
      </c>
      <c r="P33" s="118">
        <v>5.5</v>
      </c>
      <c r="Q33" s="37"/>
      <c r="R33" s="118">
        <v>0.4</v>
      </c>
      <c r="S33" s="119">
        <v>6.9</v>
      </c>
      <c r="T33" s="1"/>
      <c r="U33" s="37">
        <v>13</v>
      </c>
      <c r="V33" s="37">
        <v>11</v>
      </c>
      <c r="W33" s="37">
        <v>39</v>
      </c>
      <c r="X33" s="37">
        <v>147</v>
      </c>
      <c r="Y33" s="115">
        <v>209</v>
      </c>
      <c r="Z33" s="1"/>
      <c r="AA33" s="37">
        <v>50</v>
      </c>
    </row>
    <row r="34" spans="1:27" x14ac:dyDescent="0.2">
      <c r="A34" s="1"/>
      <c r="B34" s="66" t="s">
        <v>149</v>
      </c>
      <c r="C34" s="60"/>
      <c r="D34" s="37">
        <v>160</v>
      </c>
      <c r="E34" s="37">
        <v>60</v>
      </c>
      <c r="F34" s="37">
        <v>80</v>
      </c>
      <c r="G34" s="37">
        <v>30</v>
      </c>
      <c r="H34" s="37"/>
      <c r="I34" s="37">
        <v>130</v>
      </c>
      <c r="J34" s="37">
        <v>10</v>
      </c>
      <c r="K34" s="115">
        <v>460</v>
      </c>
      <c r="L34" s="37"/>
      <c r="M34" s="118" t="s">
        <v>257</v>
      </c>
      <c r="N34" s="118" t="s">
        <v>257</v>
      </c>
      <c r="O34" s="118">
        <v>0.8</v>
      </c>
      <c r="P34" s="118">
        <v>3.2</v>
      </c>
      <c r="Q34" s="37"/>
      <c r="R34" s="118">
        <v>1.4</v>
      </c>
      <c r="S34" s="119">
        <v>5.4</v>
      </c>
      <c r="T34" s="1"/>
      <c r="U34" s="37">
        <v>12</v>
      </c>
      <c r="V34" s="37">
        <v>11</v>
      </c>
      <c r="W34" s="37">
        <v>39</v>
      </c>
      <c r="X34" s="37">
        <v>99</v>
      </c>
      <c r="Y34" s="115">
        <v>161</v>
      </c>
      <c r="Z34" s="1"/>
      <c r="AA34" s="37">
        <v>127</v>
      </c>
    </row>
    <row r="35" spans="1:27" x14ac:dyDescent="0.2">
      <c r="A35" s="1"/>
      <c r="B35" s="66" t="s">
        <v>150</v>
      </c>
      <c r="C35" s="60"/>
      <c r="D35" s="37">
        <v>250</v>
      </c>
      <c r="E35" s="37">
        <v>70</v>
      </c>
      <c r="F35" s="37">
        <v>140</v>
      </c>
      <c r="G35" s="37">
        <v>50</v>
      </c>
      <c r="H35" s="37"/>
      <c r="I35" s="37">
        <v>160</v>
      </c>
      <c r="J35" s="37">
        <v>10</v>
      </c>
      <c r="K35" s="115">
        <v>670</v>
      </c>
      <c r="L35" s="37"/>
      <c r="M35" s="118" t="s">
        <v>257</v>
      </c>
      <c r="N35" s="118" t="s">
        <v>257</v>
      </c>
      <c r="O35" s="118">
        <v>1.3</v>
      </c>
      <c r="P35" s="118">
        <v>5.7</v>
      </c>
      <c r="Q35" s="37"/>
      <c r="R35" s="118">
        <v>1</v>
      </c>
      <c r="S35" s="119">
        <v>8.1</v>
      </c>
      <c r="T35" s="1"/>
      <c r="U35" s="37">
        <v>18</v>
      </c>
      <c r="V35" s="37">
        <v>14</v>
      </c>
      <c r="W35" s="37">
        <v>67</v>
      </c>
      <c r="X35" s="37">
        <v>293</v>
      </c>
      <c r="Y35" s="115">
        <v>391</v>
      </c>
      <c r="Z35" s="1"/>
      <c r="AA35" s="37">
        <v>151</v>
      </c>
    </row>
    <row r="36" spans="1:27" ht="26.45" customHeight="1" x14ac:dyDescent="0.2">
      <c r="A36" s="1"/>
      <c r="B36" s="66" t="s">
        <v>151</v>
      </c>
      <c r="C36" s="60"/>
      <c r="D36" s="37">
        <v>230</v>
      </c>
      <c r="E36" s="37">
        <v>70</v>
      </c>
      <c r="F36" s="37">
        <v>100</v>
      </c>
      <c r="G36" s="37">
        <v>20</v>
      </c>
      <c r="H36" s="37"/>
      <c r="I36" s="37">
        <v>110</v>
      </c>
      <c r="J36" s="37">
        <v>10</v>
      </c>
      <c r="K36" s="115">
        <v>530</v>
      </c>
      <c r="L36" s="37"/>
      <c r="M36" s="118" t="s">
        <v>257</v>
      </c>
      <c r="N36" s="118" t="s">
        <v>257</v>
      </c>
      <c r="O36" s="118">
        <v>1.1000000000000001</v>
      </c>
      <c r="P36" s="118">
        <v>1.2</v>
      </c>
      <c r="Q36" s="37"/>
      <c r="R36" s="118">
        <v>0.6</v>
      </c>
      <c r="S36" s="119">
        <v>2.9</v>
      </c>
      <c r="T36" s="1"/>
      <c r="U36" s="37">
        <v>17</v>
      </c>
      <c r="V36" s="37">
        <v>14</v>
      </c>
      <c r="W36" s="37">
        <v>48</v>
      </c>
      <c r="X36" s="37">
        <v>55</v>
      </c>
      <c r="Y36" s="115">
        <v>133</v>
      </c>
      <c r="Z36" s="1"/>
      <c r="AA36" s="37">
        <v>63</v>
      </c>
    </row>
    <row r="37" spans="1:27" x14ac:dyDescent="0.2">
      <c r="A37" s="1"/>
      <c r="B37" s="66" t="s">
        <v>152</v>
      </c>
      <c r="C37" s="60"/>
      <c r="D37" s="37">
        <v>220</v>
      </c>
      <c r="E37" s="37">
        <v>60</v>
      </c>
      <c r="F37" s="37">
        <v>80</v>
      </c>
      <c r="G37" s="37">
        <v>20</v>
      </c>
      <c r="H37" s="37"/>
      <c r="I37" s="37">
        <v>150</v>
      </c>
      <c r="J37" s="37">
        <v>10</v>
      </c>
      <c r="K37" s="115">
        <v>530</v>
      </c>
      <c r="L37" s="37"/>
      <c r="M37" s="118" t="s">
        <v>257</v>
      </c>
      <c r="N37" s="118" t="s">
        <v>257</v>
      </c>
      <c r="O37" s="118">
        <v>0.9</v>
      </c>
      <c r="P37" s="118">
        <v>3.1</v>
      </c>
      <c r="Q37" s="37"/>
      <c r="R37" s="118">
        <v>3.7</v>
      </c>
      <c r="S37" s="119">
        <v>7.8</v>
      </c>
      <c r="U37" s="37">
        <v>16</v>
      </c>
      <c r="V37" s="37">
        <v>11</v>
      </c>
      <c r="W37" s="37">
        <v>38</v>
      </c>
      <c r="X37" s="37">
        <v>62</v>
      </c>
      <c r="Y37" s="115">
        <v>128</v>
      </c>
      <c r="AA37" s="37">
        <v>272</v>
      </c>
    </row>
    <row r="38" spans="1:27" x14ac:dyDescent="0.2">
      <c r="A38" s="1"/>
      <c r="B38" s="66" t="s">
        <v>153</v>
      </c>
      <c r="C38" s="60"/>
      <c r="D38" s="37">
        <v>210</v>
      </c>
      <c r="E38" s="37">
        <v>70</v>
      </c>
      <c r="F38" s="37">
        <v>70</v>
      </c>
      <c r="G38" s="37">
        <v>20</v>
      </c>
      <c r="H38" s="37"/>
      <c r="I38" s="37">
        <v>100</v>
      </c>
      <c r="J38" s="37">
        <v>10</v>
      </c>
      <c r="K38" s="115">
        <v>470</v>
      </c>
      <c r="L38" s="37"/>
      <c r="M38" s="118" t="s">
        <v>257</v>
      </c>
      <c r="N38" s="118" t="s">
        <v>257</v>
      </c>
      <c r="O38" s="118">
        <v>0.8</v>
      </c>
      <c r="P38" s="118">
        <v>2.4</v>
      </c>
      <c r="Q38" s="37"/>
      <c r="R38" s="118">
        <v>0.3</v>
      </c>
      <c r="S38" s="119">
        <v>3.5</v>
      </c>
      <c r="T38" s="1"/>
      <c r="U38" s="37">
        <v>13</v>
      </c>
      <c r="V38" s="37">
        <v>14</v>
      </c>
      <c r="W38" s="37">
        <v>35</v>
      </c>
      <c r="X38" s="37">
        <v>60</v>
      </c>
      <c r="Y38" s="115">
        <v>121</v>
      </c>
      <c r="Z38" s="1"/>
      <c r="AA38" s="37">
        <v>43</v>
      </c>
    </row>
    <row r="39" spans="1:27" x14ac:dyDescent="0.2">
      <c r="A39" s="1"/>
      <c r="B39" s="66" t="s">
        <v>154</v>
      </c>
      <c r="C39" s="60"/>
      <c r="D39" s="37">
        <v>220</v>
      </c>
      <c r="E39" s="37">
        <v>60</v>
      </c>
      <c r="F39" s="37">
        <v>130</v>
      </c>
      <c r="G39" s="37">
        <v>30</v>
      </c>
      <c r="H39" s="37"/>
      <c r="I39" s="37">
        <v>160</v>
      </c>
      <c r="J39" s="37">
        <v>10</v>
      </c>
      <c r="K39" s="115">
        <v>590</v>
      </c>
      <c r="L39" s="37"/>
      <c r="M39" s="118" t="s">
        <v>257</v>
      </c>
      <c r="N39" s="118" t="s">
        <v>257</v>
      </c>
      <c r="O39" s="118">
        <v>1.4</v>
      </c>
      <c r="P39" s="118">
        <v>2.8</v>
      </c>
      <c r="Q39" s="37"/>
      <c r="R39" s="118">
        <v>0.8</v>
      </c>
      <c r="S39" s="119">
        <v>5</v>
      </c>
      <c r="T39" s="1"/>
      <c r="U39" s="37">
        <v>17</v>
      </c>
      <c r="V39" s="37">
        <v>12</v>
      </c>
      <c r="W39" s="37">
        <v>62</v>
      </c>
      <c r="X39" s="37">
        <v>103</v>
      </c>
      <c r="Y39" s="115">
        <v>194</v>
      </c>
      <c r="Z39" s="1"/>
      <c r="AA39" s="37">
        <v>140</v>
      </c>
    </row>
    <row r="40" spans="1:27" x14ac:dyDescent="0.2">
      <c r="A40" s="1"/>
      <c r="B40" s="66" t="s">
        <v>155</v>
      </c>
      <c r="C40" s="60"/>
      <c r="D40" s="37">
        <v>170</v>
      </c>
      <c r="E40" s="37">
        <v>50</v>
      </c>
      <c r="F40" s="37">
        <v>90</v>
      </c>
      <c r="G40" s="37">
        <v>30</v>
      </c>
      <c r="H40" s="37"/>
      <c r="I40" s="37">
        <v>140</v>
      </c>
      <c r="J40" s="37">
        <v>10</v>
      </c>
      <c r="K40" s="115">
        <v>480</v>
      </c>
      <c r="L40" s="37"/>
      <c r="M40" s="118" t="s">
        <v>257</v>
      </c>
      <c r="N40" s="118" t="s">
        <v>257</v>
      </c>
      <c r="O40" s="118">
        <v>1</v>
      </c>
      <c r="P40" s="118">
        <v>2.2999999999999998</v>
      </c>
      <c r="Q40" s="37"/>
      <c r="R40" s="118">
        <v>0.4</v>
      </c>
      <c r="S40" s="119">
        <v>3.7</v>
      </c>
      <c r="T40" s="1"/>
      <c r="U40" s="37">
        <v>12</v>
      </c>
      <c r="V40" s="37">
        <v>9</v>
      </c>
      <c r="W40" s="37">
        <v>42</v>
      </c>
      <c r="X40" s="37">
        <v>114</v>
      </c>
      <c r="Y40" s="115">
        <v>177</v>
      </c>
      <c r="Z40" s="1"/>
      <c r="AA40" s="37">
        <v>80</v>
      </c>
    </row>
    <row r="41" spans="1:27" x14ac:dyDescent="0.2">
      <c r="A41" s="1"/>
      <c r="B41" s="66" t="s">
        <v>156</v>
      </c>
      <c r="C41" s="60"/>
      <c r="D41" s="37">
        <v>170</v>
      </c>
      <c r="E41" s="37">
        <v>60</v>
      </c>
      <c r="F41" s="37">
        <v>80</v>
      </c>
      <c r="G41" s="37">
        <v>40</v>
      </c>
      <c r="H41" s="37"/>
      <c r="I41" s="37">
        <v>150</v>
      </c>
      <c r="J41" s="37">
        <v>10</v>
      </c>
      <c r="K41" s="115">
        <v>500</v>
      </c>
      <c r="L41" s="37"/>
      <c r="M41" s="118" t="s">
        <v>257</v>
      </c>
      <c r="N41" s="118" t="s">
        <v>257</v>
      </c>
      <c r="O41" s="118">
        <v>0.9</v>
      </c>
      <c r="P41" s="118">
        <v>6.4</v>
      </c>
      <c r="Q41" s="37"/>
      <c r="R41" s="118">
        <v>0.9</v>
      </c>
      <c r="S41" s="119">
        <v>8.3000000000000007</v>
      </c>
      <c r="T41" s="1"/>
      <c r="U41" s="37">
        <v>12</v>
      </c>
      <c r="V41" s="37">
        <v>13</v>
      </c>
      <c r="W41" s="37">
        <v>38</v>
      </c>
      <c r="X41" s="37">
        <v>200</v>
      </c>
      <c r="Y41" s="115">
        <v>263</v>
      </c>
      <c r="Z41" s="1"/>
      <c r="AA41" s="37">
        <v>203</v>
      </c>
    </row>
    <row r="42" spans="1:27" x14ac:dyDescent="0.2">
      <c r="A42" s="1"/>
      <c r="B42" s="66" t="s">
        <v>157</v>
      </c>
      <c r="C42" s="60"/>
      <c r="D42" s="37">
        <v>220</v>
      </c>
      <c r="E42" s="37">
        <v>60</v>
      </c>
      <c r="F42" s="37">
        <v>120</v>
      </c>
      <c r="G42" s="37">
        <v>30</v>
      </c>
      <c r="H42" s="37"/>
      <c r="I42" s="37">
        <v>110</v>
      </c>
      <c r="J42" s="37">
        <v>10</v>
      </c>
      <c r="K42" s="115">
        <v>530</v>
      </c>
      <c r="L42" s="37"/>
      <c r="M42" s="118" t="s">
        <v>257</v>
      </c>
      <c r="N42" s="118" t="s">
        <v>257</v>
      </c>
      <c r="O42" s="118">
        <v>1.4</v>
      </c>
      <c r="P42" s="118">
        <v>2.6</v>
      </c>
      <c r="Q42" s="37"/>
      <c r="R42" s="118">
        <v>0.4</v>
      </c>
      <c r="S42" s="119">
        <v>4.5</v>
      </c>
      <c r="T42" s="1"/>
      <c r="U42" s="37">
        <v>15</v>
      </c>
      <c r="V42" s="37">
        <v>11</v>
      </c>
      <c r="W42" s="37">
        <v>56</v>
      </c>
      <c r="X42" s="37">
        <v>77</v>
      </c>
      <c r="Y42" s="115">
        <v>159</v>
      </c>
      <c r="Z42" s="1"/>
      <c r="AA42" s="37">
        <v>126</v>
      </c>
    </row>
    <row r="43" spans="1:27" x14ac:dyDescent="0.2">
      <c r="A43" s="1"/>
      <c r="B43" s="66" t="s">
        <v>158</v>
      </c>
      <c r="C43" s="60"/>
      <c r="D43" s="37">
        <v>220</v>
      </c>
      <c r="E43" s="37">
        <v>50</v>
      </c>
      <c r="F43" s="37">
        <v>80</v>
      </c>
      <c r="G43" s="37">
        <v>30</v>
      </c>
      <c r="H43" s="37"/>
      <c r="I43" s="37">
        <v>100</v>
      </c>
      <c r="J43" s="37">
        <v>10</v>
      </c>
      <c r="K43" s="115">
        <v>470</v>
      </c>
      <c r="L43" s="37"/>
      <c r="M43" s="118" t="s">
        <v>257</v>
      </c>
      <c r="N43" s="118" t="s">
        <v>257</v>
      </c>
      <c r="O43" s="118">
        <v>1.1000000000000001</v>
      </c>
      <c r="P43" s="118">
        <v>4.5999999999999996</v>
      </c>
      <c r="Q43" s="37"/>
      <c r="R43" s="118">
        <v>0.7</v>
      </c>
      <c r="S43" s="119">
        <v>6.4</v>
      </c>
      <c r="T43" s="1"/>
      <c r="U43" s="37">
        <v>17</v>
      </c>
      <c r="V43" s="37">
        <v>9</v>
      </c>
      <c r="W43" s="37">
        <v>42</v>
      </c>
      <c r="X43" s="37">
        <v>166</v>
      </c>
      <c r="Y43" s="115">
        <v>234</v>
      </c>
      <c r="Z43" s="1"/>
      <c r="AA43" s="37">
        <v>66</v>
      </c>
    </row>
    <row r="44" spans="1:27" x14ac:dyDescent="0.2">
      <c r="A44" s="1"/>
      <c r="B44" s="66" t="s">
        <v>159</v>
      </c>
      <c r="C44" s="60"/>
      <c r="D44" s="37">
        <v>200</v>
      </c>
      <c r="E44" s="37">
        <v>50</v>
      </c>
      <c r="F44" s="37">
        <v>90</v>
      </c>
      <c r="G44" s="37">
        <v>40</v>
      </c>
      <c r="H44" s="37"/>
      <c r="I44" s="37">
        <v>140</v>
      </c>
      <c r="J44" s="37">
        <v>10</v>
      </c>
      <c r="K44" s="115">
        <v>520</v>
      </c>
      <c r="L44" s="37"/>
      <c r="M44" s="118" t="s">
        <v>257</v>
      </c>
      <c r="N44" s="118" t="s">
        <v>257</v>
      </c>
      <c r="O44" s="118">
        <v>1</v>
      </c>
      <c r="P44" s="118">
        <v>6.5</v>
      </c>
      <c r="Q44" s="37"/>
      <c r="R44" s="118">
        <v>1.9</v>
      </c>
      <c r="S44" s="119">
        <v>9.4</v>
      </c>
      <c r="T44" s="1"/>
      <c r="U44" s="37">
        <v>15</v>
      </c>
      <c r="V44" s="37">
        <v>10</v>
      </c>
      <c r="W44" s="37">
        <v>47</v>
      </c>
      <c r="X44" s="37">
        <v>163</v>
      </c>
      <c r="Y44" s="115">
        <v>236</v>
      </c>
      <c r="Z44" s="1"/>
      <c r="AA44" s="37">
        <v>153</v>
      </c>
    </row>
    <row r="45" spans="1:27" x14ac:dyDescent="0.2">
      <c r="A45" s="1"/>
      <c r="B45" s="66" t="s">
        <v>160</v>
      </c>
      <c r="C45" s="60"/>
      <c r="D45" s="37">
        <v>210</v>
      </c>
      <c r="E45" s="37">
        <v>50</v>
      </c>
      <c r="F45" s="37">
        <v>110</v>
      </c>
      <c r="G45" s="37">
        <v>20</v>
      </c>
      <c r="H45" s="37"/>
      <c r="I45" s="37">
        <v>150</v>
      </c>
      <c r="J45" s="37">
        <v>40</v>
      </c>
      <c r="K45" s="115">
        <v>530</v>
      </c>
      <c r="L45" s="37"/>
      <c r="M45" s="118" t="s">
        <v>257</v>
      </c>
      <c r="N45" s="118" t="s">
        <v>257</v>
      </c>
      <c r="O45" s="118">
        <v>1.2</v>
      </c>
      <c r="P45" s="118">
        <v>5.0999999999999996</v>
      </c>
      <c r="Q45" s="37"/>
      <c r="R45" s="118">
        <v>1.3</v>
      </c>
      <c r="S45" s="119">
        <v>7.7</v>
      </c>
      <c r="T45" s="1"/>
      <c r="U45" s="37">
        <v>16</v>
      </c>
      <c r="V45" s="37">
        <v>9</v>
      </c>
      <c r="W45" s="37">
        <v>54</v>
      </c>
      <c r="X45" s="37">
        <v>111</v>
      </c>
      <c r="Y45" s="115">
        <v>190</v>
      </c>
      <c r="Z45" s="1"/>
      <c r="AA45" s="37">
        <v>107</v>
      </c>
    </row>
    <row r="46" spans="1:27" x14ac:dyDescent="0.2">
      <c r="A46" s="1"/>
      <c r="B46" s="66" t="s">
        <v>161</v>
      </c>
      <c r="C46" s="60"/>
      <c r="D46" s="37">
        <v>180</v>
      </c>
      <c r="E46" s="37">
        <v>60</v>
      </c>
      <c r="F46" s="37">
        <v>70</v>
      </c>
      <c r="G46" s="37">
        <v>20</v>
      </c>
      <c r="H46" s="37"/>
      <c r="I46" s="37">
        <v>110</v>
      </c>
      <c r="J46" s="37">
        <v>10</v>
      </c>
      <c r="K46" s="115">
        <v>440</v>
      </c>
      <c r="L46" s="37"/>
      <c r="M46" s="118" t="s">
        <v>178</v>
      </c>
      <c r="N46" s="118" t="s">
        <v>257</v>
      </c>
      <c r="O46" s="118">
        <v>0.7</v>
      </c>
      <c r="P46" s="118">
        <v>2.9</v>
      </c>
      <c r="Q46" s="37"/>
      <c r="R46" s="118">
        <v>0.3</v>
      </c>
      <c r="S46" s="119">
        <v>4</v>
      </c>
      <c r="T46" s="1"/>
      <c r="U46" s="37">
        <v>14</v>
      </c>
      <c r="V46" s="37">
        <v>11</v>
      </c>
      <c r="W46" s="37">
        <v>33</v>
      </c>
      <c r="X46" s="37">
        <v>71</v>
      </c>
      <c r="Y46" s="115">
        <v>128</v>
      </c>
      <c r="Z46" s="1"/>
      <c r="AA46" s="37">
        <v>78</v>
      </c>
    </row>
    <row r="47" spans="1:27" x14ac:dyDescent="0.2">
      <c r="A47" s="1"/>
      <c r="B47" s="66" t="s">
        <v>162</v>
      </c>
      <c r="C47" s="60"/>
      <c r="D47" s="37">
        <v>210</v>
      </c>
      <c r="E47" s="37">
        <v>80</v>
      </c>
      <c r="F47" s="37">
        <v>110</v>
      </c>
      <c r="G47" s="37">
        <v>20</v>
      </c>
      <c r="H47" s="37"/>
      <c r="I47" s="37">
        <v>140</v>
      </c>
      <c r="J47" s="37">
        <v>20</v>
      </c>
      <c r="K47" s="115">
        <v>560</v>
      </c>
      <c r="L47" s="37"/>
      <c r="M47" s="118" t="s">
        <v>178</v>
      </c>
      <c r="N47" s="118" t="s">
        <v>257</v>
      </c>
      <c r="O47" s="118">
        <v>1</v>
      </c>
      <c r="P47" s="118">
        <v>3.1</v>
      </c>
      <c r="Q47" s="37"/>
      <c r="R47" s="118">
        <v>1.2</v>
      </c>
      <c r="S47" s="119">
        <v>5.4</v>
      </c>
      <c r="T47" s="1"/>
      <c r="U47" s="37">
        <v>15</v>
      </c>
      <c r="V47" s="37">
        <v>15</v>
      </c>
      <c r="W47" s="37">
        <v>51</v>
      </c>
      <c r="X47" s="37">
        <v>65</v>
      </c>
      <c r="Y47" s="115">
        <v>146</v>
      </c>
      <c r="Z47" s="1"/>
      <c r="AA47" s="37">
        <v>108</v>
      </c>
    </row>
    <row r="48" spans="1:27" ht="26.25" customHeight="1" x14ac:dyDescent="0.2">
      <c r="A48" s="1"/>
      <c r="B48" s="66" t="s">
        <v>261</v>
      </c>
      <c r="C48" s="60"/>
      <c r="D48" s="37">
        <v>200</v>
      </c>
      <c r="E48" s="37">
        <v>40</v>
      </c>
      <c r="F48" s="37">
        <v>40</v>
      </c>
      <c r="G48" s="37">
        <v>10</v>
      </c>
      <c r="H48" s="37"/>
      <c r="I48" s="37">
        <v>70</v>
      </c>
      <c r="J48" s="37" t="s">
        <v>178</v>
      </c>
      <c r="K48" s="115">
        <v>370</v>
      </c>
      <c r="L48" s="37"/>
      <c r="M48" s="118" t="s">
        <v>257</v>
      </c>
      <c r="N48" s="118" t="s">
        <v>257</v>
      </c>
      <c r="O48" s="118">
        <v>0.5</v>
      </c>
      <c r="P48" s="118">
        <v>4.5</v>
      </c>
      <c r="Q48" s="37"/>
      <c r="R48" s="118">
        <v>0.2</v>
      </c>
      <c r="S48" s="119">
        <v>5.2</v>
      </c>
      <c r="T48" s="1"/>
      <c r="U48" s="37">
        <v>15</v>
      </c>
      <c r="V48" s="37">
        <v>8</v>
      </c>
      <c r="W48" s="37">
        <v>21</v>
      </c>
      <c r="X48" s="37">
        <v>91</v>
      </c>
      <c r="Y48" s="115">
        <v>134</v>
      </c>
      <c r="Z48" s="1"/>
      <c r="AA48" s="37">
        <v>34</v>
      </c>
    </row>
    <row r="49" spans="1:28" ht="12.75" customHeight="1" x14ac:dyDescent="0.2">
      <c r="A49" s="1"/>
      <c r="B49" s="66" t="s">
        <v>262</v>
      </c>
      <c r="C49" s="60"/>
      <c r="D49" s="37">
        <v>120</v>
      </c>
      <c r="E49" s="37">
        <v>30</v>
      </c>
      <c r="F49" s="37">
        <v>40</v>
      </c>
      <c r="G49" s="37">
        <v>10</v>
      </c>
      <c r="H49" s="37"/>
      <c r="I49" s="37">
        <v>60</v>
      </c>
      <c r="J49" s="37">
        <v>10</v>
      </c>
      <c r="K49" s="115">
        <v>270</v>
      </c>
      <c r="L49" s="37"/>
      <c r="M49" s="118" t="s">
        <v>178</v>
      </c>
      <c r="N49" s="118" t="s">
        <v>257</v>
      </c>
      <c r="O49" s="118">
        <v>0.4</v>
      </c>
      <c r="P49" s="118">
        <v>0.9</v>
      </c>
      <c r="Q49" s="37"/>
      <c r="R49" s="118">
        <v>0.2</v>
      </c>
      <c r="S49" s="119">
        <v>1.5</v>
      </c>
      <c r="T49" s="1"/>
      <c r="U49" s="37">
        <v>10</v>
      </c>
      <c r="V49" s="37">
        <v>5</v>
      </c>
      <c r="W49" s="37">
        <v>19</v>
      </c>
      <c r="X49" s="37">
        <v>34</v>
      </c>
      <c r="Y49" s="115">
        <v>68</v>
      </c>
      <c r="Z49" s="1"/>
      <c r="AA49" s="37">
        <v>24</v>
      </c>
    </row>
    <row r="50" spans="1:28" ht="12.75" customHeight="1" x14ac:dyDescent="0.2">
      <c r="A50" s="1"/>
      <c r="B50" s="66" t="s">
        <v>263</v>
      </c>
      <c r="C50" s="60"/>
      <c r="D50" s="37">
        <v>160</v>
      </c>
      <c r="E50" s="37">
        <v>40</v>
      </c>
      <c r="F50" s="37">
        <v>50</v>
      </c>
      <c r="G50" s="37">
        <v>10</v>
      </c>
      <c r="H50" s="37"/>
      <c r="I50" s="37">
        <v>80</v>
      </c>
      <c r="J50" s="37">
        <v>10</v>
      </c>
      <c r="K50" s="115">
        <v>350</v>
      </c>
      <c r="L50" s="37"/>
      <c r="M50" s="118" t="s">
        <v>257</v>
      </c>
      <c r="N50" s="118" t="s">
        <v>257</v>
      </c>
      <c r="O50" s="118">
        <v>0.5</v>
      </c>
      <c r="P50" s="118">
        <v>1.3</v>
      </c>
      <c r="Q50" s="37"/>
      <c r="R50" s="118">
        <v>0.3</v>
      </c>
      <c r="S50" s="119">
        <v>2.1</v>
      </c>
      <c r="T50" s="1"/>
      <c r="U50" s="37">
        <v>12</v>
      </c>
      <c r="V50" s="37">
        <v>8</v>
      </c>
      <c r="W50" s="37">
        <v>24</v>
      </c>
      <c r="X50" s="37">
        <v>30</v>
      </c>
      <c r="Y50" s="115">
        <v>75</v>
      </c>
      <c r="Z50" s="1"/>
      <c r="AA50" s="37">
        <v>65</v>
      </c>
    </row>
    <row r="51" spans="1:28" ht="12.75" customHeight="1" x14ac:dyDescent="0.2">
      <c r="A51" s="1"/>
      <c r="B51" s="66" t="s">
        <v>264</v>
      </c>
      <c r="C51" s="60"/>
      <c r="D51" s="37">
        <v>190</v>
      </c>
      <c r="E51" s="37">
        <v>50</v>
      </c>
      <c r="F51" s="37">
        <v>60</v>
      </c>
      <c r="G51" s="37">
        <v>20</v>
      </c>
      <c r="H51" s="37"/>
      <c r="I51" s="37">
        <v>120</v>
      </c>
      <c r="J51" s="37">
        <v>10</v>
      </c>
      <c r="K51" s="115">
        <v>440</v>
      </c>
      <c r="L51" s="37"/>
      <c r="M51" s="118" t="s">
        <v>257</v>
      </c>
      <c r="N51" s="118" t="s">
        <v>257</v>
      </c>
      <c r="O51" s="118">
        <v>0.7</v>
      </c>
      <c r="P51" s="118">
        <v>2</v>
      </c>
      <c r="Q51" s="37"/>
      <c r="R51" s="118">
        <v>0.7</v>
      </c>
      <c r="S51" s="119">
        <v>3.4</v>
      </c>
      <c r="T51" s="1"/>
      <c r="U51" s="37">
        <v>14</v>
      </c>
      <c r="V51" s="37">
        <v>9</v>
      </c>
      <c r="W51" s="37">
        <v>29</v>
      </c>
      <c r="X51" s="37">
        <v>101</v>
      </c>
      <c r="Y51" s="115">
        <v>153</v>
      </c>
      <c r="Z51" s="1"/>
      <c r="AA51" s="37">
        <v>124</v>
      </c>
    </row>
    <row r="52" spans="1:28" ht="12.75" customHeight="1" x14ac:dyDescent="0.2">
      <c r="A52" s="1"/>
      <c r="B52" s="66" t="s">
        <v>265</v>
      </c>
      <c r="C52" s="60"/>
      <c r="D52" s="37">
        <v>150</v>
      </c>
      <c r="E52" s="37">
        <v>40</v>
      </c>
      <c r="F52" s="37">
        <v>60</v>
      </c>
      <c r="G52" s="37">
        <v>20</v>
      </c>
      <c r="H52" s="37"/>
      <c r="I52" s="37">
        <v>80</v>
      </c>
      <c r="J52" s="37" t="s">
        <v>178</v>
      </c>
      <c r="K52" s="115">
        <v>340</v>
      </c>
      <c r="L52" s="37"/>
      <c r="M52" s="118" t="s">
        <v>178</v>
      </c>
      <c r="N52" s="118" t="s">
        <v>257</v>
      </c>
      <c r="O52" s="118">
        <v>0.6</v>
      </c>
      <c r="P52" s="118">
        <v>3.4</v>
      </c>
      <c r="Q52" s="37"/>
      <c r="R52" s="118">
        <v>0.4</v>
      </c>
      <c r="S52" s="119">
        <v>4.3</v>
      </c>
      <c r="T52" s="1"/>
      <c r="U52" s="37">
        <v>11</v>
      </c>
      <c r="V52" s="37">
        <v>8</v>
      </c>
      <c r="W52" s="37">
        <v>26</v>
      </c>
      <c r="X52" s="37">
        <v>157</v>
      </c>
      <c r="Y52" s="115">
        <v>202</v>
      </c>
      <c r="Z52" s="1"/>
      <c r="AA52" s="37">
        <v>76</v>
      </c>
    </row>
    <row r="53" spans="1:28" ht="12.75" customHeight="1" x14ac:dyDescent="0.2">
      <c r="A53" s="1"/>
      <c r="B53" s="66" t="s">
        <v>266</v>
      </c>
      <c r="C53" s="60"/>
      <c r="D53" s="37">
        <v>180</v>
      </c>
      <c r="E53" s="37">
        <v>50</v>
      </c>
      <c r="F53" s="37">
        <v>80</v>
      </c>
      <c r="G53" s="37">
        <v>20</v>
      </c>
      <c r="H53" s="37"/>
      <c r="I53" s="37">
        <v>100</v>
      </c>
      <c r="J53" s="37">
        <v>10</v>
      </c>
      <c r="K53" s="115">
        <v>430</v>
      </c>
      <c r="L53" s="37"/>
      <c r="M53" s="118" t="s">
        <v>257</v>
      </c>
      <c r="N53" s="118" t="s">
        <v>257</v>
      </c>
      <c r="O53" s="118">
        <v>0.9</v>
      </c>
      <c r="P53" s="118">
        <v>1.2</v>
      </c>
      <c r="Q53" s="37"/>
      <c r="R53" s="118">
        <v>0.4</v>
      </c>
      <c r="S53" s="119">
        <v>2.6</v>
      </c>
      <c r="T53" s="1"/>
      <c r="U53" s="37">
        <v>14</v>
      </c>
      <c r="V53" s="37">
        <v>10</v>
      </c>
      <c r="W53" s="37">
        <v>37</v>
      </c>
      <c r="X53" s="37">
        <v>50</v>
      </c>
      <c r="Y53" s="115">
        <v>110</v>
      </c>
      <c r="Z53" s="1"/>
      <c r="AA53" s="37">
        <v>55</v>
      </c>
    </row>
    <row r="54" spans="1:28" ht="12.75" customHeight="1" x14ac:dyDescent="0.2">
      <c r="A54" s="1"/>
      <c r="B54" s="66" t="s">
        <v>267</v>
      </c>
      <c r="C54" s="60"/>
      <c r="D54" s="37">
        <v>220</v>
      </c>
      <c r="E54" s="37">
        <v>70</v>
      </c>
      <c r="F54" s="37">
        <v>110</v>
      </c>
      <c r="G54" s="37">
        <v>30</v>
      </c>
      <c r="H54" s="37"/>
      <c r="I54" s="37">
        <v>110</v>
      </c>
      <c r="J54" s="37">
        <v>10</v>
      </c>
      <c r="K54" s="115">
        <v>530</v>
      </c>
      <c r="L54" s="37"/>
      <c r="M54" s="118" t="s">
        <v>257</v>
      </c>
      <c r="N54" s="118" t="s">
        <v>257</v>
      </c>
      <c r="O54" s="118">
        <v>1.2</v>
      </c>
      <c r="P54" s="118">
        <v>4.0999999999999996</v>
      </c>
      <c r="Q54" s="37"/>
      <c r="R54" s="118">
        <v>0.5</v>
      </c>
      <c r="S54" s="119">
        <v>5.8</v>
      </c>
      <c r="T54" s="1"/>
      <c r="U54" s="37">
        <v>16</v>
      </c>
      <c r="V54" s="37">
        <v>14</v>
      </c>
      <c r="W54" s="37">
        <v>51</v>
      </c>
      <c r="X54" s="37">
        <v>96</v>
      </c>
      <c r="Y54" s="115">
        <v>177</v>
      </c>
      <c r="Z54" s="1"/>
      <c r="AA54" s="37">
        <v>76</v>
      </c>
    </row>
    <row r="55" spans="1:28" ht="12.75" customHeight="1" x14ac:dyDescent="0.2">
      <c r="A55" s="1"/>
      <c r="B55" s="66" t="s">
        <v>268</v>
      </c>
      <c r="C55" s="60"/>
      <c r="D55" s="37">
        <v>160</v>
      </c>
      <c r="E55" s="37">
        <v>40</v>
      </c>
      <c r="F55" s="37">
        <v>90</v>
      </c>
      <c r="G55" s="37">
        <v>30</v>
      </c>
      <c r="H55" s="37"/>
      <c r="I55" s="37">
        <v>110</v>
      </c>
      <c r="J55" s="37">
        <v>10</v>
      </c>
      <c r="K55" s="115">
        <v>430</v>
      </c>
      <c r="L55" s="37"/>
      <c r="M55" s="118" t="s">
        <v>257</v>
      </c>
      <c r="N55" s="118" t="s">
        <v>257</v>
      </c>
      <c r="O55" s="118">
        <v>1</v>
      </c>
      <c r="P55" s="118">
        <v>3.2</v>
      </c>
      <c r="Q55" s="37"/>
      <c r="R55" s="118">
        <v>0.4</v>
      </c>
      <c r="S55" s="119">
        <v>4.7</v>
      </c>
      <c r="T55" s="1"/>
      <c r="U55" s="37">
        <v>12</v>
      </c>
      <c r="V55" s="37">
        <v>8</v>
      </c>
      <c r="W55" s="37">
        <v>46</v>
      </c>
      <c r="X55" s="37">
        <v>74</v>
      </c>
      <c r="Y55" s="115">
        <v>140</v>
      </c>
      <c r="Z55" s="1"/>
      <c r="AA55" s="37">
        <v>55</v>
      </c>
    </row>
    <row r="56" spans="1:28" ht="12.75" customHeight="1" x14ac:dyDescent="0.2">
      <c r="A56" s="1"/>
      <c r="B56" s="66" t="s">
        <v>269</v>
      </c>
      <c r="C56" s="60"/>
      <c r="D56" s="37">
        <v>220</v>
      </c>
      <c r="E56" s="37">
        <v>60</v>
      </c>
      <c r="F56" s="37">
        <v>130</v>
      </c>
      <c r="G56" s="37">
        <v>40</v>
      </c>
      <c r="H56" s="37"/>
      <c r="I56" s="37">
        <v>130</v>
      </c>
      <c r="J56" s="37">
        <v>10</v>
      </c>
      <c r="K56" s="115">
        <v>570</v>
      </c>
      <c r="L56" s="37"/>
      <c r="M56" s="118" t="s">
        <v>257</v>
      </c>
      <c r="N56" s="118" t="s">
        <v>257</v>
      </c>
      <c r="O56" s="118">
        <v>1.3</v>
      </c>
      <c r="P56" s="118">
        <v>5.9</v>
      </c>
      <c r="Q56" s="37"/>
      <c r="R56" s="118">
        <v>1</v>
      </c>
      <c r="S56" s="119">
        <v>8.1999999999999993</v>
      </c>
      <c r="T56" s="1"/>
      <c r="U56" s="37">
        <v>19</v>
      </c>
      <c r="V56" s="37">
        <v>12</v>
      </c>
      <c r="W56" s="37">
        <v>60</v>
      </c>
      <c r="X56" s="37">
        <v>148</v>
      </c>
      <c r="Y56" s="115">
        <v>238</v>
      </c>
      <c r="Z56" s="1"/>
      <c r="AA56" s="37">
        <v>143</v>
      </c>
    </row>
    <row r="57" spans="1:28" ht="12.75" customHeight="1" x14ac:dyDescent="0.2">
      <c r="A57" s="1"/>
      <c r="B57" s="66" t="s">
        <v>270</v>
      </c>
      <c r="C57" s="60"/>
      <c r="D57" s="37">
        <v>180</v>
      </c>
      <c r="E57" s="37">
        <v>10</v>
      </c>
      <c r="F57" s="37">
        <v>80</v>
      </c>
      <c r="G57" s="37">
        <v>20</v>
      </c>
      <c r="H57" s="37"/>
      <c r="I57" s="37">
        <v>80</v>
      </c>
      <c r="J57" s="37" t="s">
        <v>178</v>
      </c>
      <c r="K57" s="115">
        <v>370</v>
      </c>
      <c r="L57" s="37"/>
      <c r="M57" s="118" t="s">
        <v>178</v>
      </c>
      <c r="N57" s="118" t="s">
        <v>257</v>
      </c>
      <c r="O57" s="118">
        <v>0.9</v>
      </c>
      <c r="P57" s="118">
        <v>1.9</v>
      </c>
      <c r="Q57" s="37"/>
      <c r="R57" s="118">
        <v>0.4</v>
      </c>
      <c r="S57" s="119">
        <v>3.2</v>
      </c>
      <c r="T57" s="1"/>
      <c r="U57" s="37">
        <v>19</v>
      </c>
      <c r="V57" s="37">
        <v>3</v>
      </c>
      <c r="W57" s="37">
        <v>38</v>
      </c>
      <c r="X57" s="37">
        <v>85</v>
      </c>
      <c r="Y57" s="115">
        <v>145</v>
      </c>
      <c r="Z57" s="1"/>
      <c r="AA57" s="37">
        <v>104</v>
      </c>
    </row>
    <row r="58" spans="1:28" ht="12.75" customHeight="1" x14ac:dyDescent="0.2">
      <c r="A58" s="1"/>
      <c r="B58" s="66" t="s">
        <v>271</v>
      </c>
      <c r="C58" s="60"/>
      <c r="D58" s="37">
        <v>210</v>
      </c>
      <c r="E58" s="37">
        <v>10</v>
      </c>
      <c r="F58" s="37">
        <v>80</v>
      </c>
      <c r="G58" s="37">
        <v>30</v>
      </c>
      <c r="H58" s="37"/>
      <c r="I58" s="37">
        <v>100</v>
      </c>
      <c r="J58" s="37">
        <v>10</v>
      </c>
      <c r="K58" s="115">
        <v>430</v>
      </c>
      <c r="L58" s="37"/>
      <c r="M58" s="118" t="s">
        <v>178</v>
      </c>
      <c r="N58" s="118" t="s">
        <v>257</v>
      </c>
      <c r="O58" s="118">
        <v>1</v>
      </c>
      <c r="P58" s="118">
        <v>3.2</v>
      </c>
      <c r="Q58" s="37"/>
      <c r="R58" s="118">
        <v>2.2999999999999998</v>
      </c>
      <c r="S58" s="119">
        <v>6.6</v>
      </c>
      <c r="T58" s="1"/>
      <c r="U58" s="37">
        <v>20</v>
      </c>
      <c r="V58" s="37">
        <v>3</v>
      </c>
      <c r="W58" s="37">
        <v>39</v>
      </c>
      <c r="X58" s="37">
        <v>161</v>
      </c>
      <c r="Y58" s="115">
        <v>223</v>
      </c>
      <c r="Z58" s="1"/>
      <c r="AA58" s="37">
        <v>111</v>
      </c>
    </row>
    <row r="59" spans="1:28" ht="2.85" customHeight="1" x14ac:dyDescent="0.2">
      <c r="A59" s="78"/>
      <c r="B59" s="102"/>
      <c r="C59" s="92"/>
      <c r="D59" s="122"/>
      <c r="E59" s="122"/>
      <c r="F59" s="122"/>
      <c r="G59" s="122"/>
      <c r="H59" s="122"/>
      <c r="I59" s="122"/>
      <c r="J59" s="122"/>
      <c r="K59" s="123"/>
      <c r="L59" s="122"/>
      <c r="M59" s="124"/>
      <c r="N59" s="124"/>
      <c r="O59" s="124"/>
      <c r="P59" s="124"/>
      <c r="Q59" s="122"/>
      <c r="R59" s="124"/>
      <c r="S59" s="125"/>
      <c r="T59" s="78"/>
      <c r="U59" s="122"/>
      <c r="V59" s="122"/>
      <c r="W59" s="122"/>
      <c r="X59" s="122"/>
      <c r="Y59" s="123"/>
      <c r="Z59" s="78"/>
      <c r="AA59" s="122"/>
      <c r="AB59" s="1"/>
    </row>
    <row r="60" spans="1:28" x14ac:dyDescent="0.2">
      <c r="A60" s="1"/>
      <c r="R60" s="126"/>
      <c r="S60" s="126"/>
      <c r="T60" s="1"/>
      <c r="U60" s="1"/>
      <c r="V60" s="1"/>
      <c r="W60" s="1"/>
      <c r="X60" s="1"/>
      <c r="Y60" s="1"/>
      <c r="Z60" s="1"/>
      <c r="AA60" s="1"/>
      <c r="AB60" s="1"/>
    </row>
    <row r="61" spans="1:28" ht="14.25" x14ac:dyDescent="0.2">
      <c r="A61" s="84">
        <v>1</v>
      </c>
      <c r="B61" s="7" t="s">
        <v>272</v>
      </c>
      <c r="C61" s="7"/>
      <c r="D61" s="7"/>
      <c r="E61" s="7"/>
      <c r="F61" s="7"/>
      <c r="G61" s="7"/>
      <c r="H61" s="7"/>
      <c r="I61" s="7"/>
      <c r="J61" s="7"/>
      <c r="K61" s="7"/>
      <c r="L61" s="7"/>
      <c r="M61" s="7"/>
      <c r="N61" s="7"/>
      <c r="O61" s="7"/>
      <c r="P61" s="7"/>
      <c r="Q61" s="7"/>
      <c r="R61" s="7"/>
      <c r="S61" s="7"/>
      <c r="T61" s="7"/>
      <c r="U61" s="7"/>
      <c r="V61" s="7"/>
      <c r="W61" s="7"/>
      <c r="X61" s="7"/>
      <c r="Y61" s="7"/>
      <c r="Z61" s="7"/>
      <c r="AA61" s="7"/>
      <c r="AB61" s="1"/>
    </row>
    <row r="62" spans="1:28" ht="14.25" x14ac:dyDescent="0.2">
      <c r="A62" s="84">
        <v>2</v>
      </c>
      <c r="B62" s="7" t="s">
        <v>273</v>
      </c>
      <c r="C62" s="7"/>
      <c r="D62" s="7"/>
      <c r="E62" s="7"/>
      <c r="F62" s="7"/>
      <c r="G62" s="7"/>
      <c r="H62" s="7"/>
      <c r="I62" s="7"/>
      <c r="J62" s="7"/>
      <c r="K62" s="7"/>
      <c r="L62" s="7"/>
      <c r="M62" s="7"/>
      <c r="N62" s="7"/>
      <c r="O62" s="7"/>
      <c r="P62" s="7"/>
      <c r="Q62" s="7"/>
      <c r="R62" s="7"/>
      <c r="S62" s="7"/>
      <c r="T62" s="7"/>
      <c r="U62" s="7"/>
      <c r="V62" s="7"/>
      <c r="W62" s="7"/>
      <c r="X62" s="7"/>
      <c r="Y62" s="7"/>
      <c r="Z62" s="7"/>
      <c r="AA62" s="7"/>
      <c r="AB62" s="1"/>
    </row>
    <row r="63" spans="1:28" ht="16.350000000000001" customHeight="1" x14ac:dyDescent="0.2">
      <c r="A63" s="81">
        <v>3</v>
      </c>
      <c r="B63" s="7" t="s">
        <v>274</v>
      </c>
      <c r="C63" s="7"/>
      <c r="D63" s="7"/>
      <c r="E63" s="7"/>
      <c r="F63" s="7"/>
      <c r="G63" s="7"/>
      <c r="H63" s="7"/>
      <c r="I63" s="7"/>
      <c r="J63" s="7"/>
      <c r="K63" s="7"/>
      <c r="L63" s="7"/>
      <c r="M63" s="7"/>
      <c r="N63" s="7"/>
      <c r="O63" s="7"/>
      <c r="P63" s="7"/>
      <c r="Q63" s="7"/>
      <c r="R63" s="7"/>
      <c r="S63" s="7"/>
      <c r="T63" s="7"/>
      <c r="U63" s="7"/>
      <c r="V63" s="7"/>
      <c r="W63" s="7"/>
      <c r="X63" s="7"/>
      <c r="Y63" s="7"/>
      <c r="Z63" s="7"/>
      <c r="AA63" s="7"/>
      <c r="AB63" s="1"/>
    </row>
    <row r="64" spans="1:28" ht="14.25" x14ac:dyDescent="0.2">
      <c r="A64" s="81">
        <v>4</v>
      </c>
      <c r="B64" s="7" t="s">
        <v>275</v>
      </c>
      <c r="C64" s="7"/>
      <c r="D64" s="7"/>
      <c r="E64" s="7"/>
      <c r="F64" s="7"/>
      <c r="G64" s="7"/>
      <c r="H64" s="7"/>
      <c r="I64" s="7"/>
      <c r="J64" s="7"/>
      <c r="K64" s="7"/>
      <c r="L64" s="7"/>
      <c r="M64" s="7"/>
      <c r="N64" s="7"/>
      <c r="O64" s="7"/>
      <c r="P64" s="7"/>
      <c r="Q64" s="7"/>
      <c r="R64" s="7"/>
      <c r="S64" s="7"/>
      <c r="T64" s="1"/>
      <c r="U64" s="1"/>
      <c r="V64" s="1"/>
      <c r="W64" s="1"/>
      <c r="X64" s="1"/>
      <c r="Y64" s="1"/>
      <c r="Z64" s="1"/>
      <c r="AA64" s="1"/>
      <c r="AB64" s="1"/>
    </row>
    <row r="65" spans="1:28" ht="26.85" customHeight="1" x14ac:dyDescent="0.2">
      <c r="A65" s="81">
        <v>5</v>
      </c>
      <c r="B65" s="7" t="s">
        <v>276</v>
      </c>
      <c r="C65" s="7"/>
      <c r="D65" s="7"/>
      <c r="E65" s="7"/>
      <c r="F65" s="7"/>
      <c r="G65" s="7"/>
      <c r="H65" s="7"/>
      <c r="I65" s="7"/>
      <c r="J65" s="7"/>
      <c r="K65" s="7"/>
      <c r="L65" s="7"/>
      <c r="M65" s="7"/>
      <c r="N65" s="7"/>
      <c r="O65" s="7"/>
      <c r="P65" s="7"/>
      <c r="Q65" s="7"/>
      <c r="R65" s="7"/>
      <c r="S65" s="7"/>
      <c r="T65" s="7"/>
      <c r="U65" s="7"/>
      <c r="V65" s="7"/>
      <c r="W65" s="7"/>
      <c r="X65" s="7"/>
      <c r="Y65" s="7"/>
      <c r="Z65" s="7"/>
      <c r="AA65" s="7"/>
      <c r="AB65" s="1"/>
    </row>
    <row r="66" spans="1:28" ht="27.75" customHeight="1" x14ac:dyDescent="0.2">
      <c r="A66" s="81">
        <v>6</v>
      </c>
      <c r="B66" s="82" t="s">
        <v>185</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1"/>
    </row>
    <row r="67" spans="1:28" ht="27.75" customHeight="1" x14ac:dyDescent="0.2">
      <c r="A67" s="81">
        <v>7</v>
      </c>
      <c r="B67" s="82" t="s">
        <v>277</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1"/>
    </row>
    <row r="68" spans="1:28" x14ac:dyDescent="0.2">
      <c r="A68" s="1" t="s">
        <v>52</v>
      </c>
      <c r="B68" s="1" t="s">
        <v>186</v>
      </c>
      <c r="C68" s="1"/>
    </row>
    <row r="69" spans="1:28" x14ac:dyDescent="0.2">
      <c r="A69" s="1" t="s">
        <v>45</v>
      </c>
      <c r="B69" s="1" t="s">
        <v>187</v>
      </c>
      <c r="C69" s="1"/>
    </row>
    <row r="70" spans="1:28" x14ac:dyDescent="0.2">
      <c r="A70" s="1" t="s">
        <v>243</v>
      </c>
      <c r="B70" s="1" t="s">
        <v>278</v>
      </c>
      <c r="C70" s="1"/>
    </row>
    <row r="71" spans="1:28" x14ac:dyDescent="0.2">
      <c r="A71" s="9" t="s">
        <v>244</v>
      </c>
      <c r="B71" s="1" t="s">
        <v>279</v>
      </c>
      <c r="C71" s="9"/>
    </row>
    <row r="72" spans="1:28" ht="14.45" customHeight="1" x14ac:dyDescent="0.2">
      <c r="A72" s="9" t="s">
        <v>245</v>
      </c>
      <c r="D72" s="128"/>
      <c r="E72" s="128"/>
      <c r="F72" s="128"/>
      <c r="G72" s="128"/>
      <c r="H72" s="128"/>
      <c r="I72" s="128"/>
      <c r="J72" s="128"/>
      <c r="K72" s="128"/>
      <c r="L72" s="128"/>
      <c r="M72" s="128"/>
      <c r="N72" s="128"/>
      <c r="O72" s="128"/>
      <c r="P72" s="128"/>
      <c r="Q72" s="128"/>
      <c r="R72" s="128"/>
      <c r="S72" s="128"/>
    </row>
    <row r="73" spans="1:28" ht="14.45" customHeight="1" x14ac:dyDescent="0.2">
      <c r="A73" s="9"/>
    </row>
    <row r="74" spans="1:28" s="34" customFormat="1" ht="14.45" customHeight="1" x14ac:dyDescent="0.2">
      <c r="A74" s="9"/>
      <c r="B74" s="129"/>
      <c r="C74" s="9"/>
    </row>
    <row r="75" spans="1:28" s="34" customFormat="1" x14ac:dyDescent="0.2">
      <c r="A75" s="9"/>
      <c r="B75" s="129"/>
      <c r="C75" s="9"/>
    </row>
    <row r="76" spans="1:28" s="34" customFormat="1" x14ac:dyDescent="0.2">
      <c r="A76" s="9"/>
      <c r="B76" s="129"/>
      <c r="C76" s="9"/>
    </row>
    <row r="77" spans="1:28" s="34" customFormat="1" x14ac:dyDescent="0.2">
      <c r="A77" s="9"/>
      <c r="B77" s="129"/>
      <c r="C77" s="9"/>
    </row>
    <row r="78" spans="1:28" s="34" customFormat="1" x14ac:dyDescent="0.2">
      <c r="A78" s="9"/>
      <c r="B78" s="129"/>
      <c r="C78" s="9"/>
    </row>
  </sheetData>
  <mergeCells count="18">
    <mergeCell ref="B65:AA65"/>
    <mergeCell ref="B66:AA66"/>
    <mergeCell ref="B67:AA67"/>
    <mergeCell ref="AA5:AA6"/>
    <mergeCell ref="B61:AA61"/>
    <mergeCell ref="B62:AA62"/>
    <mergeCell ref="B63:AA63"/>
    <mergeCell ref="B64:S64"/>
    <mergeCell ref="A1:B1"/>
    <mergeCell ref="A2:AA2"/>
    <mergeCell ref="A4:B6"/>
    <mergeCell ref="D4:K4"/>
    <mergeCell ref="M4:S4"/>
    <mergeCell ref="U4:AA4"/>
    <mergeCell ref="D5:G5"/>
    <mergeCell ref="I5:J5"/>
    <mergeCell ref="M5:P5"/>
    <mergeCell ref="U5:Y5"/>
  </mergeCells>
  <hyperlinks>
    <hyperlink ref="A1:B1" location="ContentsHead" display="ContentsHead" xr:uid="{2CAAA038-5059-46E6-9601-27F202642F5F}"/>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F0CCB3-7B57-4D2C-9882-50B4B9578E05}">
  <sheetPr codeName="Sheet17"/>
  <dimension ref="A1:J65"/>
  <sheetViews>
    <sheetView workbookViewId="0">
      <selection sqref="A1:B1"/>
    </sheetView>
  </sheetViews>
  <sheetFormatPr defaultColWidth="0" defaultRowHeight="12.75" x14ac:dyDescent="0.2"/>
  <cols>
    <col min="1" max="1" width="2.5703125" style="1" customWidth="1"/>
    <col min="2" max="2" width="27" style="1" customWidth="1"/>
    <col min="3" max="3" width="11.42578125" style="1" customWidth="1"/>
    <col min="4" max="4" width="16.140625" style="1" customWidth="1"/>
    <col min="5" max="5" width="13.5703125" style="1" customWidth="1"/>
    <col min="6" max="6" width="11.5703125" style="1" customWidth="1"/>
    <col min="7" max="7" width="16.5703125" style="1" customWidth="1"/>
    <col min="8" max="8" width="12.5703125" style="1" customWidth="1"/>
    <col min="9" max="10" width="9" style="1" customWidth="1"/>
    <col min="11" max="16384" width="9" style="1" hidden="1"/>
  </cols>
  <sheetData>
    <row r="1" spans="1:8" x14ac:dyDescent="0.2">
      <c r="A1" s="35" t="s">
        <v>57</v>
      </c>
      <c r="B1" s="35"/>
    </row>
    <row r="2" spans="1:8" ht="14.45" customHeight="1" x14ac:dyDescent="0.2">
      <c r="A2" s="38" t="s">
        <v>281</v>
      </c>
      <c r="B2" s="38"/>
      <c r="C2" s="38"/>
      <c r="D2" s="38"/>
      <c r="E2" s="38"/>
      <c r="F2" s="38"/>
      <c r="G2" s="38"/>
      <c r="H2" s="38"/>
    </row>
    <row r="4" spans="1:8" ht="15" x14ac:dyDescent="0.35">
      <c r="A4" s="41" t="s">
        <v>109</v>
      </c>
      <c r="B4" s="41"/>
      <c r="C4" s="41" t="s">
        <v>282</v>
      </c>
      <c r="D4" s="41"/>
      <c r="E4" s="41"/>
      <c r="F4" s="41" t="s">
        <v>283</v>
      </c>
      <c r="G4" s="41"/>
      <c r="H4" s="41"/>
    </row>
    <row r="5" spans="1:8" ht="30" x14ac:dyDescent="0.35">
      <c r="A5" s="113"/>
      <c r="B5" s="113"/>
      <c r="C5" s="45" t="s">
        <v>113</v>
      </c>
      <c r="D5" s="93" t="s">
        <v>284</v>
      </c>
      <c r="E5" s="130" t="s">
        <v>223</v>
      </c>
      <c r="F5" s="45" t="s">
        <v>113</v>
      </c>
      <c r="G5" s="93" t="s">
        <v>284</v>
      </c>
      <c r="H5" s="130" t="s">
        <v>223</v>
      </c>
    </row>
    <row r="6" spans="1:8" x14ac:dyDescent="0.2">
      <c r="A6" s="15" t="s">
        <v>280</v>
      </c>
      <c r="B6" s="10"/>
      <c r="C6" s="131">
        <v>960</v>
      </c>
      <c r="D6" s="131">
        <v>420</v>
      </c>
      <c r="E6" s="132">
        <v>1380</v>
      </c>
      <c r="F6" s="133">
        <v>11.7</v>
      </c>
      <c r="G6" s="133">
        <v>56.4</v>
      </c>
      <c r="H6" s="134">
        <v>68.099999999999994</v>
      </c>
    </row>
    <row r="7" spans="1:8" x14ac:dyDescent="0.2">
      <c r="B7" s="10" t="s">
        <v>285</v>
      </c>
      <c r="C7" s="51">
        <v>220</v>
      </c>
      <c r="D7" s="51">
        <v>80</v>
      </c>
      <c r="E7" s="135">
        <v>300</v>
      </c>
      <c r="F7" s="86">
        <v>3.7</v>
      </c>
      <c r="G7" s="86">
        <v>8.8000000000000007</v>
      </c>
      <c r="H7" s="71">
        <v>12.5</v>
      </c>
    </row>
    <row r="8" spans="1:8" x14ac:dyDescent="0.2">
      <c r="B8" s="10" t="s">
        <v>286</v>
      </c>
      <c r="C8" s="51">
        <v>220</v>
      </c>
      <c r="D8" s="51">
        <v>80</v>
      </c>
      <c r="E8" s="135">
        <v>300</v>
      </c>
      <c r="F8" s="86">
        <v>2.4</v>
      </c>
      <c r="G8" s="86">
        <v>18.7</v>
      </c>
      <c r="H8" s="71">
        <v>21.1</v>
      </c>
    </row>
    <row r="9" spans="1:8" x14ac:dyDescent="0.2">
      <c r="B9" s="10" t="s">
        <v>287</v>
      </c>
      <c r="C9" s="51">
        <v>270</v>
      </c>
      <c r="D9" s="51">
        <v>120</v>
      </c>
      <c r="E9" s="135">
        <v>390</v>
      </c>
      <c r="F9" s="86">
        <v>3.1</v>
      </c>
      <c r="G9" s="86">
        <v>11.2</v>
      </c>
      <c r="H9" s="71">
        <v>14.3</v>
      </c>
    </row>
    <row r="10" spans="1:8" x14ac:dyDescent="0.2">
      <c r="B10" s="10" t="s">
        <v>288</v>
      </c>
      <c r="C10" s="51">
        <v>260</v>
      </c>
      <c r="D10" s="51">
        <v>140</v>
      </c>
      <c r="E10" s="135">
        <v>400</v>
      </c>
      <c r="F10" s="86">
        <v>2.6</v>
      </c>
      <c r="G10" s="86">
        <v>17.7</v>
      </c>
      <c r="H10" s="71">
        <v>20.2</v>
      </c>
    </row>
    <row r="11" spans="1:8" ht="26.45" customHeight="1" x14ac:dyDescent="0.2">
      <c r="A11" s="136" t="s">
        <v>289</v>
      </c>
      <c r="B11" s="10"/>
      <c r="C11" s="131">
        <v>1180</v>
      </c>
      <c r="D11" s="131">
        <v>370</v>
      </c>
      <c r="E11" s="132">
        <v>1550</v>
      </c>
      <c r="F11" s="133">
        <v>18</v>
      </c>
      <c r="G11" s="133">
        <v>33</v>
      </c>
      <c r="H11" s="134">
        <v>51</v>
      </c>
    </row>
    <row r="12" spans="1:8" x14ac:dyDescent="0.2">
      <c r="B12" s="10" t="s">
        <v>290</v>
      </c>
      <c r="C12" s="51">
        <v>280</v>
      </c>
      <c r="D12" s="51">
        <v>70</v>
      </c>
      <c r="E12" s="135">
        <v>350</v>
      </c>
      <c r="F12" s="86">
        <v>8.8000000000000007</v>
      </c>
      <c r="G12" s="86">
        <v>3.5</v>
      </c>
      <c r="H12" s="71">
        <v>12.3</v>
      </c>
    </row>
    <row r="13" spans="1:8" x14ac:dyDescent="0.2">
      <c r="B13" s="10" t="s">
        <v>291</v>
      </c>
      <c r="C13" s="51">
        <v>310</v>
      </c>
      <c r="D13" s="51">
        <v>100</v>
      </c>
      <c r="E13" s="135">
        <v>400</v>
      </c>
      <c r="F13" s="86">
        <v>2.6</v>
      </c>
      <c r="G13" s="86">
        <v>15.5</v>
      </c>
      <c r="H13" s="71">
        <v>18.100000000000001</v>
      </c>
    </row>
    <row r="14" spans="1:8" x14ac:dyDescent="0.2">
      <c r="B14" s="10" t="s">
        <v>292</v>
      </c>
      <c r="C14" s="51">
        <v>350</v>
      </c>
      <c r="D14" s="51">
        <v>90</v>
      </c>
      <c r="E14" s="135">
        <v>440</v>
      </c>
      <c r="F14" s="86">
        <v>3.5</v>
      </c>
      <c r="G14" s="86">
        <v>10.7</v>
      </c>
      <c r="H14" s="71">
        <v>14.2</v>
      </c>
    </row>
    <row r="15" spans="1:8" x14ac:dyDescent="0.2">
      <c r="B15" s="10" t="s">
        <v>293</v>
      </c>
      <c r="C15" s="51">
        <v>250</v>
      </c>
      <c r="D15" s="51">
        <v>110</v>
      </c>
      <c r="E15" s="135">
        <v>360</v>
      </c>
      <c r="F15" s="86">
        <v>3.1</v>
      </c>
      <c r="G15" s="86">
        <v>3.3</v>
      </c>
      <c r="H15" s="71">
        <v>6.4</v>
      </c>
    </row>
    <row r="16" spans="1:8" ht="25.5" customHeight="1" x14ac:dyDescent="0.2">
      <c r="A16" s="136" t="s">
        <v>224</v>
      </c>
      <c r="B16" s="10"/>
      <c r="C16" s="131">
        <v>620</v>
      </c>
      <c r="D16" s="131">
        <v>170</v>
      </c>
      <c r="E16" s="132">
        <v>790</v>
      </c>
      <c r="F16" s="133">
        <v>8.9</v>
      </c>
      <c r="G16" s="133">
        <v>15.1</v>
      </c>
      <c r="H16" s="134">
        <v>24</v>
      </c>
    </row>
    <row r="17" spans="1:8" x14ac:dyDescent="0.2">
      <c r="B17" s="10" t="s">
        <v>294</v>
      </c>
      <c r="C17" s="51">
        <v>120</v>
      </c>
      <c r="D17" s="51">
        <v>40</v>
      </c>
      <c r="E17" s="135">
        <v>150</v>
      </c>
      <c r="F17" s="86">
        <v>1.1000000000000001</v>
      </c>
      <c r="G17" s="86">
        <v>1.6</v>
      </c>
      <c r="H17" s="71">
        <v>2.7</v>
      </c>
    </row>
    <row r="18" spans="1:8" x14ac:dyDescent="0.2">
      <c r="B18" s="10" t="s">
        <v>226</v>
      </c>
      <c r="C18" s="51">
        <v>200</v>
      </c>
      <c r="D18" s="51">
        <v>50</v>
      </c>
      <c r="E18" s="135">
        <v>250</v>
      </c>
      <c r="F18" s="86">
        <v>3.1</v>
      </c>
      <c r="G18" s="86">
        <v>10.7</v>
      </c>
      <c r="H18" s="71">
        <v>13.8</v>
      </c>
    </row>
    <row r="19" spans="1:8" x14ac:dyDescent="0.2">
      <c r="B19" s="10" t="s">
        <v>227</v>
      </c>
      <c r="C19" s="51">
        <v>310</v>
      </c>
      <c r="D19" s="51">
        <v>80</v>
      </c>
      <c r="E19" s="135">
        <v>390</v>
      </c>
      <c r="F19" s="86">
        <v>4.5999999999999996</v>
      </c>
      <c r="G19" s="86">
        <v>2.8</v>
      </c>
      <c r="H19" s="71">
        <v>7.4</v>
      </c>
    </row>
    <row r="20" spans="1:8" ht="2.4500000000000002" customHeight="1" x14ac:dyDescent="0.2">
      <c r="A20" s="78"/>
      <c r="B20" s="137"/>
      <c r="C20" s="75"/>
      <c r="D20" s="75"/>
      <c r="E20" s="138"/>
      <c r="F20" s="139"/>
      <c r="G20" s="139"/>
      <c r="H20" s="140"/>
    </row>
    <row r="21" spans="1:8" ht="14.45" customHeight="1" x14ac:dyDescent="0.2">
      <c r="A21" s="10"/>
      <c r="B21" s="10"/>
    </row>
    <row r="22" spans="1:8" ht="14.25" x14ac:dyDescent="0.2">
      <c r="A22" s="84">
        <v>1</v>
      </c>
      <c r="B22" s="1" t="s">
        <v>295</v>
      </c>
    </row>
    <row r="23" spans="1:8" ht="56.1" customHeight="1" x14ac:dyDescent="0.2">
      <c r="A23" s="84">
        <v>2</v>
      </c>
      <c r="B23" s="141" t="s">
        <v>296</v>
      </c>
      <c r="C23" s="141"/>
      <c r="D23" s="141"/>
      <c r="E23" s="141"/>
      <c r="F23" s="141"/>
      <c r="G23" s="141"/>
      <c r="H23" s="141"/>
    </row>
    <row r="24" spans="1:8" ht="26.85" customHeight="1" x14ac:dyDescent="0.2">
      <c r="A24" s="81">
        <v>3</v>
      </c>
      <c r="B24" s="82" t="s">
        <v>297</v>
      </c>
      <c r="C24" s="82"/>
      <c r="D24" s="82"/>
      <c r="E24" s="82"/>
      <c r="F24" s="82"/>
      <c r="G24" s="82"/>
      <c r="H24" s="82"/>
    </row>
    <row r="25" spans="1:8" ht="14.25" x14ac:dyDescent="0.2">
      <c r="A25" s="84">
        <v>4</v>
      </c>
      <c r="B25" s="1" t="s">
        <v>183</v>
      </c>
    </row>
    <row r="26" spans="1:8" ht="41.25" customHeight="1" x14ac:dyDescent="0.2">
      <c r="A26" s="84">
        <v>5</v>
      </c>
      <c r="B26" s="82" t="s">
        <v>185</v>
      </c>
      <c r="C26" s="82"/>
      <c r="D26" s="82"/>
      <c r="E26" s="82"/>
      <c r="F26" s="82"/>
      <c r="G26" s="82"/>
      <c r="H26" s="82"/>
    </row>
    <row r="27" spans="1:8" x14ac:dyDescent="0.2">
      <c r="A27" s="1" t="s">
        <v>52</v>
      </c>
      <c r="B27" s="1" t="s">
        <v>186</v>
      </c>
    </row>
    <row r="28" spans="1:8" x14ac:dyDescent="0.2">
      <c r="A28" s="1" t="s">
        <v>45</v>
      </c>
      <c r="B28" s="1" t="s">
        <v>187</v>
      </c>
    </row>
    <row r="31" spans="1:8" ht="28.35" customHeight="1" x14ac:dyDescent="0.2">
      <c r="A31" s="142" t="s">
        <v>298</v>
      </c>
      <c r="B31" s="142"/>
      <c r="C31" s="142"/>
      <c r="D31" s="142"/>
      <c r="E31" s="142"/>
      <c r="F31" s="142"/>
      <c r="G31" s="142"/>
      <c r="H31" s="142"/>
    </row>
    <row r="32" spans="1:8" x14ac:dyDescent="0.2">
      <c r="A32" s="13"/>
      <c r="B32" s="13"/>
    </row>
    <row r="33" spans="1:7" ht="15" x14ac:dyDescent="0.35">
      <c r="A33" s="41" t="s">
        <v>109</v>
      </c>
      <c r="B33" s="41"/>
      <c r="C33" s="41" t="s">
        <v>247</v>
      </c>
      <c r="D33" s="41"/>
      <c r="E33" s="41"/>
    </row>
    <row r="34" spans="1:7" ht="15" x14ac:dyDescent="0.35">
      <c r="A34" s="113"/>
      <c r="B34" s="113"/>
      <c r="C34" s="45" t="s">
        <v>113</v>
      </c>
      <c r="D34" s="45" t="s">
        <v>299</v>
      </c>
      <c r="E34" s="130" t="s">
        <v>223</v>
      </c>
    </row>
    <row r="35" spans="1:7" x14ac:dyDescent="0.2">
      <c r="A35" s="15" t="s">
        <v>280</v>
      </c>
      <c r="B35" s="10"/>
      <c r="C35" s="131">
        <v>330</v>
      </c>
      <c r="D35" s="131">
        <v>190</v>
      </c>
      <c r="E35" s="132">
        <v>510</v>
      </c>
    </row>
    <row r="36" spans="1:7" x14ac:dyDescent="0.2">
      <c r="B36" s="10" t="s">
        <v>285</v>
      </c>
      <c r="C36" s="51">
        <v>50</v>
      </c>
      <c r="D36" s="51">
        <v>30</v>
      </c>
      <c r="E36" s="135">
        <v>80</v>
      </c>
      <c r="G36" s="143"/>
    </row>
    <row r="37" spans="1:7" x14ac:dyDescent="0.2">
      <c r="B37" s="10" t="s">
        <v>286</v>
      </c>
      <c r="C37" s="51">
        <v>70</v>
      </c>
      <c r="D37" s="51">
        <v>40</v>
      </c>
      <c r="E37" s="135">
        <v>110</v>
      </c>
      <c r="G37" s="143"/>
    </row>
    <row r="38" spans="1:7" x14ac:dyDescent="0.2">
      <c r="B38" s="10" t="s">
        <v>287</v>
      </c>
      <c r="C38" s="51">
        <v>90</v>
      </c>
      <c r="D38" s="51">
        <v>50</v>
      </c>
      <c r="E38" s="135">
        <v>140</v>
      </c>
      <c r="G38" s="143"/>
    </row>
    <row r="39" spans="1:7" x14ac:dyDescent="0.2">
      <c r="B39" s="10" t="s">
        <v>288</v>
      </c>
      <c r="C39" s="51">
        <v>110</v>
      </c>
      <c r="D39" s="51">
        <v>70</v>
      </c>
      <c r="E39" s="135">
        <v>180</v>
      </c>
      <c r="G39" s="143"/>
    </row>
    <row r="40" spans="1:7" ht="26.45" customHeight="1" x14ac:dyDescent="0.2">
      <c r="A40" s="136" t="s">
        <v>289</v>
      </c>
      <c r="B40" s="10"/>
      <c r="C40" s="131">
        <v>420</v>
      </c>
      <c r="D40" s="131">
        <v>150</v>
      </c>
      <c r="E40" s="132">
        <v>580</v>
      </c>
      <c r="G40" s="143"/>
    </row>
    <row r="41" spans="1:7" x14ac:dyDescent="0.2">
      <c r="B41" s="10" t="s">
        <v>290</v>
      </c>
      <c r="C41" s="51">
        <v>80</v>
      </c>
      <c r="D41" s="51">
        <v>60</v>
      </c>
      <c r="E41" s="135">
        <v>140</v>
      </c>
      <c r="G41" s="143"/>
    </row>
    <row r="42" spans="1:7" x14ac:dyDescent="0.2">
      <c r="B42" s="10" t="s">
        <v>291</v>
      </c>
      <c r="C42" s="51">
        <v>70</v>
      </c>
      <c r="D42" s="51">
        <v>30</v>
      </c>
      <c r="E42" s="135">
        <v>100</v>
      </c>
      <c r="G42" s="143"/>
    </row>
    <row r="43" spans="1:7" x14ac:dyDescent="0.2">
      <c r="B43" s="10" t="s">
        <v>292</v>
      </c>
      <c r="C43" s="51">
        <v>90</v>
      </c>
      <c r="D43" s="51">
        <v>30</v>
      </c>
      <c r="E43" s="135">
        <v>120</v>
      </c>
      <c r="G43" s="143"/>
    </row>
    <row r="44" spans="1:7" x14ac:dyDescent="0.2">
      <c r="B44" s="10" t="s">
        <v>293</v>
      </c>
      <c r="C44" s="51">
        <v>180</v>
      </c>
      <c r="D44" s="51">
        <v>40</v>
      </c>
      <c r="E44" s="135">
        <v>220</v>
      </c>
      <c r="G44" s="143"/>
    </row>
    <row r="45" spans="1:7" ht="25.5" customHeight="1" x14ac:dyDescent="0.2">
      <c r="A45" s="136" t="s">
        <v>224</v>
      </c>
      <c r="B45" s="10"/>
      <c r="C45" s="131">
        <v>180</v>
      </c>
      <c r="D45" s="131">
        <v>80</v>
      </c>
      <c r="E45" s="132">
        <v>250</v>
      </c>
      <c r="G45" s="143"/>
    </row>
    <row r="46" spans="1:7" x14ac:dyDescent="0.2">
      <c r="B46" s="10" t="s">
        <v>294</v>
      </c>
      <c r="C46" s="51">
        <v>30</v>
      </c>
      <c r="D46" s="51">
        <v>30</v>
      </c>
      <c r="E46" s="135">
        <v>60</v>
      </c>
      <c r="G46" s="143"/>
    </row>
    <row r="47" spans="1:7" x14ac:dyDescent="0.2">
      <c r="B47" s="10" t="s">
        <v>226</v>
      </c>
      <c r="C47" s="51">
        <v>50</v>
      </c>
      <c r="D47" s="51">
        <v>20</v>
      </c>
      <c r="E47" s="135">
        <v>70</v>
      </c>
      <c r="G47" s="143"/>
    </row>
    <row r="48" spans="1:7" x14ac:dyDescent="0.2">
      <c r="B48" s="10" t="s">
        <v>227</v>
      </c>
      <c r="C48" s="51">
        <v>100</v>
      </c>
      <c r="D48" s="51">
        <v>20</v>
      </c>
      <c r="E48" s="135">
        <v>120</v>
      </c>
      <c r="G48" s="143"/>
    </row>
    <row r="49" spans="1:8" ht="2.85" customHeight="1" x14ac:dyDescent="0.2">
      <c r="A49" s="78"/>
      <c r="B49" s="137"/>
      <c r="C49" s="75"/>
      <c r="D49" s="75"/>
      <c r="E49" s="138"/>
      <c r="G49" s="143">
        <v>0</v>
      </c>
    </row>
    <row r="50" spans="1:8" x14ac:dyDescent="0.2">
      <c r="A50" s="10"/>
      <c r="B50" s="10"/>
    </row>
    <row r="51" spans="1:8" ht="14.25" x14ac:dyDescent="0.2">
      <c r="A51" s="84">
        <v>1</v>
      </c>
      <c r="B51" s="1" t="s">
        <v>179</v>
      </c>
    </row>
    <row r="52" spans="1:8" ht="66.75" customHeight="1" x14ac:dyDescent="0.2">
      <c r="A52" s="84">
        <v>2</v>
      </c>
      <c r="B52" s="141" t="s">
        <v>296</v>
      </c>
      <c r="C52" s="141"/>
      <c r="D52" s="141"/>
      <c r="E52" s="141"/>
      <c r="F52" s="141"/>
      <c r="G52" s="141"/>
      <c r="H52" s="141"/>
    </row>
    <row r="53" spans="1:8" ht="26.85" customHeight="1" x14ac:dyDescent="0.2">
      <c r="A53" s="81">
        <v>3</v>
      </c>
      <c r="B53" s="82" t="s">
        <v>297</v>
      </c>
      <c r="C53" s="82"/>
      <c r="D53" s="82"/>
      <c r="E53" s="82"/>
      <c r="F53" s="82"/>
      <c r="G53" s="82"/>
      <c r="H53" s="82"/>
    </row>
    <row r="54" spans="1:8" ht="14.25" x14ac:dyDescent="0.2">
      <c r="A54" s="84">
        <v>4</v>
      </c>
      <c r="B54" s="1" t="s">
        <v>183</v>
      </c>
    </row>
    <row r="55" spans="1:8" ht="41.25" customHeight="1" x14ac:dyDescent="0.2">
      <c r="A55" s="84">
        <v>5</v>
      </c>
      <c r="B55" s="82" t="s">
        <v>185</v>
      </c>
      <c r="C55" s="82"/>
      <c r="D55" s="82"/>
      <c r="E55" s="82"/>
      <c r="F55" s="82"/>
      <c r="G55" s="82"/>
      <c r="H55" s="82"/>
    </row>
    <row r="56" spans="1:8" x14ac:dyDescent="0.2">
      <c r="A56" s="1" t="s">
        <v>52</v>
      </c>
      <c r="B56" s="1" t="s">
        <v>186</v>
      </c>
    </row>
    <row r="57" spans="1:8" x14ac:dyDescent="0.2">
      <c r="A57" s="1" t="s">
        <v>45</v>
      </c>
      <c r="B57" s="1" t="s">
        <v>187</v>
      </c>
    </row>
    <row r="58" spans="1:8" x14ac:dyDescent="0.2">
      <c r="A58" s="1" t="s">
        <v>243</v>
      </c>
      <c r="B58" s="1" t="s">
        <v>278</v>
      </c>
    </row>
    <row r="61" spans="1:8" x14ac:dyDescent="0.2">
      <c r="C61" s="88"/>
      <c r="D61" s="88"/>
      <c r="E61" s="144"/>
      <c r="G61" s="85"/>
      <c r="H61" s="85"/>
    </row>
    <row r="62" spans="1:8" x14ac:dyDescent="0.2">
      <c r="C62" s="88"/>
      <c r="D62" s="88"/>
      <c r="E62" s="144"/>
      <c r="G62" s="85"/>
      <c r="H62" s="85"/>
    </row>
    <row r="63" spans="1:8" x14ac:dyDescent="0.2">
      <c r="C63" s="88"/>
      <c r="D63" s="88"/>
      <c r="E63" s="144"/>
      <c r="G63" s="85"/>
      <c r="H63" s="85"/>
    </row>
    <row r="64" spans="1:8" x14ac:dyDescent="0.2">
      <c r="C64" s="88"/>
      <c r="D64" s="88"/>
      <c r="E64" s="144"/>
      <c r="G64" s="85"/>
      <c r="H64" s="85"/>
    </row>
    <row r="65" spans="3:8" x14ac:dyDescent="0.2">
      <c r="C65" s="88"/>
      <c r="D65" s="88"/>
      <c r="E65" s="144"/>
      <c r="G65" s="85"/>
      <c r="H65" s="85"/>
    </row>
  </sheetData>
  <mergeCells count="14">
    <mergeCell ref="B52:H52"/>
    <mergeCell ref="B53:H53"/>
    <mergeCell ref="B55:H55"/>
    <mergeCell ref="B23:H23"/>
    <mergeCell ref="B24:H24"/>
    <mergeCell ref="B26:H26"/>
    <mergeCell ref="A31:H31"/>
    <mergeCell ref="A33:B34"/>
    <mergeCell ref="C33:E33"/>
    <mergeCell ref="A1:B1"/>
    <mergeCell ref="A2:H2"/>
    <mergeCell ref="A4:B5"/>
    <mergeCell ref="C4:E4"/>
    <mergeCell ref="F4:H4"/>
  </mergeCells>
  <hyperlinks>
    <hyperlink ref="A1:B1" location="ContentsHead" display="ContentsHead" xr:uid="{81701B6A-5A68-40B8-ABA8-96E131DEEA68}"/>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85333-071D-4DCC-84CE-6FA0DECA2A1E}">
  <sheetPr codeName="Sheet18"/>
  <dimension ref="A1:F63"/>
  <sheetViews>
    <sheetView zoomScaleNormal="100" workbookViewId="0">
      <pane ySplit="4" topLeftCell="A5" activePane="bottomLeft" state="frozen"/>
      <selection sqref="A1:B1048576"/>
      <selection pane="bottomLeft" sqref="A1:B1"/>
    </sheetView>
  </sheetViews>
  <sheetFormatPr defaultColWidth="0" defaultRowHeight="12.75" x14ac:dyDescent="0.2"/>
  <cols>
    <col min="1" max="1" width="2.5703125" style="1" customWidth="1"/>
    <col min="2" max="2" width="24.42578125" style="1" customWidth="1"/>
    <col min="3" max="3" width="14.42578125" style="29" customWidth="1"/>
    <col min="4" max="4" width="19.140625" style="145" customWidth="1"/>
    <col min="5" max="6" width="9" style="1" customWidth="1"/>
    <col min="7" max="16384" width="7" style="1" hidden="1"/>
  </cols>
  <sheetData>
    <row r="1" spans="1:6" x14ac:dyDescent="0.2">
      <c r="A1" s="35" t="s">
        <v>57</v>
      </c>
      <c r="B1" s="35"/>
    </row>
    <row r="2" spans="1:6" ht="29.45" customHeight="1" x14ac:dyDescent="0.2">
      <c r="A2" s="146" t="s">
        <v>300</v>
      </c>
      <c r="B2" s="146"/>
      <c r="C2" s="146"/>
      <c r="D2" s="146"/>
      <c r="E2" s="13"/>
      <c r="F2" s="13"/>
    </row>
    <row r="3" spans="1:6" ht="7.35" customHeight="1" x14ac:dyDescent="0.2"/>
    <row r="4" spans="1:6" ht="33.75" customHeight="1" x14ac:dyDescent="0.35">
      <c r="A4" s="147" t="s">
        <v>109</v>
      </c>
      <c r="B4" s="147"/>
      <c r="C4" s="148" t="s">
        <v>247</v>
      </c>
      <c r="D4" s="149" t="s">
        <v>301</v>
      </c>
    </row>
    <row r="5" spans="1:6" x14ac:dyDescent="0.2">
      <c r="A5" s="13" t="s">
        <v>124</v>
      </c>
      <c r="B5" s="13"/>
      <c r="C5" s="150"/>
      <c r="D5" s="151"/>
    </row>
    <row r="6" spans="1:6" ht="12.6" customHeight="1" x14ac:dyDescent="0.2">
      <c r="B6" s="59" t="s">
        <v>280</v>
      </c>
      <c r="C6" s="150">
        <v>1760</v>
      </c>
      <c r="D6" s="152">
        <v>13.2</v>
      </c>
      <c r="E6" s="56"/>
      <c r="F6" s="29"/>
    </row>
    <row r="7" spans="1:6" ht="12.6" customHeight="1" x14ac:dyDescent="0.2">
      <c r="B7" s="59" t="s">
        <v>289</v>
      </c>
      <c r="C7" s="150">
        <v>1320</v>
      </c>
      <c r="D7" s="152">
        <v>11</v>
      </c>
      <c r="E7" s="56"/>
    </row>
    <row r="8" spans="1:6" ht="12.6" customHeight="1" x14ac:dyDescent="0.2">
      <c r="B8" s="59" t="s">
        <v>215</v>
      </c>
      <c r="C8" s="150">
        <v>440</v>
      </c>
      <c r="D8" s="150" t="s">
        <v>302</v>
      </c>
      <c r="E8" s="56"/>
    </row>
    <row r="9" spans="1:6" ht="26.45" customHeight="1" x14ac:dyDescent="0.2">
      <c r="A9" s="13" t="s">
        <v>126</v>
      </c>
      <c r="B9" s="13"/>
      <c r="C9" s="150"/>
      <c r="D9" s="151"/>
    </row>
    <row r="10" spans="1:6" ht="12.6" customHeight="1" x14ac:dyDescent="0.2">
      <c r="B10" s="59" t="s">
        <v>285</v>
      </c>
      <c r="C10" s="150">
        <v>440</v>
      </c>
      <c r="D10" s="152">
        <v>3.2</v>
      </c>
    </row>
    <row r="11" spans="1:6" ht="12.6" customHeight="1" x14ac:dyDescent="0.2">
      <c r="B11" s="59" t="s">
        <v>286</v>
      </c>
      <c r="C11" s="150">
        <v>530</v>
      </c>
      <c r="D11" s="152">
        <v>4.0999999999999996</v>
      </c>
    </row>
    <row r="12" spans="1:6" ht="12.6" customHeight="1" x14ac:dyDescent="0.2">
      <c r="B12" s="59" t="s">
        <v>287</v>
      </c>
      <c r="C12" s="150">
        <v>470</v>
      </c>
      <c r="D12" s="152">
        <v>3.7</v>
      </c>
    </row>
    <row r="13" spans="1:6" ht="12.6" customHeight="1" x14ac:dyDescent="0.2">
      <c r="B13" s="59" t="s">
        <v>288</v>
      </c>
      <c r="C13" s="150">
        <v>320</v>
      </c>
      <c r="D13" s="152">
        <v>2.2999999999999998</v>
      </c>
    </row>
    <row r="14" spans="1:6" ht="26.1" customHeight="1" x14ac:dyDescent="0.2">
      <c r="B14" s="59" t="s">
        <v>290</v>
      </c>
      <c r="C14" s="150">
        <v>390</v>
      </c>
      <c r="D14" s="152">
        <v>3</v>
      </c>
    </row>
    <row r="15" spans="1:6" ht="12.6" customHeight="1" x14ac:dyDescent="0.2">
      <c r="B15" s="59" t="s">
        <v>291</v>
      </c>
      <c r="C15" s="150">
        <v>370</v>
      </c>
      <c r="D15" s="152">
        <v>3.1</v>
      </c>
    </row>
    <row r="16" spans="1:6" ht="12.6" customHeight="1" x14ac:dyDescent="0.2">
      <c r="B16" s="59" t="s">
        <v>292</v>
      </c>
      <c r="C16" s="150">
        <v>340</v>
      </c>
      <c r="D16" s="152">
        <v>3</v>
      </c>
    </row>
    <row r="17" spans="1:6" ht="12.6" customHeight="1" x14ac:dyDescent="0.2">
      <c r="B17" s="59" t="s">
        <v>293</v>
      </c>
      <c r="C17" s="150">
        <v>220</v>
      </c>
      <c r="D17" s="152">
        <v>1.9</v>
      </c>
    </row>
    <row r="18" spans="1:6" ht="26.25" customHeight="1" x14ac:dyDescent="0.2">
      <c r="B18" s="59" t="s">
        <v>216</v>
      </c>
      <c r="C18" s="150">
        <v>100</v>
      </c>
      <c r="D18" s="152">
        <v>0.8</v>
      </c>
    </row>
    <row r="19" spans="1:6" ht="12.6" customHeight="1" x14ac:dyDescent="0.2">
      <c r="B19" s="59" t="s">
        <v>303</v>
      </c>
      <c r="C19" s="150">
        <v>170</v>
      </c>
      <c r="D19" s="152">
        <v>1.7</v>
      </c>
    </row>
    <row r="20" spans="1:6" ht="12.6" customHeight="1" x14ac:dyDescent="0.2">
      <c r="B20" s="59" t="s">
        <v>304</v>
      </c>
      <c r="C20" s="150">
        <v>170</v>
      </c>
      <c r="D20" s="152">
        <v>1.8</v>
      </c>
      <c r="F20" s="32"/>
    </row>
    <row r="21" spans="1:6" ht="26.45" customHeight="1" x14ac:dyDescent="0.2">
      <c r="A21" s="13" t="s">
        <v>138</v>
      </c>
      <c r="B21" s="13"/>
      <c r="C21" s="150"/>
      <c r="D21" s="153"/>
    </row>
    <row r="22" spans="1:6" x14ac:dyDescent="0.2">
      <c r="B22" s="66" t="s">
        <v>305</v>
      </c>
      <c r="C22" s="150">
        <v>130</v>
      </c>
      <c r="D22" s="152">
        <v>0.9</v>
      </c>
    </row>
    <row r="23" spans="1:6" x14ac:dyDescent="0.2">
      <c r="B23" s="66" t="s">
        <v>306</v>
      </c>
      <c r="C23" s="150">
        <v>160</v>
      </c>
      <c r="D23" s="152">
        <v>1.1000000000000001</v>
      </c>
    </row>
    <row r="24" spans="1:6" x14ac:dyDescent="0.2">
      <c r="B24" s="66" t="s">
        <v>307</v>
      </c>
      <c r="C24" s="150">
        <v>160</v>
      </c>
      <c r="D24" s="152">
        <v>1.2</v>
      </c>
    </row>
    <row r="25" spans="1:6" x14ac:dyDescent="0.2">
      <c r="B25" s="66" t="s">
        <v>308</v>
      </c>
      <c r="C25" s="150">
        <v>170</v>
      </c>
      <c r="D25" s="152">
        <v>1.3</v>
      </c>
    </row>
    <row r="26" spans="1:6" x14ac:dyDescent="0.2">
      <c r="B26" s="66" t="s">
        <v>309</v>
      </c>
      <c r="C26" s="150">
        <v>200</v>
      </c>
      <c r="D26" s="152">
        <v>1.5</v>
      </c>
    </row>
    <row r="27" spans="1:6" x14ac:dyDescent="0.2">
      <c r="B27" s="66" t="s">
        <v>310</v>
      </c>
      <c r="C27" s="150">
        <v>170</v>
      </c>
      <c r="D27" s="152">
        <v>1.3</v>
      </c>
    </row>
    <row r="28" spans="1:6" x14ac:dyDescent="0.2">
      <c r="B28" s="66" t="s">
        <v>311</v>
      </c>
      <c r="C28" s="150">
        <v>140</v>
      </c>
      <c r="D28" s="152">
        <v>1</v>
      </c>
    </row>
    <row r="29" spans="1:6" x14ac:dyDescent="0.2">
      <c r="B29" s="66" t="s">
        <v>312</v>
      </c>
      <c r="C29" s="150">
        <v>160</v>
      </c>
      <c r="D29" s="152">
        <v>1.5</v>
      </c>
    </row>
    <row r="30" spans="1:6" x14ac:dyDescent="0.2">
      <c r="B30" s="66" t="s">
        <v>313</v>
      </c>
      <c r="C30" s="150">
        <v>160</v>
      </c>
      <c r="D30" s="152">
        <v>1.2</v>
      </c>
    </row>
    <row r="31" spans="1:6" x14ac:dyDescent="0.2">
      <c r="B31" s="66" t="s">
        <v>314</v>
      </c>
      <c r="C31" s="150">
        <v>110</v>
      </c>
      <c r="D31" s="152">
        <v>0.7</v>
      </c>
    </row>
    <row r="32" spans="1:6" x14ac:dyDescent="0.2">
      <c r="B32" s="66" t="s">
        <v>192</v>
      </c>
      <c r="C32" s="150">
        <v>80</v>
      </c>
      <c r="D32" s="152">
        <v>0.6</v>
      </c>
    </row>
    <row r="33" spans="2:6" x14ac:dyDescent="0.2">
      <c r="B33" s="66" t="s">
        <v>315</v>
      </c>
      <c r="C33" s="150">
        <v>130</v>
      </c>
      <c r="D33" s="152">
        <v>0.9</v>
      </c>
    </row>
    <row r="34" spans="2:6" ht="26.45" customHeight="1" x14ac:dyDescent="0.2">
      <c r="B34" s="66" t="s">
        <v>316</v>
      </c>
      <c r="C34" s="154">
        <v>130</v>
      </c>
      <c r="D34" s="152">
        <v>1</v>
      </c>
      <c r="F34" s="29"/>
    </row>
    <row r="35" spans="2:6" x14ac:dyDescent="0.2">
      <c r="B35" s="66" t="s">
        <v>317</v>
      </c>
      <c r="C35" s="154">
        <v>130</v>
      </c>
      <c r="D35" s="152">
        <v>1</v>
      </c>
      <c r="F35" s="29"/>
    </row>
    <row r="36" spans="2:6" x14ac:dyDescent="0.2">
      <c r="B36" s="66" t="s">
        <v>318</v>
      </c>
      <c r="C36" s="154">
        <v>130</v>
      </c>
      <c r="D36" s="152">
        <v>1</v>
      </c>
      <c r="F36" s="29"/>
    </row>
    <row r="37" spans="2:6" x14ac:dyDescent="0.2">
      <c r="B37" s="66" t="s">
        <v>319</v>
      </c>
      <c r="C37" s="154">
        <v>130</v>
      </c>
      <c r="D37" s="152">
        <v>1</v>
      </c>
      <c r="F37" s="29"/>
    </row>
    <row r="38" spans="2:6" x14ac:dyDescent="0.2">
      <c r="B38" s="66" t="s">
        <v>320</v>
      </c>
      <c r="C38" s="154">
        <v>150</v>
      </c>
      <c r="D38" s="152">
        <v>1.2</v>
      </c>
      <c r="F38" s="29"/>
    </row>
    <row r="39" spans="2:6" x14ac:dyDescent="0.2">
      <c r="B39" s="66" t="s">
        <v>321</v>
      </c>
      <c r="C39" s="154">
        <v>90</v>
      </c>
      <c r="D39" s="152">
        <v>0.8</v>
      </c>
      <c r="F39" s="29"/>
    </row>
    <row r="40" spans="2:6" x14ac:dyDescent="0.2">
      <c r="B40" s="66" t="s">
        <v>322</v>
      </c>
      <c r="C40" s="154">
        <v>130</v>
      </c>
      <c r="D40" s="152">
        <v>1.1000000000000001</v>
      </c>
      <c r="F40" s="29"/>
    </row>
    <row r="41" spans="2:6" x14ac:dyDescent="0.2">
      <c r="B41" s="66" t="s">
        <v>323</v>
      </c>
      <c r="C41" s="154">
        <v>110</v>
      </c>
      <c r="D41" s="152">
        <v>1.1000000000000001</v>
      </c>
      <c r="F41" s="29"/>
    </row>
    <row r="42" spans="2:6" x14ac:dyDescent="0.2">
      <c r="B42" s="66" t="s">
        <v>324</v>
      </c>
      <c r="C42" s="154">
        <v>100</v>
      </c>
      <c r="D42" s="152">
        <v>0.8</v>
      </c>
      <c r="F42" s="29"/>
    </row>
    <row r="43" spans="2:6" x14ac:dyDescent="0.2">
      <c r="B43" s="66" t="s">
        <v>325</v>
      </c>
      <c r="C43" s="154">
        <v>90</v>
      </c>
      <c r="D43" s="152">
        <v>0.7</v>
      </c>
      <c r="F43" s="29"/>
    </row>
    <row r="44" spans="2:6" x14ac:dyDescent="0.2">
      <c r="B44" s="66" t="s">
        <v>326</v>
      </c>
      <c r="C44" s="154">
        <v>70</v>
      </c>
      <c r="D44" s="152">
        <v>0.6</v>
      </c>
      <c r="F44" s="29"/>
    </row>
    <row r="45" spans="2:6" x14ac:dyDescent="0.2">
      <c r="B45" s="66" t="s">
        <v>327</v>
      </c>
      <c r="C45" s="154">
        <v>60</v>
      </c>
      <c r="D45" s="152">
        <v>0.5</v>
      </c>
      <c r="F45" s="29"/>
    </row>
    <row r="46" spans="2:6" ht="26.25" customHeight="1" x14ac:dyDescent="0.2">
      <c r="B46" s="66" t="s">
        <v>217</v>
      </c>
      <c r="C46" s="154">
        <v>30</v>
      </c>
      <c r="D46" s="152">
        <v>0.2</v>
      </c>
    </row>
    <row r="47" spans="2:6" ht="12.75" customHeight="1" x14ac:dyDescent="0.2">
      <c r="B47" s="66" t="s">
        <v>218</v>
      </c>
      <c r="C47" s="154">
        <v>30</v>
      </c>
      <c r="D47" s="152">
        <v>0.2</v>
      </c>
    </row>
    <row r="48" spans="2:6" ht="12.75" customHeight="1" x14ac:dyDescent="0.2">
      <c r="B48" s="66" t="s">
        <v>219</v>
      </c>
      <c r="C48" s="154">
        <v>40</v>
      </c>
      <c r="D48" s="152">
        <v>0.3</v>
      </c>
    </row>
    <row r="49" spans="1:4" ht="12.75" customHeight="1" x14ac:dyDescent="0.2">
      <c r="B49" s="66" t="s">
        <v>328</v>
      </c>
      <c r="C49" s="154">
        <v>50</v>
      </c>
      <c r="D49" s="152">
        <v>0.5</v>
      </c>
    </row>
    <row r="50" spans="1:4" ht="12.75" customHeight="1" x14ac:dyDescent="0.2">
      <c r="B50" s="66" t="s">
        <v>329</v>
      </c>
      <c r="C50" s="154">
        <v>60</v>
      </c>
      <c r="D50" s="152">
        <v>0.6</v>
      </c>
    </row>
    <row r="51" spans="1:4" ht="12.75" customHeight="1" x14ac:dyDescent="0.2">
      <c r="B51" s="66" t="s">
        <v>330</v>
      </c>
      <c r="C51" s="154">
        <v>60</v>
      </c>
      <c r="D51" s="152">
        <v>0.6</v>
      </c>
    </row>
    <row r="52" spans="1:4" ht="12.75" customHeight="1" x14ac:dyDescent="0.2">
      <c r="B52" s="66" t="s">
        <v>331</v>
      </c>
      <c r="C52" s="154">
        <v>80</v>
      </c>
      <c r="D52" s="152">
        <v>0.9</v>
      </c>
    </row>
    <row r="53" spans="1:4" ht="12.75" customHeight="1" x14ac:dyDescent="0.2">
      <c r="B53" s="66" t="s">
        <v>332</v>
      </c>
      <c r="C53" s="154">
        <v>40</v>
      </c>
      <c r="D53" s="152">
        <v>0.4</v>
      </c>
    </row>
    <row r="54" spans="1:4" ht="12.75" customHeight="1" x14ac:dyDescent="0.2">
      <c r="B54" s="66" t="s">
        <v>333</v>
      </c>
      <c r="C54" s="154">
        <v>50</v>
      </c>
      <c r="D54" s="152">
        <v>0.4</v>
      </c>
    </row>
    <row r="55" spans="1:4" ht="12.75" customHeight="1" x14ac:dyDescent="0.2">
      <c r="B55" s="66" t="s">
        <v>334</v>
      </c>
      <c r="C55" s="154">
        <v>10</v>
      </c>
      <c r="D55" s="152">
        <v>0.1</v>
      </c>
    </row>
    <row r="56" spans="1:4" ht="12.75" customHeight="1" x14ac:dyDescent="0.2">
      <c r="B56" s="66" t="s">
        <v>335</v>
      </c>
      <c r="C56" s="154" t="s">
        <v>178</v>
      </c>
      <c r="D56" s="152" t="s">
        <v>178</v>
      </c>
    </row>
    <row r="57" spans="1:4" ht="2.85" customHeight="1" x14ac:dyDescent="0.2">
      <c r="A57" s="78"/>
      <c r="B57" s="155"/>
      <c r="C57" s="156"/>
      <c r="D57" s="157"/>
    </row>
    <row r="58" spans="1:4" x14ac:dyDescent="0.2">
      <c r="A58" s="10"/>
      <c r="B58" s="10"/>
      <c r="C58" s="150"/>
      <c r="D58" s="151"/>
    </row>
    <row r="59" spans="1:4" ht="26.85" customHeight="1" x14ac:dyDescent="0.2">
      <c r="A59" s="84">
        <v>1</v>
      </c>
      <c r="B59" s="158" t="s">
        <v>336</v>
      </c>
      <c r="C59" s="158"/>
      <c r="D59" s="158"/>
    </row>
    <row r="60" spans="1:4" ht="25.35" customHeight="1" x14ac:dyDescent="0.2">
      <c r="A60" s="91" t="s">
        <v>52</v>
      </c>
      <c r="B60" s="158" t="s">
        <v>186</v>
      </c>
      <c r="C60" s="158"/>
      <c r="D60" s="158"/>
    </row>
    <row r="61" spans="1:4" ht="13.35" customHeight="1" x14ac:dyDescent="0.2">
      <c r="A61" s="91" t="s">
        <v>45</v>
      </c>
      <c r="B61" s="158" t="s">
        <v>187</v>
      </c>
      <c r="C61" s="158"/>
      <c r="D61" s="158"/>
    </row>
    <row r="62" spans="1:4" ht="13.35" customHeight="1" x14ac:dyDescent="0.2">
      <c r="A62" s="159" t="s">
        <v>244</v>
      </c>
      <c r="B62" s="158" t="s">
        <v>337</v>
      </c>
      <c r="C62" s="158"/>
      <c r="D62" s="158"/>
    </row>
    <row r="63" spans="1:4" x14ac:dyDescent="0.2">
      <c r="A63" s="1" t="s">
        <v>243</v>
      </c>
      <c r="B63" s="158" t="s">
        <v>278</v>
      </c>
      <c r="C63" s="158"/>
      <c r="D63" s="158"/>
    </row>
  </sheetData>
  <mergeCells count="8">
    <mergeCell ref="B61:D61"/>
    <mergeCell ref="B62:D62"/>
    <mergeCell ref="B63:D63"/>
    <mergeCell ref="A1:B1"/>
    <mergeCell ref="A2:D2"/>
    <mergeCell ref="A4:B4"/>
    <mergeCell ref="B59:D59"/>
    <mergeCell ref="B60:D60"/>
  </mergeCells>
  <hyperlinks>
    <hyperlink ref="A1:B1" location="ContentsHead" display="ContentsHead" xr:uid="{8662ED97-D7D7-4F9F-9547-F3E36BEC61F3}"/>
  </hyperlinks>
  <pageMargins left="0.7" right="0.7" top="0.75" bottom="0.75" header="0.3" footer="0.3"/>
  <pageSetup orientation="portrait" r:id="rId1"/>
  <ignoredErrors>
    <ignoredError sqref="D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35E35-2C8F-4AD1-B740-634DBF7EF965}">
  <sheetPr codeName="Sheet23"/>
  <dimension ref="A1:M62"/>
  <sheetViews>
    <sheetView zoomScaleNormal="100" workbookViewId="0">
      <pane ySplit="5" topLeftCell="A6" activePane="bottomLeft" state="frozen"/>
      <selection sqref="A1:B1048576"/>
      <selection pane="bottomLeft" sqref="A1:C1"/>
    </sheetView>
  </sheetViews>
  <sheetFormatPr defaultColWidth="0" defaultRowHeight="12.75" x14ac:dyDescent="0.2"/>
  <cols>
    <col min="1" max="1" width="2.5703125" style="1" customWidth="1"/>
    <col min="2" max="2" width="20.5703125" style="1" customWidth="1"/>
    <col min="3" max="3" width="15" style="1" customWidth="1"/>
    <col min="4" max="4" width="19.140625" style="1" customWidth="1"/>
    <col min="5" max="6" width="9" style="1" customWidth="1"/>
    <col min="7" max="7" width="0" style="1" hidden="1" customWidth="1"/>
    <col min="8" max="13" width="0" style="1" hidden="1"/>
    <col min="14" max="16384" width="9" style="1" hidden="1"/>
  </cols>
  <sheetData>
    <row r="1" spans="1:6" x14ac:dyDescent="0.2">
      <c r="A1" s="35" t="s">
        <v>57</v>
      </c>
      <c r="B1" s="35"/>
      <c r="C1" s="35"/>
    </row>
    <row r="2" spans="1:6" ht="31.35" customHeight="1" x14ac:dyDescent="0.2">
      <c r="A2" s="146" t="s">
        <v>338</v>
      </c>
      <c r="B2" s="146"/>
      <c r="C2" s="146"/>
      <c r="D2" s="146"/>
    </row>
    <row r="3" spans="1:6" ht="8.4499999999999993" customHeight="1" x14ac:dyDescent="0.2"/>
    <row r="4" spans="1:6" ht="16.350000000000001" customHeight="1" x14ac:dyDescent="0.35">
      <c r="A4" s="160"/>
      <c r="B4" s="160"/>
      <c r="C4" s="161" t="s">
        <v>339</v>
      </c>
      <c r="D4" s="161"/>
    </row>
    <row r="5" spans="1:6" ht="38.450000000000003" customHeight="1" x14ac:dyDescent="0.35">
      <c r="A5" s="162"/>
      <c r="B5" s="162"/>
      <c r="C5" s="163" t="s">
        <v>190</v>
      </c>
      <c r="D5" s="164" t="s">
        <v>340</v>
      </c>
    </row>
    <row r="6" spans="1:6" x14ac:dyDescent="0.2">
      <c r="A6" s="13" t="s">
        <v>124</v>
      </c>
      <c r="B6" s="13"/>
    </row>
    <row r="7" spans="1:6" x14ac:dyDescent="0.2">
      <c r="A7" s="60"/>
      <c r="B7" s="59" t="s">
        <v>175</v>
      </c>
      <c r="C7" s="165">
        <v>640</v>
      </c>
      <c r="D7" s="166">
        <v>5</v>
      </c>
      <c r="E7" s="32"/>
      <c r="F7" s="32"/>
    </row>
    <row r="8" spans="1:6" x14ac:dyDescent="0.2">
      <c r="A8" s="60"/>
      <c r="B8" s="59" t="s">
        <v>176</v>
      </c>
      <c r="C8" s="165">
        <v>1420</v>
      </c>
      <c r="D8" s="166">
        <v>10.9</v>
      </c>
      <c r="E8" s="32"/>
      <c r="F8" s="32"/>
    </row>
    <row r="9" spans="1:6" x14ac:dyDescent="0.2">
      <c r="A9" s="60"/>
      <c r="B9" s="59" t="s">
        <v>215</v>
      </c>
      <c r="C9" s="165">
        <v>1320</v>
      </c>
      <c r="D9" s="166">
        <v>11.4</v>
      </c>
      <c r="E9" s="32"/>
      <c r="F9" s="32"/>
    </row>
    <row r="10" spans="1:6" ht="26.45" customHeight="1" x14ac:dyDescent="0.2">
      <c r="A10" s="13" t="s">
        <v>126</v>
      </c>
      <c r="B10" s="13"/>
      <c r="C10" s="167"/>
      <c r="D10" s="168"/>
      <c r="E10" s="32"/>
      <c r="F10" s="32"/>
    </row>
    <row r="11" spans="1:6" x14ac:dyDescent="0.2">
      <c r="B11" s="59" t="s">
        <v>127</v>
      </c>
      <c r="C11" s="165">
        <v>20</v>
      </c>
      <c r="D11" s="166">
        <v>0.1</v>
      </c>
      <c r="E11" s="32"/>
      <c r="F11" s="32"/>
    </row>
    <row r="12" spans="1:6" x14ac:dyDescent="0.2">
      <c r="B12" s="59" t="s">
        <v>128</v>
      </c>
      <c r="C12" s="165">
        <v>110</v>
      </c>
      <c r="D12" s="166">
        <v>0.9</v>
      </c>
      <c r="E12" s="32"/>
      <c r="F12" s="32"/>
    </row>
    <row r="13" spans="1:6" x14ac:dyDescent="0.2">
      <c r="B13" s="59" t="s">
        <v>129</v>
      </c>
      <c r="C13" s="165">
        <v>220</v>
      </c>
      <c r="D13" s="166">
        <v>1.7</v>
      </c>
      <c r="E13" s="32"/>
      <c r="F13" s="32"/>
    </row>
    <row r="14" spans="1:6" x14ac:dyDescent="0.2">
      <c r="B14" s="59" t="s">
        <v>130</v>
      </c>
      <c r="C14" s="165">
        <v>280</v>
      </c>
      <c r="D14" s="166">
        <v>2.2000000000000002</v>
      </c>
      <c r="E14" s="32"/>
      <c r="F14" s="32"/>
    </row>
    <row r="15" spans="1:6" ht="26.45" customHeight="1" x14ac:dyDescent="0.2">
      <c r="B15" s="59" t="s">
        <v>131</v>
      </c>
      <c r="C15" s="165">
        <v>280</v>
      </c>
      <c r="D15" s="166">
        <v>2</v>
      </c>
      <c r="E15" s="32"/>
      <c r="F15" s="32"/>
    </row>
    <row r="16" spans="1:6" x14ac:dyDescent="0.2">
      <c r="B16" s="59" t="s">
        <v>132</v>
      </c>
      <c r="C16" s="165">
        <v>390</v>
      </c>
      <c r="D16" s="166">
        <v>3.1</v>
      </c>
      <c r="E16" s="32"/>
      <c r="F16" s="32"/>
    </row>
    <row r="17" spans="1:6" x14ac:dyDescent="0.2">
      <c r="B17" s="59" t="s">
        <v>133</v>
      </c>
      <c r="C17" s="165">
        <v>350</v>
      </c>
      <c r="D17" s="166">
        <v>2.5</v>
      </c>
      <c r="E17" s="32"/>
      <c r="F17" s="32"/>
    </row>
    <row r="18" spans="1:6" x14ac:dyDescent="0.2">
      <c r="B18" s="59" t="s">
        <v>134</v>
      </c>
      <c r="C18" s="165">
        <v>410</v>
      </c>
      <c r="D18" s="166">
        <v>3.2</v>
      </c>
      <c r="E18" s="32"/>
      <c r="F18" s="32"/>
    </row>
    <row r="19" spans="1:6" ht="25.5" customHeight="1" x14ac:dyDescent="0.2">
      <c r="B19" s="59" t="s">
        <v>341</v>
      </c>
      <c r="C19" s="165">
        <v>280</v>
      </c>
      <c r="D19" s="166">
        <v>2.4</v>
      </c>
      <c r="E19" s="32"/>
      <c r="F19" s="32"/>
    </row>
    <row r="20" spans="1:6" ht="12.6" customHeight="1" x14ac:dyDescent="0.2">
      <c r="B20" s="59" t="s">
        <v>342</v>
      </c>
      <c r="C20" s="165">
        <v>310</v>
      </c>
      <c r="D20" s="166">
        <v>2.5</v>
      </c>
      <c r="E20" s="32"/>
      <c r="F20" s="32"/>
    </row>
    <row r="21" spans="1:6" ht="12.6" customHeight="1" x14ac:dyDescent="0.2">
      <c r="B21" s="59" t="s">
        <v>343</v>
      </c>
      <c r="C21" s="165">
        <v>380</v>
      </c>
      <c r="D21" s="166">
        <v>3.3</v>
      </c>
      <c r="E21" s="32"/>
      <c r="F21" s="32"/>
    </row>
    <row r="22" spans="1:6" ht="26.45" customHeight="1" x14ac:dyDescent="0.2">
      <c r="A22" s="13" t="s">
        <v>138</v>
      </c>
      <c r="C22" s="29"/>
      <c r="E22" s="32"/>
      <c r="F22" s="32"/>
    </row>
    <row r="23" spans="1:6" x14ac:dyDescent="0.2">
      <c r="B23" s="66" t="s">
        <v>139</v>
      </c>
      <c r="C23" s="165">
        <v>0</v>
      </c>
      <c r="D23" s="166">
        <v>0</v>
      </c>
      <c r="E23" s="32"/>
      <c r="F23" s="32"/>
    </row>
    <row r="24" spans="1:6" x14ac:dyDescent="0.2">
      <c r="B24" s="66" t="s">
        <v>140</v>
      </c>
      <c r="C24" s="165" t="s">
        <v>257</v>
      </c>
      <c r="D24" s="166" t="s">
        <v>257</v>
      </c>
      <c r="E24" s="32"/>
      <c r="F24" s="32"/>
    </row>
    <row r="25" spans="1:6" x14ac:dyDescent="0.2">
      <c r="B25" s="66" t="s">
        <v>141</v>
      </c>
      <c r="C25" s="165">
        <v>20</v>
      </c>
      <c r="D25" s="166">
        <v>0.1</v>
      </c>
      <c r="E25" s="32"/>
      <c r="F25" s="32"/>
    </row>
    <row r="26" spans="1:6" x14ac:dyDescent="0.2">
      <c r="B26" s="66" t="s">
        <v>142</v>
      </c>
      <c r="C26" s="165">
        <v>20</v>
      </c>
      <c r="D26" s="166">
        <v>0.2</v>
      </c>
      <c r="E26" s="32"/>
      <c r="F26" s="32"/>
    </row>
    <row r="27" spans="1:6" x14ac:dyDescent="0.2">
      <c r="B27" s="66" t="s">
        <v>143</v>
      </c>
      <c r="C27" s="165">
        <v>30</v>
      </c>
      <c r="D27" s="166">
        <v>0.2</v>
      </c>
      <c r="E27" s="32"/>
      <c r="F27" s="32"/>
    </row>
    <row r="28" spans="1:6" x14ac:dyDescent="0.2">
      <c r="B28" s="66" t="s">
        <v>144</v>
      </c>
      <c r="C28" s="165">
        <v>70</v>
      </c>
      <c r="D28" s="166">
        <v>0.5</v>
      </c>
      <c r="E28" s="32"/>
      <c r="F28" s="32"/>
    </row>
    <row r="29" spans="1:6" x14ac:dyDescent="0.2">
      <c r="B29" s="66" t="s">
        <v>145</v>
      </c>
      <c r="C29" s="165">
        <v>70</v>
      </c>
      <c r="D29" s="166">
        <v>0.5</v>
      </c>
      <c r="E29" s="32"/>
      <c r="F29" s="32"/>
    </row>
    <row r="30" spans="1:6" x14ac:dyDescent="0.2">
      <c r="B30" s="66" t="s">
        <v>146</v>
      </c>
      <c r="C30" s="165">
        <v>100</v>
      </c>
      <c r="D30" s="166">
        <v>0.8</v>
      </c>
      <c r="E30" s="32"/>
      <c r="F30" s="32"/>
    </row>
    <row r="31" spans="1:6" x14ac:dyDescent="0.2">
      <c r="B31" s="66" t="s">
        <v>147</v>
      </c>
      <c r="C31" s="165">
        <v>50</v>
      </c>
      <c r="D31" s="166">
        <v>0.4</v>
      </c>
      <c r="E31" s="32"/>
      <c r="F31" s="32"/>
    </row>
    <row r="32" spans="1:6" x14ac:dyDescent="0.2">
      <c r="B32" s="66" t="s">
        <v>148</v>
      </c>
      <c r="C32" s="165">
        <v>100</v>
      </c>
      <c r="D32" s="166">
        <v>0.8</v>
      </c>
      <c r="E32" s="32"/>
      <c r="F32" s="32"/>
    </row>
    <row r="33" spans="2:6" x14ac:dyDescent="0.2">
      <c r="B33" s="66" t="s">
        <v>149</v>
      </c>
      <c r="C33" s="165">
        <v>100</v>
      </c>
      <c r="D33" s="166">
        <v>0.8</v>
      </c>
      <c r="E33" s="32"/>
      <c r="F33" s="32"/>
    </row>
    <row r="34" spans="2:6" x14ac:dyDescent="0.2">
      <c r="B34" s="66" t="s">
        <v>150</v>
      </c>
      <c r="C34" s="165">
        <v>90</v>
      </c>
      <c r="D34" s="166">
        <v>0.7</v>
      </c>
      <c r="E34" s="32"/>
      <c r="F34" s="32"/>
    </row>
    <row r="35" spans="2:6" ht="26.45" customHeight="1" x14ac:dyDescent="0.2">
      <c r="B35" s="66" t="s">
        <v>151</v>
      </c>
      <c r="C35" s="165">
        <v>110</v>
      </c>
      <c r="D35" s="166">
        <v>0.8</v>
      </c>
      <c r="E35" s="32"/>
      <c r="F35" s="32"/>
    </row>
    <row r="36" spans="2:6" x14ac:dyDescent="0.2">
      <c r="B36" s="66" t="s">
        <v>152</v>
      </c>
      <c r="C36" s="165">
        <v>90</v>
      </c>
      <c r="D36" s="166">
        <v>0.6</v>
      </c>
      <c r="E36" s="32"/>
      <c r="F36" s="32"/>
    </row>
    <row r="37" spans="2:6" x14ac:dyDescent="0.2">
      <c r="B37" s="66" t="s">
        <v>153</v>
      </c>
      <c r="C37" s="165">
        <v>90</v>
      </c>
      <c r="D37" s="166">
        <v>0.7</v>
      </c>
      <c r="E37" s="32"/>
      <c r="F37" s="32"/>
    </row>
    <row r="38" spans="2:6" x14ac:dyDescent="0.2">
      <c r="B38" s="66" t="s">
        <v>154</v>
      </c>
      <c r="C38" s="165">
        <v>140</v>
      </c>
      <c r="D38" s="166">
        <v>1.1000000000000001</v>
      </c>
      <c r="E38" s="32"/>
      <c r="F38" s="32"/>
    </row>
    <row r="39" spans="2:6" x14ac:dyDescent="0.2">
      <c r="B39" s="66" t="s">
        <v>155</v>
      </c>
      <c r="C39" s="165">
        <v>120</v>
      </c>
      <c r="D39" s="166">
        <v>1</v>
      </c>
      <c r="E39" s="32"/>
      <c r="F39" s="32"/>
    </row>
    <row r="40" spans="2:6" x14ac:dyDescent="0.2">
      <c r="B40" s="66" t="s">
        <v>156</v>
      </c>
      <c r="C40" s="165">
        <v>130</v>
      </c>
      <c r="D40" s="166">
        <v>1</v>
      </c>
      <c r="E40" s="32"/>
      <c r="F40" s="32"/>
    </row>
    <row r="41" spans="2:6" x14ac:dyDescent="0.2">
      <c r="B41" s="66" t="s">
        <v>157</v>
      </c>
      <c r="C41" s="165">
        <v>100</v>
      </c>
      <c r="D41" s="166">
        <v>0.8</v>
      </c>
      <c r="E41" s="32"/>
      <c r="F41" s="32"/>
    </row>
    <row r="42" spans="2:6" x14ac:dyDescent="0.2">
      <c r="B42" s="66" t="s">
        <v>158</v>
      </c>
      <c r="C42" s="165">
        <v>130</v>
      </c>
      <c r="D42" s="166">
        <v>0.9</v>
      </c>
      <c r="E42" s="32"/>
      <c r="F42" s="32"/>
    </row>
    <row r="43" spans="2:6" x14ac:dyDescent="0.2">
      <c r="B43" s="66" t="s">
        <v>159</v>
      </c>
      <c r="C43" s="165">
        <v>120</v>
      </c>
      <c r="D43" s="166">
        <v>0.8</v>
      </c>
      <c r="E43" s="32"/>
      <c r="F43" s="32"/>
    </row>
    <row r="44" spans="2:6" x14ac:dyDescent="0.2">
      <c r="B44" s="66" t="s">
        <v>160</v>
      </c>
      <c r="C44" s="165">
        <v>150</v>
      </c>
      <c r="D44" s="166">
        <v>1.2</v>
      </c>
      <c r="E44" s="32"/>
      <c r="F44" s="32"/>
    </row>
    <row r="45" spans="2:6" x14ac:dyDescent="0.2">
      <c r="B45" s="66" t="s">
        <v>161</v>
      </c>
      <c r="C45" s="165">
        <v>100</v>
      </c>
      <c r="D45" s="166">
        <v>0.7</v>
      </c>
      <c r="E45" s="32"/>
      <c r="F45" s="32"/>
    </row>
    <row r="46" spans="2:6" x14ac:dyDescent="0.2">
      <c r="B46" s="66" t="s">
        <v>162</v>
      </c>
      <c r="C46" s="165">
        <v>160</v>
      </c>
      <c r="D46" s="166">
        <v>1.3</v>
      </c>
      <c r="E46" s="32"/>
      <c r="F46" s="32"/>
    </row>
    <row r="47" spans="2:6" ht="26.25" customHeight="1" x14ac:dyDescent="0.2">
      <c r="B47" s="66" t="s">
        <v>344</v>
      </c>
      <c r="C47" s="165">
        <v>140</v>
      </c>
      <c r="D47" s="166">
        <v>1.2</v>
      </c>
      <c r="E47" s="32"/>
      <c r="F47" s="32"/>
    </row>
    <row r="48" spans="2:6" ht="12.75" customHeight="1" x14ac:dyDescent="0.2">
      <c r="B48" s="66" t="s">
        <v>345</v>
      </c>
      <c r="C48" s="165">
        <v>60</v>
      </c>
      <c r="D48" s="166">
        <v>0.5</v>
      </c>
      <c r="E48" s="32"/>
      <c r="F48" s="32"/>
    </row>
    <row r="49" spans="1:6" ht="12.75" customHeight="1" x14ac:dyDescent="0.2">
      <c r="B49" s="66" t="s">
        <v>346</v>
      </c>
      <c r="C49" s="165">
        <v>80</v>
      </c>
      <c r="D49" s="166">
        <v>0.7</v>
      </c>
      <c r="E49" s="32"/>
      <c r="F49" s="32"/>
    </row>
    <row r="50" spans="1:6" ht="12.75" customHeight="1" x14ac:dyDescent="0.2">
      <c r="B50" s="66" t="s">
        <v>347</v>
      </c>
      <c r="C50" s="165">
        <v>90</v>
      </c>
      <c r="D50" s="166">
        <v>0.8</v>
      </c>
      <c r="E50" s="32"/>
      <c r="F50" s="32"/>
    </row>
    <row r="51" spans="1:6" ht="12.75" customHeight="1" x14ac:dyDescent="0.2">
      <c r="B51" s="66" t="s">
        <v>348</v>
      </c>
      <c r="C51" s="165">
        <v>110</v>
      </c>
      <c r="D51" s="166">
        <v>0.9</v>
      </c>
      <c r="E51" s="32"/>
      <c r="F51" s="32"/>
    </row>
    <row r="52" spans="1:6" ht="12.75" customHeight="1" x14ac:dyDescent="0.2">
      <c r="B52" s="66" t="s">
        <v>349</v>
      </c>
      <c r="C52" s="165">
        <v>110</v>
      </c>
      <c r="D52" s="166">
        <v>0.9</v>
      </c>
      <c r="E52" s="32"/>
      <c r="F52" s="32"/>
    </row>
    <row r="53" spans="1:6" ht="12.75" customHeight="1" x14ac:dyDescent="0.2">
      <c r="B53" s="66" t="s">
        <v>350</v>
      </c>
      <c r="C53" s="165">
        <v>140</v>
      </c>
      <c r="D53" s="166">
        <v>1.1000000000000001</v>
      </c>
      <c r="E53" s="32"/>
      <c r="F53" s="32"/>
    </row>
    <row r="54" spans="1:6" ht="12.75" customHeight="1" x14ac:dyDescent="0.2">
      <c r="B54" s="66" t="s">
        <v>351</v>
      </c>
      <c r="C54" s="165">
        <v>110</v>
      </c>
      <c r="D54" s="166">
        <v>1</v>
      </c>
      <c r="E54" s="32"/>
      <c r="F54" s="32"/>
    </row>
    <row r="55" spans="1:6" ht="12.75" customHeight="1" x14ac:dyDescent="0.2">
      <c r="B55" s="66" t="s">
        <v>352</v>
      </c>
      <c r="C55" s="165">
        <v>140</v>
      </c>
      <c r="D55" s="166">
        <v>1.3</v>
      </c>
      <c r="E55" s="32"/>
      <c r="F55" s="32"/>
    </row>
    <row r="56" spans="1:6" ht="12.75" customHeight="1" x14ac:dyDescent="0.2">
      <c r="B56" s="66" t="s">
        <v>353</v>
      </c>
      <c r="C56" s="165">
        <v>160</v>
      </c>
      <c r="D56" s="166">
        <v>1.4</v>
      </c>
      <c r="E56" s="32"/>
      <c r="F56" s="32"/>
    </row>
    <row r="57" spans="1:6" ht="12.75" customHeight="1" x14ac:dyDescent="0.2">
      <c r="B57" s="66" t="s">
        <v>354</v>
      </c>
      <c r="C57" s="165">
        <v>190</v>
      </c>
      <c r="D57" s="166">
        <v>1.8</v>
      </c>
      <c r="E57" s="32"/>
      <c r="F57" s="32"/>
    </row>
    <row r="58" spans="1:6" ht="2.85" customHeight="1" x14ac:dyDescent="0.2">
      <c r="A58" s="78"/>
      <c r="B58" s="169"/>
      <c r="C58" s="170"/>
      <c r="D58" s="171"/>
    </row>
    <row r="59" spans="1:6" x14ac:dyDescent="0.2">
      <c r="B59" s="57"/>
      <c r="C59" s="167"/>
      <c r="D59" s="168"/>
    </row>
    <row r="60" spans="1:6" ht="59.1" customHeight="1" x14ac:dyDescent="0.2">
      <c r="A60" s="84">
        <v>1</v>
      </c>
      <c r="B60" s="158" t="s">
        <v>355</v>
      </c>
      <c r="C60" s="158"/>
      <c r="D60" s="158"/>
    </row>
    <row r="61" spans="1:6" ht="57" customHeight="1" x14ac:dyDescent="0.2">
      <c r="A61" s="84">
        <v>2</v>
      </c>
      <c r="B61" s="158" t="s">
        <v>356</v>
      </c>
      <c r="C61" s="158"/>
      <c r="D61" s="158"/>
    </row>
    <row r="62" spans="1:6" x14ac:dyDescent="0.2">
      <c r="A62" s="1" t="s">
        <v>243</v>
      </c>
      <c r="B62" s="158" t="s">
        <v>278</v>
      </c>
      <c r="C62" s="158"/>
      <c r="D62" s="158"/>
    </row>
  </sheetData>
  <mergeCells count="7">
    <mergeCell ref="B62:D62"/>
    <mergeCell ref="A1:C1"/>
    <mergeCell ref="A2:D2"/>
    <mergeCell ref="A4:B5"/>
    <mergeCell ref="C4:D4"/>
    <mergeCell ref="B60:D60"/>
    <mergeCell ref="B61:D61"/>
  </mergeCells>
  <hyperlinks>
    <hyperlink ref="A1:B1" location="Contents!A1" display="Back to contents" xr:uid="{C39A4A6D-3A74-49BD-9DAE-BB89D220B444}"/>
    <hyperlink ref="A1:C1" location="ContentsHead" display="ContentsHead" xr:uid="{14667002-E041-466E-BFB5-8040C0D6517A}"/>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4329EB-146F-4B34-8C15-375A7BC794E1}"/>
</file>

<file path=customXml/itemProps2.xml><?xml version="1.0" encoding="utf-8"?>
<ds:datastoreItem xmlns:ds="http://schemas.openxmlformats.org/officeDocument/2006/customXml" ds:itemID="{C1CDD536-CA57-4B16-A48B-D0B6EB2F9CE7}"/>
</file>

<file path=customXml/itemProps3.xml><?xml version="1.0" encoding="utf-8"?>
<ds:datastoreItem xmlns:ds="http://schemas.openxmlformats.org/officeDocument/2006/customXml" ds:itemID="{B3EAEC2E-DBCF-4C23-A15B-9E4B88473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52</vt:i4>
      </vt:variant>
    </vt:vector>
  </HeadingPairs>
  <TitlesOfParts>
    <vt:vector size="66" baseType="lpstr">
      <vt:lpstr>Contents</vt:lpstr>
      <vt:lpstr>ChartData</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fig2_1</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2021-03-17T11:49:44Z</dcterms:created>
  <dcterms:modified xsi:type="dcterms:W3CDTF">2021-03-17T12:02:54Z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