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drawings/drawing15.xml" ContentType="application/vnd.openxmlformats-officedocument.drawingml.chartshapes+xml"/>
  <Override PartName="/xl/drawings/drawing13.xml" ContentType="application/vnd.openxmlformats-officedocument.drawingml.chartshapes+xml"/>
  <Override PartName="/xl/drawings/drawing10.xml" ContentType="application/vnd.openxmlformats-officedocument.drawingml.chartshapes+xml"/>
  <Override PartName="/xl/drawings/drawing6.xml" ContentType="application/vnd.openxmlformats-officedocument.drawingml.chartshapes+xml"/>
  <Override PartName="/xl/drawings/drawing5.xml" ContentType="application/vnd.openxmlformats-officedocument.drawingml.chartshapes+xml"/>
  <Override PartName="/xl/drawings/drawing16.xml" ContentType="application/vnd.openxmlformats-officedocument.drawingml.chartshapes+xml"/>
  <Override PartName="/xl/drawings/drawing17.xml" ContentType="application/vnd.openxmlformats-officedocument.drawingml.chartshapes+xml"/>
  <Override PartName="/xl/drawings/drawing7.xml" ContentType="application/vnd.openxmlformats-officedocument.drawingml.chartshapes+xml"/>
  <Override PartName="/xl/drawings/drawing11.xml" ContentType="application/vnd.openxmlformats-officedocument.drawingml.chartshapes+xml"/>
  <Override PartName="/xl/drawings/drawing14.xml" ContentType="application/vnd.openxmlformats-officedocument.drawingml.chartshapes+xml"/>
  <Override PartName="/xl/drawings/drawing3.xml" ContentType="application/vnd.openxmlformats-officedocument.drawingml.chartshapes+xml"/>
  <Override PartName="/xl/drawings/drawing18.xml" ContentType="application/vnd.openxmlformats-officedocument.drawingml.chartshapes+xml"/>
  <Override PartName="/xl/drawings/drawing8.xml" ContentType="application/vnd.openxmlformats-officedocument.drawingml.chartshapes+xml"/>
  <Override PartName="/xl/drawings/drawing19.xml" ContentType="application/vnd.openxmlformats-officedocument.drawingml.chartshapes+xml"/>
  <Override PartName="/xl/drawings/drawing4.xml" ContentType="application/vnd.openxmlformats-officedocument.drawingml.chartshapes+xml"/>
  <Override PartName="/xl/drawings/drawing12.xml" ContentType="application/vnd.openxmlformats-officedocument.drawingml.chartshapes+xml"/>
  <Override PartName="/xl/drawings/drawing20.xml" ContentType="application/vnd.openxmlformats-officedocument.drawingml.chartshapes+xml"/>
  <Override PartName="/xl/drawings/drawing9.xml" ContentType="application/vnd.openxmlformats-officedocument.drawingml.chartshap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6.xml" ContentType="application/vnd.ms-office.chartstyle+xml"/>
  <Override PartName="/xl/charts/colors16.xml" ContentType="application/vnd.ms-office.chartcolorstyle+xml"/>
  <Override PartName="/xl/charts/style15.xml" ContentType="application/vnd.ms-office.chart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olors15.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5.xml" ContentType="application/vnd.openxmlformats-officedocument.drawingml.chart+xml"/>
  <Override PartName="/xl/drawings/drawing21.xml" ContentType="application/vnd.openxmlformats-officedocument.drawing+xml"/>
  <Override PartName="/xl/drawings/drawing22.xml" ContentType="application/vnd.openxmlformats-officedocument.drawing+xml"/>
  <Override PartName="/xl/charts/style14.xml" ContentType="application/vnd.ms-office.chartstyle+xml"/>
  <Override PartName="/xl/charts/chart16.xml" ContentType="application/vnd.openxmlformats-officedocument.drawingml.chart+xml"/>
  <Override PartName="/xl/charts/colors14.xml" ContentType="application/vnd.ms-office.chartcolorstyle+xml"/>
  <Override PartName="/xl/externalLinks/externalLink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xl/ctrlProps/ctrlProp1.xml" ContentType="application/vnd.ms-excel.controlproperties+xml"/>
  <Override PartName="/xl/ctrlProps/ctrlProp2.xml" ContentType="application/vnd.ms-excel.controlproperties+xml"/>
  <Override PartName="/xl/persons/person.xml" ContentType="application/vnd.ms-excel.person+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G:\Statistical Releases\LTT\2021\2021-04-29\Final files\"/>
    </mc:Choice>
  </mc:AlternateContent>
  <xr:revisionPtr revIDLastSave="0" documentId="13_ncr:1_{8C97A3CD-7B53-4FBC-B9F2-617CF2EEB4DA}" xr6:coauthVersionLast="46" xr6:coauthVersionMax="46" xr10:uidLastSave="{00000000-0000-0000-0000-000000000000}"/>
  <bookViews>
    <workbookView xWindow="-120" yWindow="-120" windowWidth="20640" windowHeight="11160" xr2:uid="{2DE6D360-D122-4EB1-A9CE-1397106EC13B}"/>
  </bookViews>
  <sheets>
    <sheet name="Contents" sheetId="2" r:id="rId1"/>
    <sheet name="ChartData" sheetId="3" r:id="rId2"/>
    <sheet name="Table1" sheetId="4" r:id="rId3"/>
    <sheet name="Table2" sheetId="5" r:id="rId4"/>
    <sheet name="Table3" sheetId="6" r:id="rId5"/>
    <sheet name="Table4" sheetId="7" r:id="rId6"/>
    <sheet name="Table5" sheetId="8" r:id="rId7"/>
    <sheet name="Table6" sheetId="9" r:id="rId8"/>
    <sheet name="Table6a" sheetId="10" r:id="rId9"/>
    <sheet name="Table7" sheetId="11" r:id="rId10"/>
    <sheet name="Fig1.1" sheetId="12" r:id="rId11"/>
    <sheet name="Fig2.2" sheetId="13" r:id="rId12"/>
    <sheet name="Fig2.3" sheetId="14" r:id="rId13"/>
    <sheet name="Fig2.4" sheetId="15" r:id="rId14"/>
    <sheet name="TableA1Hide" sheetId="16" state="hidden" r:id="rId15"/>
    <sheet name="TableA2Hide" sheetId="17" state="hidden" r:id="rId16"/>
    <sheet name="TableA1" sheetId="18" r:id="rId17"/>
    <sheet name="TableA2" sheetId="19" r:id="rId18"/>
  </sheets>
  <externalReferences>
    <externalReference r:id="rId19"/>
  </externalReferences>
  <definedNames>
    <definedName name="CNRRounded">TableA1Hide!$B$138:$H$173</definedName>
    <definedName name="CNRRoundedHeader">TableA1Hide!$A$134</definedName>
    <definedName name="ContentsHead">Contents!$A$1</definedName>
    <definedName name="ContentsQuarterly">Contents!$27:$56</definedName>
    <definedName name="CRERounded">TableA1Hide!$B$50:$H$85</definedName>
    <definedName name="CRERoundedHeader">TableA1Hide!$A$46</definedName>
    <definedName name="CRHRounded">TableA1Hide!$B$94:$H$129</definedName>
    <definedName name="CRHRoundedHeader">TableA1Hide!$A$90</definedName>
    <definedName name="CTORounded">TableA1Hide!$B$6:$H$41</definedName>
    <definedName name="CTORoundedHeader">TableA1Hide!$A$2</definedName>
    <definedName name="DNRRounded">TableA2Hide!$B$142:$H$177</definedName>
    <definedName name="DNRRoundedHeader">TableA2Hide!$A$138</definedName>
    <definedName name="DRERounded">TableA2Hide!$B$52:$H$87</definedName>
    <definedName name="DRERoundedHeader">TableA2Hide!$A$48</definedName>
    <definedName name="DRHRounded">TableA2Hide!$B$96:$H$131</definedName>
    <definedName name="DRHRoundedHeader">TableA2Hide!$A$92</definedName>
    <definedName name="DTORounded">TableA2Hide!$B$6:$H$41</definedName>
    <definedName name="DTORoundedHeader">TableA2Hide!$A$2</definedName>
    <definedName name="EndRP">TableA1Hide!$S$2</definedName>
    <definedName name="Fig1_1">'Fig1.1'!$A$2</definedName>
    <definedName name="Fig2.2Quarter">'Fig2.2'!$B$7:$B$16</definedName>
    <definedName name="Fig2.3Quarter">'Fig2.3'!$B$7:$B$16</definedName>
    <definedName name="Fig2.4Quarter">'Fig2.4'!$B$7:$B$16</definedName>
    <definedName name="fig2_1">ChartData!$A$3</definedName>
    <definedName name="Fig2_2">'Fig2.2'!$A$3</definedName>
    <definedName name="Fig2_3">'Fig2.3'!$A$2</definedName>
    <definedName name="Fig2_4">'Fig2.4'!$A$2</definedName>
    <definedName name="Fig2_5">ChartData!$A$63</definedName>
    <definedName name="Fig2_6a">ChartData!$A$84</definedName>
    <definedName name="Fig2_6b">ChartData!$A$108</definedName>
    <definedName name="Fig2_7">ChartData!$A$131</definedName>
    <definedName name="Fig3_1">ChartData!$A$147</definedName>
    <definedName name="Fig3_2">ChartData!$A$171</definedName>
    <definedName name="Fig3_3">ChartData!$A$195</definedName>
    <definedName name="Fig4_1">ChartData!$A$213</definedName>
    <definedName name="Fig4_2">ChartData!$A$237</definedName>
    <definedName name="Fig4_3">ChartData!$A$261</definedName>
    <definedName name="Fig4_4">ChartData!$A$281</definedName>
    <definedName name="Fig5_1">ChartData!$A$304</definedName>
    <definedName name="Fig5_2">ChartData!$A$328</definedName>
    <definedName name="Fig6_1">ChartData!$A$353</definedName>
    <definedName name="Fig7_1">ChartData!$A$379</definedName>
    <definedName name="FigA1">ChartData!$A$401</definedName>
    <definedName name="Table1">Table1!$A$2</definedName>
    <definedName name="Table1PreRelease">Table1!#REF!</definedName>
    <definedName name="Table2">Table2!$A$2</definedName>
    <definedName name="Table3">Table3!$A$2</definedName>
    <definedName name="Table4">Table4!$A$2</definedName>
    <definedName name="Table5">Table5!$A$2</definedName>
    <definedName name="Table5a">Table5!$A$32</definedName>
    <definedName name="Table5Quarter">Table5!$B$6:$B$20</definedName>
    <definedName name="Table6">Table6!$A$2</definedName>
    <definedName name="Table6a">Table6a!$A$2</definedName>
    <definedName name="Table7">Table7!$A$2</definedName>
    <definedName name="TableA1DeleteColumns" localSheetId="16">TableA1!$K:$Q</definedName>
    <definedName name="TableA1DeleteColumns">TableA1Hide!$K:$Q</definedName>
    <definedName name="TableA1FormulasHeader">TableA1!$A$4:$H$5</definedName>
    <definedName name="TableA1FormulasLabelControl">TableA1!$S$3</definedName>
    <definedName name="TableA1FormulasLabels">TableA1Hide!$V$4:$V$7</definedName>
    <definedName name="TableA1FormulasMonths">TableA1!$B$6:$H$42</definedName>
    <definedName name="TableA2DeleteColumns" localSheetId="17">TableA2!$K:$Q</definedName>
    <definedName name="TableA2DeleteColumns">TableA2Hide!$K:$Q</definedName>
    <definedName name="TableA2FormulasFootnotes">TableA2!$B$43:$H$45</definedName>
    <definedName name="TableA2FormulasHeader">TableA2!$A$4:$H$5</definedName>
    <definedName name="TableA2FormulasLabelControl">TableA2!$S$9</definedName>
    <definedName name="TableA2FormulasLabels">TableA2Hide!$V$10:$V$13</definedName>
    <definedName name="TableA2FormulasMonths">TableA2!$B$6:$H$40</definedName>
    <definedName name="TableCNR">TableA1Hide!$B$138:$H$173</definedName>
    <definedName name="TableCRE">TableA1Hide!$B$50:$H$85</definedName>
    <definedName name="TableCRH">TableA1Hide!$B$94:$H$129</definedName>
    <definedName name="TableCTO" localSheetId="16">TableA1!$B$6:$H$25</definedName>
    <definedName name="TableCTO">TableA1Hide!$B$6:$H$41</definedName>
    <definedName name="TableDNR">TableA2Hide!$B$142:$H$177</definedName>
    <definedName name="TableDRE">TableA2Hide!$B$52:$H$87</definedName>
    <definedName name="TableDRH">TableA2Hide!$B$96:$H$131</definedName>
    <definedName name="TableDTO" localSheetId="17">TableA2!$B$6:$H$31</definedName>
    <definedName name="TableDTO">TableA2Hide!$B$6:$H$41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8" i="19" l="1"/>
  <c r="B41" i="19"/>
  <c r="B40" i="19"/>
  <c r="B39" i="19"/>
  <c r="B38" i="19"/>
  <c r="B37" i="19"/>
  <c r="B36" i="19"/>
  <c r="B35" i="19"/>
  <c r="B34" i="19"/>
  <c r="B33" i="19"/>
  <c r="B32" i="19"/>
  <c r="B31" i="19"/>
  <c r="B30" i="19"/>
  <c r="B29" i="19"/>
  <c r="B28" i="19"/>
  <c r="B27" i="19"/>
  <c r="B26" i="19"/>
  <c r="B25" i="19"/>
  <c r="B24" i="19"/>
  <c r="B23" i="19"/>
  <c r="B22" i="19"/>
  <c r="B21" i="19"/>
  <c r="B20" i="19"/>
  <c r="B19" i="19"/>
  <c r="B18" i="19"/>
  <c r="B17" i="19"/>
  <c r="B16" i="19"/>
  <c r="B15" i="19"/>
  <c r="B14" i="19"/>
  <c r="B13" i="19"/>
  <c r="B12" i="19"/>
  <c r="B11" i="19"/>
  <c r="B10" i="19"/>
  <c r="B9" i="19"/>
  <c r="B8" i="19"/>
  <c r="B7" i="19"/>
  <c r="B6" i="19"/>
  <c r="A45" i="19"/>
  <c r="V10" i="19"/>
  <c r="B43" i="18"/>
  <c r="B41" i="18"/>
  <c r="B40" i="18"/>
  <c r="B39" i="18"/>
  <c r="B38" i="18"/>
  <c r="B37" i="18"/>
  <c r="B36" i="18"/>
  <c r="B35" i="18"/>
  <c r="B34" i="18"/>
  <c r="B33" i="18"/>
  <c r="B32" i="18"/>
  <c r="B31" i="18"/>
  <c r="B30" i="18"/>
  <c r="B29" i="18"/>
  <c r="B28" i="18"/>
  <c r="B27" i="18"/>
  <c r="B26" i="18"/>
  <c r="B25" i="18"/>
  <c r="B24" i="18"/>
  <c r="B23" i="18"/>
  <c r="B22" i="18"/>
  <c r="B21" i="18"/>
  <c r="B20" i="18"/>
  <c r="B19" i="18"/>
  <c r="B18" i="18"/>
  <c r="B17" i="18"/>
  <c r="B16" i="18"/>
  <c r="B15" i="18"/>
  <c r="B14" i="18"/>
  <c r="B13" i="18"/>
  <c r="B12" i="18"/>
  <c r="B11" i="18"/>
  <c r="B10" i="18"/>
  <c r="B9" i="18"/>
  <c r="B8" i="18"/>
  <c r="B7" i="18"/>
  <c r="B6" i="18"/>
  <c r="V4" i="18"/>
  <c r="E37" i="19"/>
  <c r="G34" i="19"/>
  <c r="G38" i="19"/>
  <c r="G9" i="19"/>
  <c r="E8" i="19"/>
  <c r="A1" i="19"/>
  <c r="D37" i="19"/>
  <c r="D29" i="19"/>
  <c r="D21" i="19"/>
  <c r="E14" i="19"/>
  <c r="H7" i="19"/>
  <c r="H36" i="19"/>
  <c r="H28" i="19"/>
  <c r="H20" i="19"/>
  <c r="G13" i="19"/>
  <c r="H6" i="19"/>
  <c r="F9" i="19"/>
  <c r="F22" i="19"/>
  <c r="H35" i="19"/>
  <c r="H27" i="19"/>
  <c r="H19" i="19"/>
  <c r="G12" i="19"/>
  <c r="G16" i="19"/>
  <c r="D8" i="19"/>
  <c r="F34" i="19"/>
  <c r="F26" i="19"/>
  <c r="G11" i="19"/>
  <c r="H23" i="19"/>
  <c r="F30" i="19"/>
  <c r="D41" i="19"/>
  <c r="D33" i="19"/>
  <c r="D25" i="19"/>
  <c r="D18" i="19"/>
  <c r="F18" i="19"/>
  <c r="H31" i="19"/>
  <c r="G15" i="19"/>
  <c r="H40" i="19"/>
  <c r="H32" i="19"/>
  <c r="H24" i="19"/>
  <c r="G17" i="19"/>
  <c r="H10" i="19"/>
  <c r="H39" i="19"/>
  <c r="F38" i="19"/>
  <c r="H25" i="18"/>
  <c r="D23" i="18"/>
  <c r="H21" i="18"/>
  <c r="D19" i="18"/>
  <c r="H17" i="18"/>
  <c r="D15" i="18"/>
  <c r="H13" i="18"/>
  <c r="D11" i="18"/>
  <c r="H9" i="18"/>
  <c r="D7" i="18"/>
  <c r="A1" i="18"/>
  <c r="E41" i="18"/>
  <c r="G38" i="18"/>
  <c r="E37" i="18"/>
  <c r="G34" i="18"/>
  <c r="E33" i="18"/>
  <c r="G30" i="18"/>
  <c r="E29" i="18"/>
  <c r="G26" i="18"/>
  <c r="E25" i="18"/>
  <c r="G22" i="18"/>
  <c r="E21" i="18"/>
  <c r="G18" i="18"/>
  <c r="E17" i="18"/>
  <c r="G14" i="18"/>
  <c r="E13" i="18"/>
  <c r="G10" i="18"/>
  <c r="E9" i="18"/>
  <c r="G6" i="18"/>
  <c r="H34" i="18"/>
  <c r="H26" i="18"/>
  <c r="H18" i="18"/>
  <c r="H10" i="18"/>
  <c r="G41" i="18"/>
  <c r="G33" i="18"/>
  <c r="G25" i="18"/>
  <c r="G17" i="18"/>
  <c r="G9" i="18"/>
  <c r="G40" i="18"/>
  <c r="G32" i="18"/>
  <c r="G24" i="18"/>
  <c r="G16" i="18"/>
  <c r="G8" i="18"/>
  <c r="E39" i="18"/>
  <c r="H39" i="18"/>
  <c r="H31" i="18"/>
  <c r="H23" i="18"/>
  <c r="H15" i="18"/>
  <c r="H7" i="18"/>
  <c r="H38" i="18"/>
  <c r="H30" i="18"/>
  <c r="H22" i="18"/>
  <c r="H14" i="18"/>
  <c r="H6" i="18"/>
  <c r="G37" i="18"/>
  <c r="G29" i="18"/>
  <c r="G21" i="18"/>
  <c r="G13" i="18"/>
  <c r="G36" i="18"/>
  <c r="G28" i="18"/>
  <c r="G20" i="18"/>
  <c r="G12" i="18"/>
  <c r="H35" i="18"/>
  <c r="H27" i="18"/>
  <c r="H19" i="18"/>
  <c r="H11" i="18"/>
  <c r="E40" i="19"/>
  <c r="H21" i="19"/>
  <c r="H15" i="19"/>
  <c r="E16" i="19"/>
  <c r="F7" i="19"/>
  <c r="G7" i="19"/>
  <c r="F23" i="19"/>
  <c r="G31" i="19"/>
  <c r="E32" i="19"/>
  <c r="D35" i="19"/>
  <c r="E39" i="19"/>
  <c r="G6" i="19"/>
  <c r="G40" i="19"/>
  <c r="E9" i="19"/>
  <c r="G20" i="19"/>
  <c r="F27" i="19"/>
  <c r="G35" i="19"/>
  <c r="E30" i="19"/>
  <c r="H25" i="19"/>
  <c r="D16" i="19"/>
  <c r="F39" i="19"/>
  <c r="F36" i="19"/>
  <c r="F17" i="19"/>
  <c r="E33" i="19"/>
  <c r="H18" i="19"/>
  <c r="F29" i="19"/>
  <c r="F16" i="19"/>
  <c r="F24" i="19"/>
  <c r="E23" i="19"/>
  <c r="E34" i="19"/>
  <c r="G18" i="19"/>
  <c r="E41" i="19"/>
  <c r="D20" i="19"/>
  <c r="H30" i="19"/>
  <c r="F41" i="19"/>
  <c r="H17" i="19"/>
  <c r="G33" i="19"/>
  <c r="D10" i="19"/>
  <c r="G24" i="19"/>
  <c r="E21" i="19"/>
  <c r="A2" i="19"/>
  <c r="F21" i="19"/>
  <c r="D32" i="19"/>
  <c r="E7" i="19"/>
  <c r="E20" i="19"/>
  <c r="E36" i="19"/>
  <c r="E11" i="19"/>
  <c r="D27" i="19"/>
  <c r="H37" i="19"/>
  <c r="H12" i="19"/>
  <c r="E27" i="19"/>
  <c r="F6" i="19"/>
  <c r="D30" i="19"/>
  <c r="G10" i="19"/>
  <c r="E22" i="19"/>
  <c r="E38" i="19"/>
  <c r="G22" i="19"/>
  <c r="D7" i="19"/>
  <c r="H22" i="19"/>
  <c r="F33" i="19"/>
  <c r="G8" i="19"/>
  <c r="G21" i="19"/>
  <c r="G37" i="19"/>
  <c r="E15" i="19"/>
  <c r="F28" i="19"/>
  <c r="D39" i="19"/>
  <c r="D14" i="19"/>
  <c r="G28" i="19"/>
  <c r="D9" i="19"/>
  <c r="F31" i="19"/>
  <c r="H11" i="19"/>
  <c r="G23" i="19"/>
  <c r="G39" i="19"/>
  <c r="D12" i="19"/>
  <c r="E25" i="19"/>
  <c r="F8" i="19"/>
  <c r="D24" i="19"/>
  <c r="H34" i="19"/>
  <c r="D11" i="19"/>
  <c r="E24" i="19"/>
  <c r="D19" i="19"/>
  <c r="H29" i="19"/>
  <c r="F40" i="19"/>
  <c r="F15" i="19"/>
  <c r="E31" i="19"/>
  <c r="F10" i="19"/>
  <c r="D34" i="19"/>
  <c r="D13" i="19"/>
  <c r="E26" i="19"/>
  <c r="E13" i="19"/>
  <c r="F13" i="19"/>
  <c r="G26" i="19"/>
  <c r="H9" i="19"/>
  <c r="F25" i="19"/>
  <c r="D36" i="19"/>
  <c r="F12" i="19"/>
  <c r="G25" i="19"/>
  <c r="G41" i="19"/>
  <c r="F20" i="19"/>
  <c r="D31" i="19"/>
  <c r="H41" i="19"/>
  <c r="H16" i="19"/>
  <c r="G32" i="19"/>
  <c r="F19" i="19"/>
  <c r="F35" i="19"/>
  <c r="F14" i="19"/>
  <c r="G27" i="19"/>
  <c r="G14" i="19"/>
  <c r="H14" i="19"/>
  <c r="E29" i="19"/>
  <c r="E12" i="19"/>
  <c r="H26" i="19"/>
  <c r="F37" i="19"/>
  <c r="H13" i="19"/>
  <c r="E28" i="19"/>
  <c r="D6" i="19"/>
  <c r="F32" i="19"/>
  <c r="E6" i="19"/>
  <c r="E19" i="19"/>
  <c r="E35" i="19"/>
  <c r="D22" i="19"/>
  <c r="D38" i="19"/>
  <c r="E17" i="19"/>
  <c r="G30" i="19"/>
  <c r="D28" i="19"/>
  <c r="H38" i="19"/>
  <c r="D15" i="19"/>
  <c r="G29" i="19"/>
  <c r="D23" i="19"/>
  <c r="H33" i="19"/>
  <c r="G36" i="19"/>
  <c r="D17" i="19"/>
  <c r="D40" i="19"/>
  <c r="H8" i="19"/>
  <c r="E10" i="19"/>
  <c r="D26" i="19"/>
  <c r="E18" i="19"/>
  <c r="F11" i="19"/>
  <c r="G19" i="19"/>
  <c r="D6" i="18"/>
  <c r="G31" i="18"/>
  <c r="E32" i="18"/>
  <c r="E34" i="18"/>
  <c r="H8" i="18"/>
  <c r="F19" i="18"/>
  <c r="D30" i="18"/>
  <c r="H40" i="18"/>
  <c r="G19" i="18"/>
  <c r="G35" i="18"/>
  <c r="D17" i="18"/>
  <c r="D33" i="18"/>
  <c r="F13" i="18"/>
  <c r="F29" i="18"/>
  <c r="E8" i="18"/>
  <c r="E40" i="18"/>
  <c r="H29" i="18"/>
  <c r="F40" i="18"/>
  <c r="E31" i="18"/>
  <c r="H41" i="18"/>
  <c r="F12" i="18"/>
  <c r="E7" i="18"/>
  <c r="E20" i="18"/>
  <c r="H33" i="18"/>
  <c r="E11" i="18"/>
  <c r="D9" i="18"/>
  <c r="D41" i="18"/>
  <c r="F20" i="18"/>
  <c r="F15" i="18"/>
  <c r="E30" i="18"/>
  <c r="D8" i="18"/>
  <c r="E28" i="18"/>
  <c r="D38" i="18"/>
  <c r="F9" i="18"/>
  <c r="H37" i="18"/>
  <c r="H28" i="18"/>
  <c r="F30" i="18"/>
  <c r="E36" i="18"/>
  <c r="D10" i="18"/>
  <c r="H20" i="18"/>
  <c r="F31" i="18"/>
  <c r="E6" i="18"/>
  <c r="E22" i="18"/>
  <c r="E38" i="18"/>
  <c r="F18" i="18"/>
  <c r="F34" i="18"/>
  <c r="D16" i="18"/>
  <c r="D32" i="18"/>
  <c r="E12" i="18"/>
  <c r="F8" i="18"/>
  <c r="D31" i="18"/>
  <c r="E35" i="18"/>
  <c r="F16" i="18"/>
  <c r="G11" i="18"/>
  <c r="F21" i="18"/>
  <c r="E15" i="18"/>
  <c r="D26" i="18"/>
  <c r="F10" i="18"/>
  <c r="D24" i="18"/>
  <c r="F24" i="18"/>
  <c r="H16" i="18"/>
  <c r="D29" i="18"/>
  <c r="D27" i="18"/>
  <c r="F7" i="18"/>
  <c r="D28" i="18"/>
  <c r="E27" i="18"/>
  <c r="F11" i="18"/>
  <c r="D22" i="18"/>
  <c r="H32" i="18"/>
  <c r="G7" i="18"/>
  <c r="G23" i="18"/>
  <c r="G39" i="18"/>
  <c r="D21" i="18"/>
  <c r="D37" i="18"/>
  <c r="F17" i="18"/>
  <c r="F33" i="18"/>
  <c r="E16" i="18"/>
  <c r="F32" i="18"/>
  <c r="G27" i="18"/>
  <c r="F37" i="18"/>
  <c r="D35" i="18"/>
  <c r="H36" i="18"/>
  <c r="F26" i="18"/>
  <c r="D40" i="18"/>
  <c r="F27" i="18"/>
  <c r="D13" i="18"/>
  <c r="F25" i="18"/>
  <c r="E23" i="18"/>
  <c r="F39" i="18"/>
  <c r="F14" i="18"/>
  <c r="A2" i="18"/>
  <c r="H12" i="18"/>
  <c r="F23" i="18"/>
  <c r="D34" i="18"/>
  <c r="E10" i="18"/>
  <c r="E26" i="18"/>
  <c r="F6" i="18"/>
  <c r="F22" i="18"/>
  <c r="F38" i="18"/>
  <c r="D20" i="18"/>
  <c r="D36" i="18"/>
  <c r="D14" i="18"/>
  <c r="H24" i="18"/>
  <c r="F35" i="18"/>
  <c r="D25" i="18"/>
  <c r="E24" i="18"/>
  <c r="E14" i="18"/>
  <c r="E19" i="18"/>
  <c r="G15" i="18"/>
  <c r="F41" i="18"/>
  <c r="D18" i="18"/>
  <c r="D12" i="18"/>
  <c r="F28" i="18"/>
  <c r="F36" i="18"/>
  <c r="E18" i="18"/>
  <c r="D39" i="18"/>
</calcChain>
</file>

<file path=xl/sharedStrings.xml><?xml version="1.0" encoding="utf-8"?>
<sst xmlns="http://schemas.openxmlformats.org/spreadsheetml/2006/main" count="2119" uniqueCount="623">
  <si>
    <t>2.6a</t>
  </si>
  <si>
    <t>2.6b</t>
  </si>
  <si>
    <t>A1</t>
  </si>
  <si>
    <t>Figure A1</t>
  </si>
  <si>
    <t>Land Transaction Tax (LTT) statistics: January to March 2021</t>
  </si>
  <si>
    <t>For all tables and charts (except Table 5): Returns and amendments to returns received by the WRA up to and including 19.04.21 are included in these statistics.</t>
  </si>
  <si>
    <t xml:space="preserve">Table 5: Returns and amendments to returns received by the WRA up to and including 19.04.21 are included in these statistics. This table is updated quarterly. </t>
  </si>
  <si>
    <t>Values for the current period are provisional and will be revised in future publications. Any revisions made will be due to additional returns which have not yet been received, and refunds applying to certain higher rates residential transactions. In this publication, values for earlier periods are revised for the same reasons</t>
  </si>
  <si>
    <t>For information on the methods used, revisions and how to interpret these statistics, please read our statistical releases, glossary and key quality information on the WRA website:</t>
  </si>
  <si>
    <t>https://gov.wales/land-transaction-tax-statistics</t>
  </si>
  <si>
    <t>Data presented in this spreadsheet are also available on the StatsWales website:</t>
  </si>
  <si>
    <t>https://statswales.gov.wales/Catalogue/Taxes-devolved-to-Wales/Land-Transaction-Tax</t>
  </si>
  <si>
    <t>Source: Land Transaction Tax returns to the Welsh Revenue Authority</t>
  </si>
  <si>
    <t>Date of publication: 29.04.2021</t>
  </si>
  <si>
    <t>Next update: 21.05.2021</t>
  </si>
  <si>
    <t>Statistician contact: 03000 254 670, data@wra.gov.wales</t>
  </si>
  <si>
    <t>Media enquiries: 03000 254 770, news@wra.gov.wales</t>
  </si>
  <si>
    <t xml:space="preserve">All content is available under the Open Government Licence v3.0, except where otherwise stated. </t>
  </si>
  <si>
    <t>Contents</t>
  </si>
  <si>
    <t>Data tables (updated monthly)</t>
  </si>
  <si>
    <t>Table 1</t>
  </si>
  <si>
    <t xml:space="preserve">Number of reported notifiable transactions, tax due on those transactions and the value attributed to those properties that are subject to LTT, by effective date </t>
  </si>
  <si>
    <t>Table 2</t>
  </si>
  <si>
    <t>Number and value of properties taxed, by transaction type and effective date</t>
  </si>
  <si>
    <t>Table 3</t>
  </si>
  <si>
    <t>Number of residential transactions, tax due on those properties and property value taxed, by residential tax band and effective date</t>
  </si>
  <si>
    <t>Table 4</t>
  </si>
  <si>
    <t>Number of non-residential transactions, tax due on those properties and property value taxed, by value and effective date</t>
  </si>
  <si>
    <t>Table 5</t>
  </si>
  <si>
    <t>Number and value of reliefs issued, by effective date</t>
  </si>
  <si>
    <t>Table 5a</t>
  </si>
  <si>
    <t xml:space="preserve">Number of transactions which had a relief applied which did not impact the value of the tax due, by effective date </t>
  </si>
  <si>
    <t>Table 6</t>
  </si>
  <si>
    <t>Number and value of refunds of higher rate residential issued, by effective date</t>
  </si>
  <si>
    <t>Table 6a</t>
  </si>
  <si>
    <t>Number and value of refunds on higher rates residential by time period (cash basis)</t>
  </si>
  <si>
    <t>Table 7</t>
  </si>
  <si>
    <t>Land Transaction Tax paid to the Welsh Revenue Authority</t>
  </si>
  <si>
    <t>List of figures used in the statistical release (updated quarterly)</t>
  </si>
  <si>
    <t>Section 1</t>
  </si>
  <si>
    <t>Figure 1.1</t>
  </si>
  <si>
    <t>Number of reported notifiable transactions, tax due and % change from the previous estimate a year earlier</t>
  </si>
  <si>
    <t>Section 2</t>
  </si>
  <si>
    <t>Transactions, tax due and property value taxed</t>
  </si>
  <si>
    <t>Figure 2.1</t>
  </si>
  <si>
    <t>Weekly number of transactions submitted to the WRA</t>
  </si>
  <si>
    <t>Figure 2.2</t>
  </si>
  <si>
    <t>Number of reported notifiable transactions, by effective date</t>
  </si>
  <si>
    <t>Figure 2.3</t>
  </si>
  <si>
    <t xml:space="preserve">Tax due on reported notifiable transactions, by effective date </t>
  </si>
  <si>
    <t>Figure 2.4</t>
  </si>
  <si>
    <t>Value attributed to properties subject to LTT, by effective date</t>
  </si>
  <si>
    <t>Figure 2.5</t>
  </si>
  <si>
    <t>Number of reported notifiable transactions, by month transaction was effective</t>
  </si>
  <si>
    <t>Figure 2.6a</t>
  </si>
  <si>
    <t>Tax due on residential transactions, by month transaction was effective</t>
  </si>
  <si>
    <t>Figure 2.6b</t>
  </si>
  <si>
    <t>Tax due on non-residential transactions, by month transaction was effective</t>
  </si>
  <si>
    <t>Figure 2.7</t>
  </si>
  <si>
    <t>Transactions by transaction type, January to March 2021</t>
  </si>
  <si>
    <t>Section 3</t>
  </si>
  <si>
    <t>Residential transactions by value</t>
  </si>
  <si>
    <t>Figure 3.1</t>
  </si>
  <si>
    <t>Number of residential transactions, by residential tax band and quarter the transaction was effective</t>
  </si>
  <si>
    <t>Figure 3.2</t>
  </si>
  <si>
    <t>Tax due on residential transactions, by residential tax band and quarter the transaction was effective</t>
  </si>
  <si>
    <t>Figure 3.3</t>
  </si>
  <si>
    <t>Number of residential transactions and tax due on those properties, by residential tax band, January to March 2021</t>
  </si>
  <si>
    <t>Section 4</t>
  </si>
  <si>
    <t>Non-residential transactions by value</t>
  </si>
  <si>
    <t>Figure 4.1</t>
  </si>
  <si>
    <t>Number of non-residential transactions, by value and effective date</t>
  </si>
  <si>
    <t>Figure 4.2</t>
  </si>
  <si>
    <t>Tax due on non-residential transactions, by value and effective date</t>
  </si>
  <si>
    <t>Figure 4.3</t>
  </si>
  <si>
    <t>Number of non-residential transactions, by value, January to March 2021</t>
  </si>
  <si>
    <t>Figure 4.4</t>
  </si>
  <si>
    <t>Tax due on non-residential transactions, by value, January to March 2021</t>
  </si>
  <si>
    <t>Section 5</t>
  </si>
  <si>
    <t>Reliefs</t>
  </si>
  <si>
    <t>Figure 5.1</t>
  </si>
  <si>
    <t>Number of transactions relieved, by quarter the transaction was effective</t>
  </si>
  <si>
    <t>Figure 5.2</t>
  </si>
  <si>
    <t>Tax relieved, by quarter the transaction was effective (£ millions)</t>
  </si>
  <si>
    <t>Section 6</t>
  </si>
  <si>
    <t>Higher rates refunds</t>
  </si>
  <si>
    <t>Figure 6.1</t>
  </si>
  <si>
    <t xml:space="preserve">Number and value of refunds of higher rates residential issued, by effective date </t>
  </si>
  <si>
    <t>Section 7</t>
  </si>
  <si>
    <t>Tax paid</t>
  </si>
  <si>
    <t>Figure 7.1</t>
  </si>
  <si>
    <t xml:space="preserve">Land Transaction Tax (LTT) paid to the Welsh Revenue Authority (WRA) </t>
  </si>
  <si>
    <t>Annex A</t>
  </si>
  <si>
    <t>Percentage change between the first and second estimates, by month transaction was effective</t>
  </si>
  <si>
    <t>Analysis of revisions to Land Transaction Tax (LTT) statistics up to Mar-21</t>
  </si>
  <si>
    <t xml:space="preserve">Estimates of reported notifiable transactions: </t>
  </si>
  <si>
    <t>Table A1</t>
  </si>
  <si>
    <t>All transactions, all residential, higher rates residential and non-residential</t>
  </si>
  <si>
    <t xml:space="preserve">Estimates of tax due on reported notifiable transactions: </t>
  </si>
  <si>
    <t>Table A2</t>
  </si>
  <si>
    <t>All transactions, all residential, additional revenue from higher rate residential and non-residential</t>
  </si>
  <si>
    <t>.</t>
  </si>
  <si>
    <t>2021-22</t>
  </si>
  <si>
    <t>2020-21</t>
  </si>
  <si>
    <t>2019-20</t>
  </si>
  <si>
    <t xml:space="preserve">(p) </t>
  </si>
  <si>
    <t xml:space="preserve">(r) </t>
  </si>
  <si>
    <t>Up to and including £180,000</t>
  </si>
  <si>
    <t>£180,001 - £250,000</t>
  </si>
  <si>
    <t>£250,001 - 400,000</t>
  </si>
  <si>
    <t>£400,001 -£750,000</t>
  </si>
  <si>
    <t>£750,001 - £1.5m</t>
  </si>
  <si>
    <t xml:space="preserve">Over 
£1.5m </t>
  </si>
  <si>
    <t>Total</t>
  </si>
  <si>
    <t>(p)</t>
  </si>
  <si>
    <t>£250,001 - £1m</t>
  </si>
  <si>
    <t>More than £1m</t>
  </si>
  <si>
    <t>No premium paid ¹</t>
  </si>
  <si>
    <t>Premium paid ¹ ²</t>
  </si>
  <si>
    <t>2018-19</t>
  </si>
  <si>
    <t>Apr</t>
  </si>
  <si>
    <t>May</t>
  </si>
  <si>
    <t>Jun</t>
  </si>
  <si>
    <t>Jul</t>
  </si>
  <si>
    <t>Aug</t>
  </si>
  <si>
    <t>Sep</t>
  </si>
  <si>
    <t>Oct</t>
  </si>
  <si>
    <t>Nov</t>
  </si>
  <si>
    <t>Dec</t>
  </si>
  <si>
    <t>Jan</t>
  </si>
  <si>
    <t>Feb</t>
  </si>
  <si>
    <t>Mar</t>
  </si>
  <si>
    <t>Back to contents</t>
  </si>
  <si>
    <t>Figure 2.1  Weekly number of transactions submitted to the WRA</t>
  </si>
  <si>
    <t>Figure</t>
  </si>
  <si>
    <t>Title</t>
  </si>
  <si>
    <t>X axis title</t>
  </si>
  <si>
    <t>Week beginning</t>
  </si>
  <si>
    <t>Y axis title</t>
  </si>
  <si>
    <t>Number of transactions submitted</t>
  </si>
  <si>
    <t>Label</t>
  </si>
  <si>
    <t/>
  </si>
  <si>
    <t>¹ Please note that this chart includes a small number of transactions effective in April 2021.</t>
  </si>
  <si>
    <t>Figure 2.5  Number of reported notifiable transactions, by month transaction was effective</t>
  </si>
  <si>
    <t>Month transaction was effective</t>
  </si>
  <si>
    <t>Number of transactions</t>
  </si>
  <si>
    <t>Residential: 2019-20</t>
  </si>
  <si>
    <t>Residential: 2020-21 (p) (r)</t>
  </si>
  <si>
    <t>of which: higher rates residential: 2019-20</t>
  </si>
  <si>
    <t>of which: higher rates residential: 2020-21 (p) (r)</t>
  </si>
  <si>
    <t>Non-residential: 2019-20</t>
  </si>
  <si>
    <t>Non-residential: 2020-21 (p) (r)</t>
  </si>
  <si>
    <t>(p) Values for March 2021 are provisional and will be revised in a future publication.</t>
  </si>
  <si>
    <t>(r) Values for November 2020 to February 2021 are revised in this publication.</t>
  </si>
  <si>
    <t>Figure 2.6a  Tax due on residential transactions, by month transaction was effective ¹</t>
  </si>
  <si>
    <t>Tax due 
(£ millions)</t>
  </si>
  <si>
    <t>Residential: 2019-20 (r)</t>
  </si>
  <si>
    <t>of which: additional revenue from higher rates residential: 2019-20 (r)</t>
  </si>
  <si>
    <t>of which: additional revenue from higher rates residential: 2020-21 (p) (r)</t>
  </si>
  <si>
    <t>¹ Please note that this chart excludes any tax due from the additional transactions shown in Figure 2.3.</t>
  </si>
  <si>
    <t>Figure 2.6b  Tax due on non-residential transactions, by month transaction was effective ¹</t>
  </si>
  <si>
    <t>Figure 2.7  Transactions by transaction type, January to March 2021 (p)</t>
  </si>
  <si>
    <t>Transactions by transaction type, January to March 2021 (p)</t>
  </si>
  <si>
    <t>Transaction type</t>
  </si>
  <si>
    <t>Percentage of transactions</t>
  </si>
  <si>
    <t>Residential</t>
  </si>
  <si>
    <t>Non-residential</t>
  </si>
  <si>
    <t>Conveyance / transfer of ownership ¹</t>
  </si>
  <si>
    <t>Granting a new lease</t>
  </si>
  <si>
    <t>Assignment 
of a lease</t>
  </si>
  <si>
    <t>¹ Conveyance / transfer of ownership also includes a small number of transactions classed as ‘Other’.</t>
  </si>
  <si>
    <t>(p) The value is provisional and will be revised in a future publication.</t>
  </si>
  <si>
    <t>Figure 3.1  Number of residential transactions, by residential tax band and quarter the transaction was effective</t>
  </si>
  <si>
    <t>Effective quarter</t>
  </si>
  <si>
    <t>Over £400,000</t>
  </si>
  <si>
    <t xml:space="preserve">Apr - Jun 18 </t>
  </si>
  <si>
    <t xml:space="preserve">Jul - Sep 18 </t>
  </si>
  <si>
    <t xml:space="preserve">Oct - Dec 18 </t>
  </si>
  <si>
    <t xml:space="preserve">Jan - Mar 19 </t>
  </si>
  <si>
    <t xml:space="preserve">Apr - Jun 19 </t>
  </si>
  <si>
    <t xml:space="preserve">Jul - Sep 19 </t>
  </si>
  <si>
    <t xml:space="preserve">Oct - Dec 19 </t>
  </si>
  <si>
    <t xml:space="preserve">Jan - Mar 20 </t>
  </si>
  <si>
    <t xml:space="preserve">Apr - Jun 20 </t>
  </si>
  <si>
    <t xml:space="preserve">Jul - Sep 20 </t>
  </si>
  <si>
    <t xml:space="preserve">Oct - Dec 20 (r) </t>
  </si>
  <si>
    <t>Jan - Mar 21 (p)</t>
  </si>
  <si>
    <t>(r) The value has been revised in this publication.</t>
  </si>
  <si>
    <t xml:space="preserve">Figure 3.2  Tax due on residential transactions, by residential tax band and quarter the transaction was effective ¹ </t>
  </si>
  <si>
    <t xml:space="preserve">Tax due on residential transactions, by residential tax band and quarter the transaction was effective ¹ </t>
  </si>
  <si>
    <t xml:space="preserve">Apr - Jun 18 (r) </t>
  </si>
  <si>
    <t xml:space="preserve">Jul - Sep 18 (r) </t>
  </si>
  <si>
    <t xml:space="preserve">Oct - Dec 18 (r) </t>
  </si>
  <si>
    <t xml:space="preserve">Jan - Mar 19 (r) </t>
  </si>
  <si>
    <t xml:space="preserve">Apr - Jun 19 (r) </t>
  </si>
  <si>
    <t xml:space="preserve">Jul - Sep 19 (r) </t>
  </si>
  <si>
    <t xml:space="preserve">Oct - Dec 19 (r) </t>
  </si>
  <si>
    <t xml:space="preserve">Jan - Mar 20 (r) </t>
  </si>
  <si>
    <t xml:space="preserve">Apr - Jun 20 (r) </t>
  </si>
  <si>
    <t xml:space="preserve">Jul - Sep 20 (r) </t>
  </si>
  <si>
    <t>Figure 3.3  Number of residential transactions and tax due on those properties, by residential tax band, January to March 2021</t>
  </si>
  <si>
    <t>Residential tax band</t>
  </si>
  <si>
    <t>Percentage of transactions / tax due</t>
  </si>
  <si>
    <t xml:space="preserve">Number of transactions (p) </t>
  </si>
  <si>
    <t xml:space="preserve">Tax due (p) </t>
  </si>
  <si>
    <t xml:space="preserve">Figure 4.1  Number of non-residential transactions, by value and effective date </t>
  </si>
  <si>
    <t xml:space="preserve">Number of non-residential transactions, by value and effective date </t>
  </si>
  <si>
    <t>Non-rental value: Up to and including £250,000</t>
  </si>
  <si>
    <t>Non-rental value: £250,001 - £1m</t>
  </si>
  <si>
    <t>Non-rental value: £1m+</t>
  </si>
  <si>
    <t>Rental value</t>
  </si>
  <si>
    <t>¹ Please note that a small number of newly granted leases have both a premium paid and a rental value. Therefore these transactions are included twice in Figure 4.1, under both the non-rental value and the rental value.</t>
  </si>
  <si>
    <t xml:space="preserve">Figure 4.2  Tax due on non-residential transactions, by value and effective date ¹ </t>
  </si>
  <si>
    <t xml:space="preserve">Tax due on non-residential transactions, by value and effective date ¹ </t>
  </si>
  <si>
    <t xml:space="preserve">Jan - Mar 21 (p) </t>
  </si>
  <si>
    <t>Figure 4.3  Number of non-residential transactions, by value, January to March 2021 (p)</t>
  </si>
  <si>
    <t>Number of non-residential transactions, by value, January to March 2021 (p)</t>
  </si>
  <si>
    <t>Value</t>
  </si>
  <si>
    <t>Non-rental value</t>
  </si>
  <si>
    <t>Up to and including £250,000</t>
  </si>
  <si>
    <t>Rental value: total</t>
  </si>
  <si>
    <t>¹ The term 'premium' is more accurately described as 'consideration other than rent'. In most cases, the premium paid will be in the form of a cash value, but could take another form.</t>
  </si>
  <si>
    <t>² Please note that transactions with both a rental value and a premium paid are counted twice in the number of transactions (in Figure 4.3). The tax due for these transactions is counted once (in Figure 4.4).</t>
  </si>
  <si>
    <t>Figure 4.4  Tax due on non-residential transactions, by value, January to March 2021 (p)</t>
  </si>
  <si>
    <t>Tax due on non-residential transactions, by value, January to March 2021 (p)</t>
  </si>
  <si>
    <t>Percentage of tax due</t>
  </si>
  <si>
    <t>Tax due</t>
  </si>
  <si>
    <t>Figure 5.1  Number of transactions relieved, by quarter the transaction was effective ¹</t>
  </si>
  <si>
    <t>Number of transactions relieved, by quarter the transaction was effective ¹</t>
  </si>
  <si>
    <t>Number of transactions relieved</t>
  </si>
  <si>
    <t>Figure 5.2  Tax relieved, by quarter the transaction was effective (£ millions) ¹</t>
  </si>
  <si>
    <t>Tax relieved, by quarter the transaction was effective (£ millions) ¹</t>
  </si>
  <si>
    <t>Tax relieved (£ millions)</t>
  </si>
  <si>
    <t xml:space="preserve">Figure 6.1  Number and value of refunds of higher rates residential issued, by effective date </t>
  </si>
  <si>
    <t>Y axis title 1</t>
  </si>
  <si>
    <t>Number of refunds</t>
  </si>
  <si>
    <t>Y axis title 2</t>
  </si>
  <si>
    <t>Amount refunded (£ millions)</t>
  </si>
  <si>
    <t>Figure 7.1  Land Transaction Tax (LTT) paid to the Welsh Revenue Authority (WRA) ¹</t>
  </si>
  <si>
    <t>Land Transaction Tax (LTT) paid to the Welsh Revenue Authority (WRA) ¹</t>
  </si>
  <si>
    <t>Month</t>
  </si>
  <si>
    <t>Value of LTT payments (£ millions)</t>
  </si>
  <si>
    <t>¹ Please note that for April 2020 (due to its untypical size), the £28.2 million paid for the Transport for Wales transaction of the core valley lines has been excluded from this chart.</t>
  </si>
  <si>
    <t>Figure A1  Percentage change between the first and second estimates, by month transaction was effective</t>
  </si>
  <si>
    <t>Percentage change</t>
  </si>
  <si>
    <t>Apr 18</t>
  </si>
  <si>
    <t>May 18</t>
  </si>
  <si>
    <t>Jun 18</t>
  </si>
  <si>
    <t>Jul 18</t>
  </si>
  <si>
    <t>Aug 18</t>
  </si>
  <si>
    <t>Sep 18</t>
  </si>
  <si>
    <t>Oct 18</t>
  </si>
  <si>
    <t>Nov 18</t>
  </si>
  <si>
    <t>Dec 18</t>
  </si>
  <si>
    <t>Jan 19</t>
  </si>
  <si>
    <t>Feb 19</t>
  </si>
  <si>
    <t>Mar 19</t>
  </si>
  <si>
    <t>Apr 19</t>
  </si>
  <si>
    <t>May 19</t>
  </si>
  <si>
    <t>Jun 19</t>
  </si>
  <si>
    <t>Jul 19</t>
  </si>
  <si>
    <t>Aug 19</t>
  </si>
  <si>
    <t>Sep 19</t>
  </si>
  <si>
    <t>Oct 19</t>
  </si>
  <si>
    <t>Nov 19</t>
  </si>
  <si>
    <t>Dec 19</t>
  </si>
  <si>
    <t>Jan 20</t>
  </si>
  <si>
    <t>Feb 20</t>
  </si>
  <si>
    <t>Mar 20</t>
  </si>
  <si>
    <t>Apr 20</t>
  </si>
  <si>
    <t>May 20</t>
  </si>
  <si>
    <t>Jun 20</t>
  </si>
  <si>
    <t>Jul 20</t>
  </si>
  <si>
    <t>Aug 20</t>
  </si>
  <si>
    <t>Sep 20</t>
  </si>
  <si>
    <t>Oct 20</t>
  </si>
  <si>
    <t>Nov 20</t>
  </si>
  <si>
    <t>Dec 20</t>
  </si>
  <si>
    <t>Jan 21</t>
  </si>
  <si>
    <t>Feb 21</t>
  </si>
  <si>
    <t>¹ We have corrected a non-residential transaction effective in April 2019. This transaction was entered incorrectly as being overly large and has now been amended. This led to a downward revision in the non-residential tax due in this month.</t>
  </si>
  <si>
    <t>All transactions</t>
  </si>
  <si>
    <t>(r)</t>
  </si>
  <si>
    <t>..</t>
  </si>
  <si>
    <t xml:space="preserve">Table 1: Number of reported notifiable transactions, tax due on those transactions and the value attributed to those properties that are subject to LTT, by effective date </t>
  </si>
  <si>
    <t>Effective date</t>
  </si>
  <si>
    <t>Transactions (number) ¹</t>
  </si>
  <si>
    <t>Tax due (£ millions) ²</t>
  </si>
  <si>
    <t>Property value taxed (£ millions) ³</t>
  </si>
  <si>
    <t xml:space="preserve">Residential </t>
  </si>
  <si>
    <t xml:space="preserve">Of which: </t>
  </si>
  <si>
    <t>Non-residential ⁴</t>
  </si>
  <si>
    <t>Total number of transactions ⁵</t>
  </si>
  <si>
    <t>Residential  (r)</t>
  </si>
  <si>
    <t>Total tax due ⁵ (r)</t>
  </si>
  <si>
    <t>Non-residential ³ ⁴</t>
  </si>
  <si>
    <t>Total property value taxed ³ ⁵</t>
  </si>
  <si>
    <t>Rental value for newly granted non-residential leases ³</t>
  </si>
  <si>
    <t>Higher rates  (r)</t>
  </si>
  <si>
    <t>Additional revenue from higher rates ⁶ (r)</t>
  </si>
  <si>
    <t xml:space="preserve">By year </t>
  </si>
  <si>
    <t>2020-21 (p)</t>
  </si>
  <si>
    <t xml:space="preserve">By quarter </t>
  </si>
  <si>
    <t xml:space="preserve">April - June 18 </t>
  </si>
  <si>
    <t xml:space="preserve">July - September 18 </t>
  </si>
  <si>
    <t xml:space="preserve">October - December 18 </t>
  </si>
  <si>
    <t xml:space="preserve">January - March 19 </t>
  </si>
  <si>
    <t xml:space="preserve">April - June 19 </t>
  </si>
  <si>
    <t xml:space="preserve">July - September 19 </t>
  </si>
  <si>
    <t xml:space="preserve">October - December 19 </t>
  </si>
  <si>
    <t xml:space="preserve">January - March 20 </t>
  </si>
  <si>
    <t xml:space="preserve">April - June 20 ⁷ </t>
  </si>
  <si>
    <t xml:space="preserve">July - September 20 ⁷ </t>
  </si>
  <si>
    <t>October - December 20 ⁷ (r)</t>
  </si>
  <si>
    <t>January - March 21 ⁷ (p)</t>
  </si>
  <si>
    <t xml:space="preserve">By month </t>
  </si>
  <si>
    <t xml:space="preserve">April 18 </t>
  </si>
  <si>
    <t xml:space="preserve">May 18 </t>
  </si>
  <si>
    <t xml:space="preserve">June 18 </t>
  </si>
  <si>
    <t xml:space="preserve">July 18 </t>
  </si>
  <si>
    <t xml:space="preserve">August 18 </t>
  </si>
  <si>
    <t xml:space="preserve">September 18 </t>
  </si>
  <si>
    <t xml:space="preserve">October 18 </t>
  </si>
  <si>
    <t xml:space="preserve">November 18 </t>
  </si>
  <si>
    <t xml:space="preserve">December 18 </t>
  </si>
  <si>
    <t xml:space="preserve">January 19 </t>
  </si>
  <si>
    <t xml:space="preserve">February 19 </t>
  </si>
  <si>
    <t xml:space="preserve">March 19 </t>
  </si>
  <si>
    <t xml:space="preserve">April 19 </t>
  </si>
  <si>
    <t xml:space="preserve">May 19 </t>
  </si>
  <si>
    <t xml:space="preserve">June 19 </t>
  </si>
  <si>
    <t xml:space="preserve">July 19 </t>
  </si>
  <si>
    <t xml:space="preserve">August 19 </t>
  </si>
  <si>
    <t xml:space="preserve">September 19 </t>
  </si>
  <si>
    <t xml:space="preserve">October 19 </t>
  </si>
  <si>
    <t xml:space="preserve">November 19 </t>
  </si>
  <si>
    <t xml:space="preserve">December 19 </t>
  </si>
  <si>
    <t xml:space="preserve">January 20 </t>
  </si>
  <si>
    <t xml:space="preserve">February 20 </t>
  </si>
  <si>
    <t xml:space="preserve">March 20 </t>
  </si>
  <si>
    <t>April 20 ⁷</t>
  </si>
  <si>
    <t>May 20 ⁷</t>
  </si>
  <si>
    <t xml:space="preserve">June 20 ⁷ </t>
  </si>
  <si>
    <t xml:space="preserve">July 20 ⁷ </t>
  </si>
  <si>
    <t xml:space="preserve">August 20 ⁷ </t>
  </si>
  <si>
    <t xml:space="preserve">September 20 ⁷ </t>
  </si>
  <si>
    <t xml:space="preserve">October 20 ⁷ </t>
  </si>
  <si>
    <t xml:space="preserve">November 20 ⁷ </t>
  </si>
  <si>
    <t>December 20 ⁷ (r)</t>
  </si>
  <si>
    <t>January 21 ⁷ (r)</t>
  </si>
  <si>
    <t>February 21 ⁷ (r)</t>
  </si>
  <si>
    <t>March 21 ⁷ (p)</t>
  </si>
  <si>
    <t>Additional transactions which were untypically large</t>
  </si>
  <si>
    <t xml:space="preserve">2018-19 </t>
  </si>
  <si>
    <t xml:space="preserve">2019-20 </t>
  </si>
  <si>
    <t>Additional transactions with restricted detail (to protect confidentiality)</t>
  </si>
  <si>
    <t>*</t>
  </si>
  <si>
    <t xml:space="preserve">Transaction numbers in this table have been rounded to the nearest 10 transactions. </t>
  </si>
  <si>
    <t xml:space="preserve">Tax due in this table has been rounded to the nearest £0.1 million. The total tax due includes any tax due from the rental value of newly granted non-residential leases. </t>
  </si>
  <si>
    <t xml:space="preserve">Property values in this table have been rounded to the nearest £1 million. Newly granted non-residential leases may have either, or both, a premium and a rental value (the term 'premium' is more accurately described as 'consideration other than rent'). The rental value is the net present value (NPV) of the rents’. In this table, only the premium element is included in the 'total property value taxed' column. The rental value is shown separately in the column to the right of the total. The rental value should not be added to the total property value taxed, as these are different concepts. More information on these transactions having a rental element can be seen in Table 4. </t>
  </si>
  <si>
    <t xml:space="preserve">The category ‘non-residential’ includes properties that are not wholly residential (namely, those which have both residential and commercial elements). </t>
  </si>
  <si>
    <t xml:space="preserve">The total presented has been calculated based on the unrounded values. </t>
  </si>
  <si>
    <t xml:space="preserve">Please note this column only includes the additional revenue from higher rate transactions. This column does not include the main rate component of higher rate transactions. </t>
  </si>
  <si>
    <t>Data for 2020-21 should be considered in context of the coronavirus (COVID-19) outbreak. A national lockdown on 23 March 2020 resulted in the housing market being mainly closed from this date until 22 June 2020 when it partially re-opened. The market was more fully opened on 27 July to coincide with a change in LTT rates effective until 31 March 2021.</t>
  </si>
  <si>
    <t xml:space="preserve">The values are provisional and will be revised in a future publication. See the contents page for further information. </t>
  </si>
  <si>
    <t xml:space="preserve">The values are revised. See the contents page for further information. </t>
  </si>
  <si>
    <t>Withheld to protect the confidentiality of individual transactions.</t>
  </si>
  <si>
    <t>Not applicable</t>
  </si>
  <si>
    <t>Number</t>
  </si>
  <si>
    <t>February 19 (r)</t>
  </si>
  <si>
    <t>Table 2: Number and value of properties taxed, by transaction type and effective date</t>
  </si>
  <si>
    <t>Conveyance / 
transfer of ownership ¹</t>
  </si>
  <si>
    <t>Assignment of a lease</t>
  </si>
  <si>
    <t>Total ²</t>
  </si>
  <si>
    <t>Total Value (£ millions)</t>
  </si>
  <si>
    <t>2020-21  (p)</t>
  </si>
  <si>
    <t xml:space="preserve">April - June 20 ³ </t>
  </si>
  <si>
    <t xml:space="preserve">July - September 20 ³ </t>
  </si>
  <si>
    <t>October - December 20 ³ (r)</t>
  </si>
  <si>
    <t>January - March 21 ³ (p)</t>
  </si>
  <si>
    <t xml:space="preserve">April 20 ³ </t>
  </si>
  <si>
    <t xml:space="preserve">May 20 ³ </t>
  </si>
  <si>
    <t xml:space="preserve">June 20 ³ </t>
  </si>
  <si>
    <t xml:space="preserve">July 20 ³ </t>
  </si>
  <si>
    <t xml:space="preserve">August 20 ³ </t>
  </si>
  <si>
    <t xml:space="preserve">September 20 ³ </t>
  </si>
  <si>
    <t xml:space="preserve">October 20 ³ </t>
  </si>
  <si>
    <t xml:space="preserve">November 20 ³ </t>
  </si>
  <si>
    <t>December 20 ³ (r)</t>
  </si>
  <si>
    <t>January 21 ³ (r)</t>
  </si>
  <si>
    <t>February 21 ³ (r)</t>
  </si>
  <si>
    <t>March 21 ³ (p)</t>
  </si>
  <si>
    <t>Conveyance / transfer of ownership also includes a small number of transactions classed as ‘Other’.</t>
  </si>
  <si>
    <t>Values in this table have been rounded to the nearest £1 million. The total presented has been calculated based on the unrounded values.</t>
  </si>
  <si>
    <t xml:space="preserve">*    </t>
  </si>
  <si>
    <t>2020-21 to date (p)</t>
  </si>
  <si>
    <t>Table 3: Number of residential transactions, tax due on those properties and property value taxed, by residential tax band and effective date</t>
  </si>
  <si>
    <t>Transactions by residential tax band (number) ¹</t>
  </si>
  <si>
    <t>Tax due by residential tax band (£ millions) ²</t>
  </si>
  <si>
    <t>Total ⁴</t>
  </si>
  <si>
    <t xml:space="preserve">April - June 20 ⁵ </t>
  </si>
  <si>
    <t xml:space="preserve">July - September 20 ⁵ </t>
  </si>
  <si>
    <t>October - December 20 ⁵ (r)</t>
  </si>
  <si>
    <t>January - March 21 ⁵ (p)</t>
  </si>
  <si>
    <t xml:space="preserve">April 20 ⁵ </t>
  </si>
  <si>
    <t xml:space="preserve">May 20 ⁵ </t>
  </si>
  <si>
    <t xml:space="preserve">June 20 ⁵ </t>
  </si>
  <si>
    <t xml:space="preserve">July 20 ⁵ </t>
  </si>
  <si>
    <t xml:space="preserve">August 20 ⁵ </t>
  </si>
  <si>
    <t xml:space="preserve">September 20 ⁵ </t>
  </si>
  <si>
    <t xml:space="preserve">October 20 ⁵ </t>
  </si>
  <si>
    <t xml:space="preserve">November 20 ⁵ </t>
  </si>
  <si>
    <t>December 20 ⁵ (r)</t>
  </si>
  <si>
    <t>January 21 ⁵ (r)</t>
  </si>
  <si>
    <t>February 21 ⁵ (r)</t>
  </si>
  <si>
    <t>March 21 ⁵ (p)</t>
  </si>
  <si>
    <t xml:space="preserve">Values in this table have been rounded to the nearest 10. Please note that this table includes residential lease transactions. </t>
  </si>
  <si>
    <t>Values in this table have been rounded to the nearest £0.1 million. Please note that this table includes the tax due on residential lease transactions.</t>
  </si>
  <si>
    <t>Property values in this table have been rounded to the nearest £1 million.</t>
  </si>
  <si>
    <t>Represents a value that is not sufficiently large to present and has been suppressed.</t>
  </si>
  <si>
    <t>£150,001 - £225,000</t>
  </si>
  <si>
    <t>£225,001 - £250,000</t>
  </si>
  <si>
    <t xml:space="preserve">~     </t>
  </si>
  <si>
    <t xml:space="preserve">*     </t>
  </si>
  <si>
    <t xml:space="preserve">       </t>
  </si>
  <si>
    <t>April - June 20 (r)</t>
  </si>
  <si>
    <t>Table 4:  Number of non-residential transactions, tax due on those properties and property value taxed, by value and effective date ⁷</t>
  </si>
  <si>
    <t xml:space="preserve">Transactions (number) </t>
  </si>
  <si>
    <t xml:space="preserve">Tax due (£ millions) </t>
  </si>
  <si>
    <t xml:space="preserve">Property value taxed (£ millions) </t>
  </si>
  <si>
    <t>Rental value for newly granted non-residential leases ⁵</t>
  </si>
  <si>
    <t xml:space="preserve">Up to and including £150,000 </t>
  </si>
  <si>
    <t>No premium paid ²</t>
  </si>
  <si>
    <t>Premium paid ² ³</t>
  </si>
  <si>
    <t>Total ³ ⁴</t>
  </si>
  <si>
    <t>Total consideration ⁴ ⁵</t>
  </si>
  <si>
    <t>~</t>
  </si>
  <si>
    <t xml:space="preserve">April - June 20 ⁶ </t>
  </si>
  <si>
    <t xml:space="preserve">July - September 20 ⁶ </t>
  </si>
  <si>
    <t>October - December 20 ⁶ (r)</t>
  </si>
  <si>
    <t>January - March 21 ⁶ (p)</t>
  </si>
  <si>
    <t xml:space="preserve">April 20 ⁶ </t>
  </si>
  <si>
    <t xml:space="preserve">May 20 ⁶ </t>
  </si>
  <si>
    <t xml:space="preserve">June 20 ⁶ </t>
  </si>
  <si>
    <t xml:space="preserve">July 20 ⁶ </t>
  </si>
  <si>
    <t xml:space="preserve">August 20 ⁶ </t>
  </si>
  <si>
    <t xml:space="preserve">September 20 ⁶ </t>
  </si>
  <si>
    <t xml:space="preserve">October 20 ⁶ </t>
  </si>
  <si>
    <t xml:space="preserve">November 20 ⁶ </t>
  </si>
  <si>
    <t>December 20 ⁶ (r)</t>
  </si>
  <si>
    <t>January 21 ⁶ (r)</t>
  </si>
  <si>
    <t>February 21 ⁶ (r)</t>
  </si>
  <si>
    <t>March 21 ⁶ (p)</t>
  </si>
  <si>
    <t xml:space="preserve">Numbers of transactions in this table have been rounded to the nearest 10. Tax due in this table has been rounded to the nearest £0.1 million. Property values in this table have been rounded to the nearest £1 million. Please note that this table includes non-residential lease transactions. </t>
  </si>
  <si>
    <t>The term 'premium' is more accurately described as 'consideration other than rent'. In most cases, the premium paid will be in the form of a cash value, but could take another form.</t>
  </si>
  <si>
    <t>Please note that newly granted leases which have both a premium paid and a rental value are counted twice in the transactions part of the table. Therefore, only the first five columns in the transactions part of the table add up to the total.</t>
  </si>
  <si>
    <t>The total presented has been calculated based on the unrounded values.</t>
  </si>
  <si>
    <t xml:space="preserve">Newly granted non-residential leases may have either, or both, a premium and a rental value (the term 'premium' is more accurately described as 'consideration other than rent'). The rental value is the net present value (NPV) of the rents’. In this table, only the premium element is included in the 'total property value taxed' column. The rental value is shown separately in the column to the right of the total. The rental value should not be added to the total property value taxed, as these are different concepts. </t>
  </si>
  <si>
    <t>In the previous release we stated that no more than 10 transactions effective in December 2020 fell in to the  'Up to and including £150,000' band instead of the '£150,001 - £250,000' band due to the change in non-residential rates implemented on 22 December 2020. A further 70 transactions in January and February 2021 were also affected by this issue when shown in our recent data-only releases. However, in this release we have separated the '£150,001 to £250,000' band in to the two shown which has resolved this issue. It should be noted that transactions in the new '£150,001 to £225,000' band have been subject to a tax rate of 0% since 22 December 2020 (previously 1%).  For further information, see https://gov.wales/changes-rates-and-bands-land-transaction-tax-december-2020.</t>
  </si>
  <si>
    <t>Represents a value which rounds to 0, but is not 0.</t>
  </si>
  <si>
    <t>Represents a value that has been suppressed as the tax due for a small number of transactions contibutes to the majority of the cell value (dominance).</t>
  </si>
  <si>
    <t>2018-19 (r)</t>
  </si>
  <si>
    <t>Table 5: Number and value of reliefs issued, by effective date ¹ ²</t>
  </si>
  <si>
    <t>Relieved transactions (number)</t>
  </si>
  <si>
    <t>Value of tax relieved (£ millions)</t>
  </si>
  <si>
    <t>Non-residential  ³</t>
  </si>
  <si>
    <t>April - June 18 (r)</t>
  </si>
  <si>
    <t>July - September 18 (r)</t>
  </si>
  <si>
    <t>October - December 18 (r)</t>
  </si>
  <si>
    <t>January - March 19 (r)</t>
  </si>
  <si>
    <t>2019-20 (r)</t>
  </si>
  <si>
    <t>April - June 19 (r)</t>
  </si>
  <si>
    <t>July - September 19 (r)</t>
  </si>
  <si>
    <t>October - December 19 (r)</t>
  </si>
  <si>
    <t>January - March 20 (r)</t>
  </si>
  <si>
    <t>2020-21 to date ⁵ (p)</t>
  </si>
  <si>
    <t>April - June 20 ⁵ (r)</t>
  </si>
  <si>
    <t>July - September 20 ⁵ (r)</t>
  </si>
  <si>
    <t>Values in this table have been rounded to the nearest 10 transactions and the nearest £0.1 million tax relieved.</t>
  </si>
  <si>
    <t>In previous statistical releases, we excluded linked and relieved transactions from Figures 5.1 and 5.2. This was so that we could carry out further analysis on these transactions. We have now carried out this analysis and have a reasonable level of confidence in the quality of these data. We have now added linked and relieved transactions into Figures 5.1 and 5.2, revising all data back to April 2018. This has added around 60 to 70 transactions each quarter into Figure 5.1, and an average of £4 million to £5 million each quarter into Figure 5.2.</t>
  </si>
  <si>
    <t>The category ‘non-residential properties’ includes properties that are not wholly residential (i.e. those which have both residential and commercial elements).</t>
  </si>
  <si>
    <t>Table 5a: Number of transactions which had a relief applied which did not impact the value of the tax due, by effective date ¹ ²</t>
  </si>
  <si>
    <t>Non-residential ³</t>
  </si>
  <si>
    <t>Table 6: Number and value of refunds of higher rate residential issued by effective date¹</t>
  </si>
  <si>
    <t>Amount refunded 
(£ millions)</t>
  </si>
  <si>
    <t>July - September 20 (r)</t>
  </si>
  <si>
    <t>October - December 20 (r)</t>
  </si>
  <si>
    <t>January - March 21  (p)</t>
  </si>
  <si>
    <t>April 18 (r)</t>
  </si>
  <si>
    <t>May 18 (r)</t>
  </si>
  <si>
    <t>June 18 (r)</t>
  </si>
  <si>
    <t>July 18 (r)</t>
  </si>
  <si>
    <t>August 18 (r)</t>
  </si>
  <si>
    <t>September 18 (r)</t>
  </si>
  <si>
    <t>October 18 (r)</t>
  </si>
  <si>
    <t>November 18 (r)</t>
  </si>
  <si>
    <t>December 18 (r)</t>
  </si>
  <si>
    <t>January 19 (r)</t>
  </si>
  <si>
    <t>March 19 (r)</t>
  </si>
  <si>
    <t>April 19 (r)</t>
  </si>
  <si>
    <t>May 19 (r)</t>
  </si>
  <si>
    <t>June 19 (r)</t>
  </si>
  <si>
    <t>July 19 (r)</t>
  </si>
  <si>
    <t>August 19 (r)</t>
  </si>
  <si>
    <t>September 19 (r)</t>
  </si>
  <si>
    <t>October 19 (r)</t>
  </si>
  <si>
    <t>November 19 (r)</t>
  </si>
  <si>
    <t>December 19 (r)</t>
  </si>
  <si>
    <t>January 20 (r)</t>
  </si>
  <si>
    <t>February 20 (r)</t>
  </si>
  <si>
    <t>March 20 (r)</t>
  </si>
  <si>
    <t>April 20 (r)</t>
  </si>
  <si>
    <t>May 20 (r)</t>
  </si>
  <si>
    <t>June 20 (r)</t>
  </si>
  <si>
    <t>July 20 (r)</t>
  </si>
  <si>
    <t>August 20 (r)</t>
  </si>
  <si>
    <t>September 20 (r)</t>
  </si>
  <si>
    <t>October 20 (r)</t>
  </si>
  <si>
    <t>November 20 (r)</t>
  </si>
  <si>
    <t>December 20 (r)</t>
  </si>
  <si>
    <t>January 21 (r)</t>
  </si>
  <si>
    <t>February 21 (r)</t>
  </si>
  <si>
    <t>March 21 (p)</t>
  </si>
  <si>
    <t>Values in this table have been rounded to the nearest 10 transactions and the nearest £0.1 million tax refunded.</t>
  </si>
  <si>
    <t>This value is not sufficiently large to present and has been suppressed.</t>
  </si>
  <si>
    <t>Table 6a: Number and value of refunds on higher rates residential by time period (cash basis) ¹</t>
  </si>
  <si>
    <t>Higher rates residential refunds</t>
  </si>
  <si>
    <t>Total Value (£ millions) ²</t>
  </si>
  <si>
    <t xml:space="preserve">2020-21 </t>
  </si>
  <si>
    <t xml:space="preserve">April - June 20 </t>
  </si>
  <si>
    <t xml:space="preserve">July - September 20 </t>
  </si>
  <si>
    <t xml:space="preserve">October - December 20 </t>
  </si>
  <si>
    <t xml:space="preserve">January - March 21 </t>
  </si>
  <si>
    <t xml:space="preserve">April 20 </t>
  </si>
  <si>
    <t xml:space="preserve">May 20 </t>
  </si>
  <si>
    <t xml:space="preserve">June 20 </t>
  </si>
  <si>
    <t xml:space="preserve">July 20 </t>
  </si>
  <si>
    <t xml:space="preserve">August 20 </t>
  </si>
  <si>
    <t xml:space="preserve">September 20 </t>
  </si>
  <si>
    <t xml:space="preserve">October 20 </t>
  </si>
  <si>
    <t xml:space="preserve">November 20 </t>
  </si>
  <si>
    <t xml:space="preserve">December 20 </t>
  </si>
  <si>
    <t xml:space="preserve">January 21 </t>
  </si>
  <si>
    <t xml:space="preserve">February 21 </t>
  </si>
  <si>
    <t xml:space="preserve">March 21 </t>
  </si>
  <si>
    <t>Values in this table have been rounded to the nearest 10 transactions and the nearest £0.1 million tax refunded. This is the amount of money refunded by the WRA during the month listed, rather than the effective date of the transaction.</t>
  </si>
  <si>
    <t>In a small number of cases, no money changed hands as the original liability was unpaid at the time of the refund. In these cases an adjustment has been made to the cash figure to add in the theoretical value of the refund.</t>
  </si>
  <si>
    <t>Table 7: Land Transaction Tax paid to the Welsh Revenue Authority ¹</t>
  </si>
  <si>
    <t xml:space="preserve">April - June 20 ² </t>
  </si>
  <si>
    <t xml:space="preserve">July - September 20 ² </t>
  </si>
  <si>
    <t xml:space="preserve">October - December 20 ² </t>
  </si>
  <si>
    <t xml:space="preserve">January - March 21 ² </t>
  </si>
  <si>
    <t xml:space="preserve">April 20 ² </t>
  </si>
  <si>
    <t xml:space="preserve">May 20 ² </t>
  </si>
  <si>
    <t xml:space="preserve">June 20 ² </t>
  </si>
  <si>
    <t xml:space="preserve">July 20 ² </t>
  </si>
  <si>
    <t xml:space="preserve">August 20 ² </t>
  </si>
  <si>
    <t xml:space="preserve">September 20 ² </t>
  </si>
  <si>
    <t xml:space="preserve">October 20 ² </t>
  </si>
  <si>
    <t xml:space="preserve">November 20 ² </t>
  </si>
  <si>
    <t xml:space="preserve">December 20 ² </t>
  </si>
  <si>
    <t xml:space="preserve">January 21 ² </t>
  </si>
  <si>
    <t xml:space="preserve">February 21 ² </t>
  </si>
  <si>
    <t xml:space="preserve">March 21 ² </t>
  </si>
  <si>
    <t>Values in this table have been rounded to the nearest £0.1 million, and nearest £1 million for the additional transactions shown with restricted detail.</t>
  </si>
  <si>
    <t>Figure 1.1: Number of reported notifiable transactions, tax due and % change from the previous estimate a year earlier ¹</t>
  </si>
  <si>
    <t>January to March 2021 (p)</t>
  </si>
  <si>
    <t>% change (compared with January to March 2020) ⁴</t>
  </si>
  <si>
    <t xml:space="preserve">Of which: Additional revenue from higher rates </t>
  </si>
  <si>
    <t>Non-residential ²</t>
  </si>
  <si>
    <t>All transactions ³</t>
  </si>
  <si>
    <t>Values in this table have been rounded to the nearest 10 transactions and the nearest £0.1 million for tax due.</t>
  </si>
  <si>
    <t>Estimates for January to March 2020 were made in April 2020.</t>
  </si>
  <si>
    <t>The value is provisional and will be revised in a future publication.</t>
  </si>
  <si>
    <t>Figure 2.2: Number of reported notifiable transactions, by effective date ¹</t>
  </si>
  <si>
    <t>Total number of transactions ³ (r)</t>
  </si>
  <si>
    <t>Higher rates (r)</t>
  </si>
  <si>
    <t>Oct - Dec 20 (r)</t>
  </si>
  <si>
    <t>The value has been revised in this publication.</t>
  </si>
  <si>
    <t>Figure 2.3  Tax due on reported notifiable transactions, by effective date ¹</t>
  </si>
  <si>
    <t>Residential (r)</t>
  </si>
  <si>
    <t>Total tax due ⁴ (r)</t>
  </si>
  <si>
    <t>Additional revenue from higher rates ² (r)</t>
  </si>
  <si>
    <t>Figure 2.4  Value attributed to properties subject to LTT, by effective date ¹⁴</t>
  </si>
  <si>
    <t>Property value taxed (£ millions) ¹</t>
  </si>
  <si>
    <t>Non-residential ¹ ²</t>
  </si>
  <si>
    <t>Total consideration¹ ³</t>
  </si>
  <si>
    <t>Rental value for newly granted non-residential leases ¹</t>
  </si>
  <si>
    <t xml:space="preserve">Higher rates  (r) </t>
  </si>
  <si>
    <t>Property values in this table have been rounded to the nearest £1 million. Newly granted non-residential leases may have either, or both, a premium and a rental value (the term 'premium' is more accurately described as 'consideration other than rent'). The rental value is the net present value (NPV) of the rents. In this table, only the premium element is included in the 'Total consideration' column. The rental value is shown separately in the column to the right of the total. The rental value should not be added to the total consideration, as these are different concepts. More information on these transactions having a rental element can be seen in Section 4 of this release.</t>
  </si>
  <si>
    <t xml:space="preserve">Any property value associated with the additional transactions shown in Figure 2.3 is excluded here.  </t>
  </si>
  <si>
    <t>Start release point</t>
  </si>
  <si>
    <t>End release point</t>
  </si>
  <si>
    <t>Table A1: Estimates of reported notifiable transactions: All transactions</t>
  </si>
  <si>
    <t>Effective date (month)</t>
  </si>
  <si>
    <t>Estimate</t>
  </si>
  <si>
    <t>% Change Between Estimates</t>
  </si>
  <si>
    <t xml:space="preserve">First </t>
  </si>
  <si>
    <t>Second</t>
  </si>
  <si>
    <t>Third</t>
  </si>
  <si>
    <t>1st to 2nd</t>
  </si>
  <si>
    <t>2nd to 3rd</t>
  </si>
  <si>
    <t>All residential</t>
  </si>
  <si>
    <t>Higher rates residential</t>
  </si>
  <si>
    <t>Mar 21</t>
  </si>
  <si>
    <t>Transaction numbers in this table have been rounded to the nearest 10 transactions.</t>
  </si>
  <si>
    <t>Table A2: Estimates of tax due on reported notifiable transactions: All transactions</t>
  </si>
  <si>
    <t>Tax due in this table has been rounded to the nearest £0.1 million.</t>
  </si>
  <si>
    <t>Tax due amounts are shown net of any refunds claimed made for residential purchases at higher rates (see main release that is published alongside this Annex).</t>
  </si>
  <si>
    <t>A correction has been made to a non-residential transaction effective in April 2019, which was incorrectly entered as being large when this was not the case. This led to a downward revision in the non-residential tax due in this month.</t>
  </si>
  <si>
    <t>Additional revenue from higher rate residential</t>
  </si>
  <si>
    <t xml:space="preserve">Please note this table only includes the additional revenue from higher rate transactions. This table does not include the main rate component of higher rate transactions. </t>
  </si>
  <si>
    <t>Figures are shown net of any refunds claimed made for residential purchases at higher rates.</t>
  </si>
  <si>
    <t>TableA1Hide!A1</t>
  </si>
  <si>
    <t>CTORounded</t>
  </si>
  <si>
    <t>CRERounded</t>
  </si>
  <si>
    <t>CRHRounded</t>
  </si>
  <si>
    <t>CNRRounded</t>
  </si>
  <si>
    <t>TableA2Hide!A1</t>
  </si>
  <si>
    <t>DTORounded</t>
  </si>
  <si>
    <t>DRERounded</t>
  </si>
  <si>
    <t>DRHRounded</t>
  </si>
  <si>
    <t>DNRRounded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</si>
</sst>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43" formatCode="_-* #,##0.00_-;\-* #,##0.00_-;_-* &quot;-&quot;??_-;_-@_-"/>
    <numFmt numFmtId="164" formatCode="0.0"/>
    <numFmt numFmtId="165" formatCode="d\.m;@"/>
    <numFmt numFmtId="166" formatCode="#,##0.0"/>
    <numFmt numFmtId="167" formatCode="0.0%"/>
    <numFmt numFmtId="168" formatCode="_-* #,##0_-;\-* #,##0_-;_-* &quot;-&quot;??_-;_-@_-"/>
    <numFmt numFmtId="169" formatCode="_-* #,##0.0_-;\-* #,##0.0_-;_-* &quot;-&quot;??_-;_-@_-"/>
    <numFmt numFmtId="170" formatCode="#,##0.0000_ ;\-#,##0.0000\ "/>
    <numFmt numFmtId="171" formatCode="#,##0.00000_ ;\-#,##0.00000\ "/>
    <numFmt numFmtId="172" formatCode="#,##0.000_ ;\-#,##0.000\ "/>
    <numFmt numFmtId="174" formatCode="0.0000"/>
    <numFmt numFmtId="175" formatCode="#,##0_ ;\-#,##0\ "/>
    <numFmt numFmtId="176" formatCode="#,##0.0_ ;\-#,##0.0\ "/>
    <numFmt numFmtId="177" formatCode="0.000"/>
    <numFmt numFmtId="178" formatCode="#,##0.0_);\(#,##0.0\)"/>
  </numFmts>
  <fonts count="31" x14ac:knownFonts="1">
    <font>
      <sz val="11"/>
      <color theme="1"/>
      <name val="Calibri"/>
      <family val="2"/>
      <scheme val="minor"/>
    </font>
    <font>
      <sz val="11"/>
      <color theme="1"/>
      <name val="Calibri"/>
      <family val="2"/>
      <scheme val="minor"/>
    </font>
    <font>
      <u/>
      <sz val="11"/>
      <color theme="10"/>
      <name val="Calibri"/>
      <family val="2"/>
      <scheme val="minor"/>
    </font>
    <font>
      <sz val="10"/>
      <color theme="1"/>
      <name val="Arial"/>
      <family val="2"/>
    </font>
    <font>
      <b/>
      <sz val="13"/>
      <color theme="1"/>
      <name val="Arial"/>
      <family val="2"/>
    </font>
    <font>
      <b/>
      <sz val="14"/>
      <color theme="1"/>
      <name val="Arial"/>
      <family val="2"/>
    </font>
    <font>
      <sz val="10"/>
      <color rgb="FFFF0000"/>
      <name val="Arial"/>
      <family val="2"/>
    </font>
    <font>
      <sz val="10"/>
      <name val="Arial"/>
      <family val="2"/>
    </font>
    <font>
      <u/>
      <sz val="10"/>
      <color theme="10"/>
      <name val="Arial"/>
      <family val="2"/>
    </font>
    <font>
      <b/>
      <sz val="10"/>
      <color theme="1"/>
      <name val="Arial"/>
      <family val="2"/>
    </font>
    <font>
      <b/>
      <u/>
      <sz val="10"/>
      <color theme="1"/>
      <name val="Arial"/>
      <family val="2"/>
    </font>
    <font>
      <b/>
      <u/>
      <sz val="10"/>
      <name val="Arial"/>
      <family val="2"/>
    </font>
    <font>
      <b/>
      <sz val="12"/>
      <color theme="1"/>
      <name val="Arial"/>
      <family val="2"/>
    </font>
    <font>
      <b/>
      <sz val="11"/>
      <color rgb="FFFF0000"/>
      <name val="Arial"/>
      <family val="2"/>
    </font>
    <font>
      <b/>
      <sz val="12"/>
      <color theme="1"/>
      <name val="Calibri"/>
      <family val="2"/>
      <scheme val="minor"/>
    </font>
    <font>
      <sz val="10"/>
      <color rgb="FF0070C0"/>
      <name val="Arial"/>
      <family val="2"/>
    </font>
    <font>
      <b/>
      <u val="singleAccounting"/>
      <sz val="10"/>
      <color indexed="8"/>
      <name val="Arial"/>
      <family val="2"/>
    </font>
    <font>
      <b/>
      <u val="singleAccounting"/>
      <sz val="8"/>
      <color indexed="8"/>
      <name val="Arial"/>
      <family val="2"/>
    </font>
    <font>
      <sz val="8"/>
      <color theme="1"/>
      <name val="Arial"/>
      <family val="2"/>
    </font>
    <font>
      <sz val="10"/>
      <color indexed="8"/>
      <name val="Arial"/>
      <family val="2"/>
    </font>
    <font>
      <sz val="8"/>
      <color indexed="8"/>
      <name val="Arial"/>
      <family val="2"/>
    </font>
    <font>
      <vertAlign val="superscript"/>
      <sz val="10"/>
      <color theme="1"/>
      <name val="Arial"/>
      <family val="2"/>
    </font>
    <font>
      <b/>
      <sz val="10"/>
      <color indexed="8"/>
      <name val="Arial"/>
      <family val="2"/>
    </font>
    <font>
      <b/>
      <u val="singleAccounting"/>
      <sz val="10"/>
      <name val="Arial"/>
      <family val="2"/>
    </font>
    <font>
      <b/>
      <u val="singleAccounting"/>
      <sz val="10"/>
      <color theme="1"/>
      <name val="Arial"/>
      <family val="2"/>
    </font>
    <font>
      <b/>
      <sz val="12"/>
      <name val="Arial"/>
      <family val="2"/>
    </font>
    <font>
      <b/>
      <sz val="8"/>
      <color indexed="8"/>
      <name val="Arial"/>
      <family val="2"/>
    </font>
    <font>
      <b/>
      <u/>
      <sz val="10"/>
      <color indexed="8"/>
      <name val="Arial"/>
      <family val="2"/>
    </font>
    <font>
      <b/>
      <u val="singleAccounting"/>
      <sz val="9"/>
      <color indexed="8"/>
      <name val="Arial"/>
      <family val="2"/>
    </font>
    <font>
      <sz val="11"/>
      <name val="Calibri"/>
      <family val="2"/>
      <scheme val="minor"/>
    </font>
    <font>
      <b/>
      <sz val="7"/>
      <color theme="1"/>
      <name val="Arial"/>
      <family val="2"/>
    </font>
  </fonts>
  <fills count="5">
    <fill>
      <patternFill patternType="none"/>
    </fill>
    <fill>
      <patternFill patternType="gray125"/>
    </fill>
    <fill>
      <patternFill patternType="solid">
        <fgColor theme="0"/>
        <bgColor indexed="64"/>
      </patternFill>
    </fill>
    <fill>
      <patternFill patternType="solid">
        <fgColor rgb="FFFDE4BE"/>
        <bgColor indexed="64"/>
      </patternFill>
    </fill>
    <fill>
      <patternFill patternType="solid">
        <fgColor rgb="FFFFFFFF"/>
        <bgColor indexed="64"/>
      </patternFill>
    </fill>
  </fills>
  <borders count="4">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43" fontId="1" fillId="0" borderId="0" applyFont="0" applyFill="0" applyBorder="0" applyAlignment="0" applyProtection="0"/>
  </cellStyleXfs>
  <cellXfs count="301">
    <xf numFmtId="0" fontId="0" fillId="0" borderId="0" xfId="0"/>
    <xf numFmtId="0" fontId="3" fillId="2" borderId="0" xfId="0" applyFont="1" applyFill="1"/>
    <xf numFmtId="0" fontId="4" fillId="2" borderId="0" xfId="0" applyFont="1" applyFill="1" applyAlignment="1">
      <alignment horizontal="left" vertical="top" wrapText="1"/>
    </xf>
    <xf numFmtId="0" fontId="4" fillId="2" borderId="0" xfId="0" applyFont="1" applyFill="1" applyAlignment="1">
      <alignment horizontal="left" vertical="top" wrapText="1"/>
    </xf>
    <xf numFmtId="0" fontId="5" fillId="2" borderId="0" xfId="0" applyFont="1" applyFill="1" applyAlignment="1">
      <alignment vertical="top"/>
    </xf>
    <xf numFmtId="0" fontId="6" fillId="2" borderId="0" xfId="0" applyFont="1" applyFill="1"/>
    <xf numFmtId="0" fontId="7" fillId="2" borderId="0" xfId="0" applyFont="1" applyFill="1" applyAlignment="1">
      <alignment horizontal="left"/>
    </xf>
    <xf numFmtId="0" fontId="7" fillId="2" borderId="0" xfId="0" applyFont="1" applyFill="1" applyAlignment="1">
      <alignment horizontal="left" wrapText="1"/>
    </xf>
    <xf numFmtId="0" fontId="7" fillId="2" borderId="0" xfId="0" applyFont="1" applyFill="1" applyAlignment="1">
      <alignment horizontal="left" wrapText="1"/>
    </xf>
    <xf numFmtId="0" fontId="7" fillId="2" borderId="0" xfId="0" applyFont="1" applyFill="1"/>
    <xf numFmtId="0" fontId="3" fillId="2" borderId="0" xfId="0" applyFont="1" applyFill="1" applyAlignment="1">
      <alignment horizontal="left"/>
    </xf>
    <xf numFmtId="0" fontId="8" fillId="2" borderId="0" xfId="3" applyFont="1" applyFill="1" applyBorder="1"/>
    <xf numFmtId="0" fontId="7" fillId="2" borderId="0" xfId="0" applyFont="1" applyFill="1" applyAlignment="1">
      <alignment horizontal="left"/>
    </xf>
    <xf numFmtId="0" fontId="9" fillId="2" borderId="0" xfId="0" applyFont="1" applyFill="1"/>
    <xf numFmtId="0" fontId="10" fillId="2" borderId="0" xfId="0" applyFont="1" applyFill="1" applyAlignment="1">
      <alignment horizontal="left"/>
    </xf>
    <xf numFmtId="0" fontId="9" fillId="2" borderId="0" xfId="0" applyFont="1" applyFill="1" applyAlignment="1">
      <alignment horizontal="left"/>
    </xf>
    <xf numFmtId="0" fontId="11" fillId="2" borderId="0" xfId="0" applyFont="1" applyFill="1"/>
    <xf numFmtId="0" fontId="3" fillId="0" borderId="0" xfId="0" applyFont="1"/>
    <xf numFmtId="0" fontId="3" fillId="0" borderId="0" xfId="0" applyFont="1" applyAlignment="1">
      <alignment horizontal="left"/>
    </xf>
    <xf numFmtId="0" fontId="12" fillId="0" borderId="0" xfId="0" applyFont="1"/>
    <xf numFmtId="0" fontId="9" fillId="0" borderId="0" xfId="0" applyFont="1"/>
    <xf numFmtId="0" fontId="13" fillId="0" borderId="0" xfId="0" applyFont="1" applyAlignment="1">
      <alignment horizontal="left"/>
    </xf>
    <xf numFmtId="0" fontId="8" fillId="0" borderId="0" xfId="3" applyFont="1" applyAlignment="1">
      <alignment horizontal="left"/>
    </xf>
    <xf numFmtId="0" fontId="12" fillId="0" borderId="0" xfId="0" applyFont="1" applyAlignment="1">
      <alignment horizontal="left" wrapText="1"/>
    </xf>
    <xf numFmtId="0" fontId="14" fillId="0" borderId="0" xfId="0" applyFont="1" applyAlignment="1">
      <alignment horizontal="left" wrapText="1"/>
    </xf>
    <xf numFmtId="0" fontId="3" fillId="0" borderId="0" xfId="0" applyFont="1" applyAlignment="1">
      <alignment wrapText="1"/>
    </xf>
    <xf numFmtId="164" fontId="3" fillId="0" borderId="0" xfId="2" applyNumberFormat="1" applyFont="1" applyAlignment="1">
      <alignment horizontal="left"/>
    </xf>
    <xf numFmtId="0" fontId="3" fillId="0" borderId="0" xfId="0" applyFont="1" applyAlignment="1">
      <alignment horizontal="right"/>
    </xf>
    <xf numFmtId="0" fontId="7" fillId="0" borderId="0" xfId="0" applyFont="1"/>
    <xf numFmtId="0" fontId="7" fillId="0" borderId="0" xfId="0" applyFont="1" applyAlignment="1">
      <alignment wrapText="1"/>
    </xf>
    <xf numFmtId="165" fontId="3" fillId="0" borderId="0" xfId="0" applyNumberFormat="1" applyFont="1"/>
    <xf numFmtId="3" fontId="3" fillId="2" borderId="0" xfId="0" applyNumberFormat="1" applyFont="1" applyFill="1"/>
    <xf numFmtId="9" fontId="3" fillId="0" borderId="0" xfId="0" applyNumberFormat="1" applyFont="1"/>
    <xf numFmtId="0" fontId="6" fillId="0" borderId="0" xfId="0" applyFont="1"/>
    <xf numFmtId="3" fontId="3" fillId="0" borderId="0" xfId="0" applyNumberFormat="1" applyFont="1" applyAlignment="1">
      <alignment horizontal="left"/>
    </xf>
    <xf numFmtId="0" fontId="12" fillId="0" borderId="0" xfId="0" applyFont="1" applyAlignment="1">
      <alignment horizontal="left" wrapText="1"/>
    </xf>
    <xf numFmtId="0" fontId="14" fillId="0" borderId="0" xfId="0" applyFont="1" applyAlignment="1">
      <alignment horizontal="left" wrapText="1"/>
    </xf>
    <xf numFmtId="166" fontId="3" fillId="2" borderId="0" xfId="0" applyNumberFormat="1" applyFont="1" applyFill="1"/>
    <xf numFmtId="0" fontId="3" fillId="0" borderId="0" xfId="0" applyFont="1" applyAlignment="1">
      <alignment horizontal="left" wrapText="1"/>
    </xf>
    <xf numFmtId="3" fontId="3" fillId="0" borderId="0" xfId="0" applyNumberFormat="1" applyFont="1"/>
    <xf numFmtId="166" fontId="3" fillId="0" borderId="0" xfId="0" applyNumberFormat="1" applyFont="1"/>
    <xf numFmtId="167" fontId="3" fillId="0" borderId="0" xfId="0" applyNumberFormat="1" applyFont="1"/>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left" wrapText="1"/>
    </xf>
    <xf numFmtId="0" fontId="12" fillId="0" borderId="0" xfId="0" applyFont="1" applyAlignment="1">
      <alignment horizontal="left"/>
    </xf>
    <xf numFmtId="1" fontId="3" fillId="0" borderId="0" xfId="2" applyNumberFormat="1" applyFont="1" applyAlignment="1">
      <alignment horizontal="left"/>
    </xf>
    <xf numFmtId="167" fontId="3" fillId="0" borderId="0" xfId="2" applyNumberFormat="1" applyFont="1" applyAlignment="1">
      <alignment horizontal="left"/>
    </xf>
    <xf numFmtId="164" fontId="3" fillId="0" borderId="0" xfId="0" applyNumberFormat="1" applyFont="1"/>
    <xf numFmtId="0" fontId="7" fillId="0" borderId="0" xfId="0" applyFont="1" applyAlignment="1">
      <alignment horizontal="left" wrapText="1"/>
    </xf>
    <xf numFmtId="0" fontId="7" fillId="0" borderId="0" xfId="0" applyFont="1" applyAlignment="1">
      <alignment horizontal="left" wrapText="1"/>
    </xf>
    <xf numFmtId="0" fontId="4" fillId="0" borderId="0" xfId="0" applyFont="1"/>
    <xf numFmtId="0" fontId="3" fillId="2" borderId="0" xfId="0" applyFont="1" applyFill="1" applyAlignment="1">
      <alignment horizontal="center" vertical="center"/>
    </xf>
    <xf numFmtId="0" fontId="8" fillId="2" borderId="0" xfId="3" applyFont="1" applyFill="1" applyAlignment="1">
      <alignment horizontal="left" vertical="center"/>
    </xf>
    <xf numFmtId="0" fontId="8" fillId="2" borderId="0" xfId="3" applyFont="1" applyFill="1" applyAlignment="1">
      <alignment horizontal="left" vertical="center"/>
    </xf>
    <xf numFmtId="3" fontId="3" fillId="2" borderId="0" xfId="0" applyNumberFormat="1" applyFont="1" applyFill="1" applyAlignment="1">
      <alignment horizontal="right"/>
    </xf>
    <xf numFmtId="0" fontId="9" fillId="2" borderId="0" xfId="0" applyFont="1" applyFill="1" applyAlignment="1">
      <alignment horizontal="left"/>
    </xf>
    <xf numFmtId="0" fontId="16" fillId="2" borderId="1" xfId="0" applyFont="1" applyFill="1" applyBorder="1" applyAlignment="1">
      <alignment horizontal="center" wrapText="1"/>
    </xf>
    <xf numFmtId="0" fontId="16" fillId="2" borderId="1" xfId="0" applyFont="1" applyFill="1" applyBorder="1" applyAlignment="1">
      <alignment horizontal="center" wrapText="1"/>
    </xf>
    <xf numFmtId="0" fontId="16" fillId="2" borderId="1" xfId="0" applyFont="1" applyFill="1" applyBorder="1" applyAlignment="1">
      <alignment horizontal="center"/>
    </xf>
    <xf numFmtId="0" fontId="16" fillId="2" borderId="1" xfId="0" applyFont="1" applyFill="1" applyBorder="1" applyAlignment="1">
      <alignment horizontal="center"/>
    </xf>
    <xf numFmtId="0" fontId="16" fillId="2" borderId="0" xfId="0" applyFont="1" applyFill="1" applyAlignment="1">
      <alignment horizontal="center"/>
    </xf>
    <xf numFmtId="0" fontId="16" fillId="2" borderId="0" xfId="0" applyFont="1" applyFill="1" applyAlignment="1">
      <alignment horizontal="center" wrapText="1"/>
    </xf>
    <xf numFmtId="0" fontId="16" fillId="2" borderId="0" xfId="0" applyFont="1" applyFill="1" applyAlignment="1">
      <alignment horizontal="center" wrapText="1"/>
    </xf>
    <xf numFmtId="0" fontId="17" fillId="2" borderId="0" xfId="0" applyFont="1" applyFill="1" applyAlignment="1">
      <alignment horizontal="center" wrapText="1"/>
    </xf>
    <xf numFmtId="0" fontId="16" fillId="3" borderId="0" xfId="0" applyFont="1" applyFill="1" applyAlignment="1">
      <alignment horizontal="center" wrapText="1"/>
    </xf>
    <xf numFmtId="0" fontId="3" fillId="2" borderId="0" xfId="0" applyFont="1" applyFill="1" applyAlignment="1">
      <alignment wrapText="1"/>
    </xf>
    <xf numFmtId="0" fontId="18" fillId="2" borderId="0" xfId="0" applyFont="1" applyFill="1"/>
    <xf numFmtId="168" fontId="19" fillId="3" borderId="0" xfId="1" applyNumberFormat="1" applyFont="1" applyFill="1" applyBorder="1" applyAlignment="1" applyProtection="1">
      <alignment horizontal="right"/>
    </xf>
    <xf numFmtId="168" fontId="19" fillId="2" borderId="0" xfId="1" applyNumberFormat="1" applyFont="1" applyFill="1" applyBorder="1" applyAlignment="1" applyProtection="1">
      <alignment horizontal="right"/>
    </xf>
    <xf numFmtId="169" fontId="19" fillId="2" borderId="0" xfId="1" applyNumberFormat="1" applyFont="1" applyFill="1" applyBorder="1" applyAlignment="1" applyProtection="1">
      <alignment horizontal="right"/>
    </xf>
    <xf numFmtId="169" fontId="20" fillId="2" borderId="0" xfId="1" applyNumberFormat="1" applyFont="1" applyFill="1" applyBorder="1" applyAlignment="1" applyProtection="1">
      <alignment horizontal="right"/>
    </xf>
    <xf numFmtId="169" fontId="19" fillId="3" borderId="0" xfId="1" applyNumberFormat="1" applyFont="1" applyFill="1" applyBorder="1" applyAlignment="1" applyProtection="1">
      <alignment horizontal="right"/>
    </xf>
    <xf numFmtId="168" fontId="20" fillId="2" borderId="0" xfId="1" applyNumberFormat="1" applyFont="1" applyFill="1" applyBorder="1" applyAlignment="1" applyProtection="1">
      <alignment horizontal="right"/>
    </xf>
    <xf numFmtId="0" fontId="15" fillId="2" borderId="0" xfId="0" applyFont="1" applyFill="1"/>
    <xf numFmtId="0" fontId="3" fillId="2" borderId="0" xfId="0" quotePrefix="1" applyFont="1" applyFill="1"/>
    <xf numFmtId="17" fontId="3" fillId="2" borderId="0" xfId="0" quotePrefix="1" applyNumberFormat="1" applyFont="1" applyFill="1"/>
    <xf numFmtId="17" fontId="19" fillId="2" borderId="0" xfId="0" applyNumberFormat="1" applyFont="1" applyFill="1"/>
    <xf numFmtId="17" fontId="19" fillId="2" borderId="0" xfId="0" applyNumberFormat="1" applyFont="1" applyFill="1" applyAlignment="1">
      <alignment horizontal="left" indent="2"/>
    </xf>
    <xf numFmtId="3" fontId="19" fillId="2" borderId="0" xfId="1" applyNumberFormat="1" applyFont="1" applyFill="1" applyBorder="1" applyAlignment="1" applyProtection="1">
      <alignment horizontal="right"/>
    </xf>
    <xf numFmtId="9" fontId="19" fillId="2" borderId="0" xfId="1" applyNumberFormat="1" applyFont="1" applyFill="1" applyBorder="1" applyAlignment="1" applyProtection="1">
      <alignment horizontal="right"/>
    </xf>
    <xf numFmtId="10" fontId="19" fillId="2" borderId="0" xfId="1" applyNumberFormat="1" applyFont="1" applyFill="1" applyBorder="1" applyAlignment="1" applyProtection="1">
      <alignment horizontal="right"/>
    </xf>
    <xf numFmtId="170" fontId="19" fillId="2" borderId="0" xfId="1" applyNumberFormat="1" applyFont="1" applyFill="1" applyBorder="1" applyAlignment="1" applyProtection="1">
      <alignment horizontal="right"/>
    </xf>
    <xf numFmtId="167" fontId="19" fillId="2" borderId="0" xfId="1" applyNumberFormat="1" applyFont="1" applyFill="1" applyBorder="1" applyAlignment="1" applyProtection="1">
      <alignment horizontal="right"/>
    </xf>
    <xf numFmtId="17" fontId="19" fillId="2" borderId="0" xfId="0" quotePrefix="1" applyNumberFormat="1" applyFont="1" applyFill="1"/>
    <xf numFmtId="17" fontId="19" fillId="0" borderId="0" xfId="0" quotePrefix="1" applyNumberFormat="1" applyFont="1"/>
    <xf numFmtId="171" fontId="19" fillId="2" borderId="0" xfId="1" applyNumberFormat="1" applyFont="1" applyFill="1" applyBorder="1" applyAlignment="1" applyProtection="1">
      <alignment horizontal="right"/>
    </xf>
    <xf numFmtId="172" fontId="19" fillId="2" borderId="0" xfId="1" applyNumberFormat="1" applyFont="1" applyFill="1" applyBorder="1" applyAlignment="1" applyProtection="1">
      <alignment horizontal="right"/>
    </xf>
    <xf numFmtId="171" fontId="19" fillId="3" borderId="0" xfId="1" applyNumberFormat="1" applyFont="1" applyFill="1" applyBorder="1" applyAlignment="1" applyProtection="1">
      <alignment horizontal="right"/>
    </xf>
    <xf numFmtId="164" fontId="19" fillId="3" borderId="0" xfId="1" applyNumberFormat="1" applyFont="1" applyFill="1" applyBorder="1" applyAlignment="1" applyProtection="1">
      <alignment horizontal="right"/>
    </xf>
    <xf numFmtId="1" fontId="19" fillId="2" borderId="0" xfId="1" applyNumberFormat="1" applyFont="1" applyFill="1" applyBorder="1" applyAlignment="1" applyProtection="1">
      <alignment horizontal="right"/>
    </xf>
    <xf numFmtId="1" fontId="19" fillId="3" borderId="0" xfId="1" applyNumberFormat="1" applyFont="1" applyFill="1" applyBorder="1" applyAlignment="1" applyProtection="1">
      <alignment horizontal="right"/>
    </xf>
    <xf numFmtId="0" fontId="19" fillId="2" borderId="2" xfId="0" applyFont="1" applyFill="1" applyBorder="1"/>
    <xf numFmtId="168" fontId="19" fillId="2" borderId="2" xfId="1" applyNumberFormat="1" applyFont="1" applyFill="1" applyBorder="1" applyAlignment="1" applyProtection="1">
      <alignment horizontal="right"/>
    </xf>
    <xf numFmtId="168" fontId="19" fillId="3" borderId="2" xfId="1" applyNumberFormat="1" applyFont="1" applyFill="1" applyBorder="1" applyAlignment="1" applyProtection="1">
      <alignment horizontal="right"/>
    </xf>
    <xf numFmtId="169" fontId="19" fillId="2" borderId="2" xfId="1" applyNumberFormat="1" applyFont="1" applyFill="1" applyBorder="1" applyAlignment="1" applyProtection="1">
      <alignment horizontal="right"/>
    </xf>
    <xf numFmtId="0" fontId="3" fillId="2" borderId="2" xfId="0" applyFont="1" applyFill="1" applyBorder="1"/>
    <xf numFmtId="0" fontId="19" fillId="2" borderId="0" xfId="0" applyFont="1" applyFill="1"/>
    <xf numFmtId="0" fontId="21" fillId="2" borderId="0" xfId="0" quotePrefix="1" applyFont="1" applyFill="1" applyAlignment="1">
      <alignment horizontal="left"/>
    </xf>
    <xf numFmtId="10" fontId="3" fillId="2" borderId="0" xfId="0" applyNumberFormat="1" applyFont="1" applyFill="1"/>
    <xf numFmtId="0" fontId="21" fillId="2" borderId="0" xfId="0" quotePrefix="1" applyFont="1" applyFill="1" applyAlignment="1">
      <alignment horizontal="left" vertical="top" wrapText="1"/>
    </xf>
    <xf numFmtId="0" fontId="3" fillId="2" borderId="0" xfId="0" applyFont="1" applyFill="1" applyAlignment="1">
      <alignment horizontal="left" wrapText="1"/>
    </xf>
    <xf numFmtId="0" fontId="3" fillId="2" borderId="0" xfId="0" applyFont="1" applyFill="1" applyAlignment="1">
      <alignment horizontal="left" wrapText="1"/>
    </xf>
    <xf numFmtId="0" fontId="21" fillId="2" borderId="0" xfId="0" quotePrefix="1" applyFont="1" applyFill="1" applyAlignment="1">
      <alignment horizontal="left" vertical="top"/>
    </xf>
    <xf numFmtId="164" fontId="3" fillId="2" borderId="0" xfId="0" applyNumberFormat="1" applyFont="1" applyFill="1"/>
    <xf numFmtId="164" fontId="19" fillId="2" borderId="0" xfId="1" applyNumberFormat="1" applyFont="1" applyFill="1" applyBorder="1" applyAlignment="1" applyProtection="1">
      <alignment horizontal="right"/>
    </xf>
    <xf numFmtId="164" fontId="3" fillId="2" borderId="0" xfId="0" applyNumberFormat="1" applyFont="1" applyFill="1" applyAlignment="1">
      <alignment horizontal="right"/>
    </xf>
    <xf numFmtId="168" fontId="3" fillId="2" borderId="0" xfId="0" applyNumberFormat="1" applyFont="1" applyFill="1"/>
    <xf numFmtId="1" fontId="3" fillId="2" borderId="0" xfId="0" applyNumberFormat="1" applyFont="1" applyFill="1"/>
    <xf numFmtId="0" fontId="16" fillId="3" borderId="1" xfId="0" applyFont="1" applyFill="1" applyBorder="1" applyAlignment="1">
      <alignment horizontal="center" wrapText="1"/>
    </xf>
    <xf numFmtId="0" fontId="16" fillId="3" borderId="0" xfId="0" applyFont="1" applyFill="1" applyAlignment="1">
      <alignment horizontal="center" wrapText="1"/>
    </xf>
    <xf numFmtId="0" fontId="3" fillId="2" borderId="0" xfId="0" applyFont="1" applyFill="1" applyAlignment="1">
      <alignment vertical="top"/>
    </xf>
    <xf numFmtId="17" fontId="19" fillId="2" borderId="2" xfId="0" applyNumberFormat="1" applyFont="1" applyFill="1" applyBorder="1" applyAlignment="1">
      <alignment horizontal="left" indent="2"/>
    </xf>
    <xf numFmtId="0" fontId="16" fillId="2" borderId="0" xfId="0" quotePrefix="1" applyFont="1" applyFill="1" applyAlignment="1">
      <alignment horizontal="center" wrapText="1"/>
    </xf>
    <xf numFmtId="0" fontId="9" fillId="2" borderId="0" xfId="0" applyFont="1" applyFill="1" applyAlignment="1">
      <alignment horizontal="center" vertical="center"/>
    </xf>
    <xf numFmtId="3" fontId="22" fillId="2" borderId="0" xfId="1" applyNumberFormat="1" applyFont="1" applyFill="1" applyBorder="1" applyAlignment="1" applyProtection="1">
      <alignment horizontal="right"/>
    </xf>
    <xf numFmtId="3" fontId="22" fillId="3" borderId="0" xfId="1" applyNumberFormat="1" applyFont="1" applyFill="1" applyBorder="1" applyAlignment="1" applyProtection="1">
      <alignment horizontal="right"/>
    </xf>
    <xf numFmtId="166" fontId="22" fillId="2" borderId="0" xfId="1" applyNumberFormat="1" applyFont="1" applyFill="1" applyBorder="1" applyAlignment="1" applyProtection="1">
      <alignment horizontal="right"/>
    </xf>
    <xf numFmtId="166" fontId="22" fillId="3" borderId="0" xfId="1" applyNumberFormat="1" applyFont="1" applyFill="1" applyBorder="1" applyAlignment="1" applyProtection="1">
      <alignment horizontal="right"/>
    </xf>
    <xf numFmtId="3" fontId="19" fillId="3" borderId="0" xfId="1" applyNumberFormat="1" applyFont="1" applyFill="1" applyBorder="1" applyAlignment="1" applyProtection="1">
      <alignment horizontal="right"/>
    </xf>
    <xf numFmtId="166" fontId="19" fillId="2" borderId="0" xfId="1" applyNumberFormat="1" applyFont="1" applyFill="1" applyBorder="1" applyAlignment="1" applyProtection="1">
      <alignment horizontal="right"/>
    </xf>
    <xf numFmtId="166" fontId="19" fillId="3" borderId="0" xfId="1" applyNumberFormat="1" applyFont="1" applyFill="1" applyBorder="1" applyAlignment="1" applyProtection="1">
      <alignment horizontal="right"/>
    </xf>
    <xf numFmtId="17" fontId="19" fillId="2" borderId="2" xfId="0" quotePrefix="1" applyNumberFormat="1" applyFont="1" applyFill="1" applyBorder="1"/>
    <xf numFmtId="3" fontId="19" fillId="2" borderId="2" xfId="1" applyNumberFormat="1" applyFont="1" applyFill="1" applyBorder="1" applyAlignment="1" applyProtection="1">
      <alignment horizontal="right"/>
    </xf>
    <xf numFmtId="3" fontId="19" fillId="3" borderId="2" xfId="1" applyNumberFormat="1" applyFont="1" applyFill="1" applyBorder="1" applyAlignment="1" applyProtection="1">
      <alignment horizontal="right"/>
    </xf>
    <xf numFmtId="166" fontId="19" fillId="2" borderId="2" xfId="1" applyNumberFormat="1" applyFont="1" applyFill="1" applyBorder="1" applyAlignment="1" applyProtection="1">
      <alignment horizontal="right"/>
    </xf>
    <xf numFmtId="166" fontId="19" fillId="3" borderId="2" xfId="1" applyNumberFormat="1" applyFont="1" applyFill="1" applyBorder="1" applyAlignment="1" applyProtection="1">
      <alignment horizontal="right"/>
    </xf>
    <xf numFmtId="0" fontId="21" fillId="2" borderId="0" xfId="0" quotePrefix="1" applyFont="1" applyFill="1" applyAlignment="1">
      <alignment horizontal="left" wrapText="1"/>
    </xf>
    <xf numFmtId="0" fontId="16" fillId="0" borderId="1" xfId="0" applyFont="1" applyBorder="1" applyAlignment="1">
      <alignment horizontal="center" wrapText="1"/>
    </xf>
    <xf numFmtId="0" fontId="23" fillId="2" borderId="1" xfId="0" applyFont="1" applyFill="1" applyBorder="1" applyAlignment="1">
      <alignment horizontal="center"/>
    </xf>
    <xf numFmtId="0" fontId="23" fillId="2" borderId="1" xfId="0" applyFont="1" applyFill="1" applyBorder="1" applyAlignment="1">
      <alignment horizontal="center"/>
    </xf>
    <xf numFmtId="0" fontId="3" fillId="2" borderId="1" xfId="0" applyFont="1" applyFill="1" applyBorder="1"/>
    <xf numFmtId="0" fontId="16" fillId="0" borderId="0" xfId="0" applyFont="1" applyAlignment="1">
      <alignment horizontal="center" wrapText="1"/>
    </xf>
    <xf numFmtId="0" fontId="16" fillId="2" borderId="0" xfId="0" applyFont="1" applyFill="1" applyAlignment="1">
      <alignment horizontal="center"/>
    </xf>
    <xf numFmtId="0" fontId="23" fillId="2" borderId="0" xfId="0" applyFont="1" applyFill="1" applyAlignment="1">
      <alignment horizontal="center" wrapText="1"/>
    </xf>
    <xf numFmtId="3" fontId="3" fillId="3" borderId="0" xfId="0" applyNumberFormat="1" applyFont="1" applyFill="1" applyAlignment="1">
      <alignment horizontal="right"/>
    </xf>
    <xf numFmtId="0" fontId="3" fillId="2" borderId="0" xfId="0" applyFont="1" applyFill="1" applyAlignment="1">
      <alignment horizontal="right"/>
    </xf>
    <xf numFmtId="0" fontId="3" fillId="3" borderId="0" xfId="0" applyFont="1" applyFill="1" applyAlignment="1">
      <alignment horizontal="right"/>
    </xf>
    <xf numFmtId="166" fontId="3" fillId="2" borderId="0" xfId="0" applyNumberFormat="1" applyFont="1" applyFill="1" applyAlignment="1">
      <alignment horizontal="right"/>
    </xf>
    <xf numFmtId="166" fontId="3" fillId="3" borderId="0" xfId="0" applyNumberFormat="1" applyFont="1" applyFill="1" applyAlignment="1">
      <alignment horizontal="right"/>
    </xf>
    <xf numFmtId="164" fontId="3" fillId="3" borderId="0" xfId="0" applyNumberFormat="1" applyFont="1" applyFill="1" applyAlignment="1">
      <alignment horizontal="right"/>
    </xf>
    <xf numFmtId="10" fontId="3" fillId="2" borderId="0" xfId="0" applyNumberFormat="1" applyFont="1" applyFill="1" applyAlignment="1">
      <alignment horizontal="right"/>
    </xf>
    <xf numFmtId="174" fontId="3" fillId="3" borderId="0" xfId="0" applyNumberFormat="1" applyFont="1" applyFill="1" applyAlignment="1">
      <alignment horizontal="right"/>
    </xf>
    <xf numFmtId="3" fontId="3" fillId="2" borderId="2" xfId="0" applyNumberFormat="1" applyFont="1" applyFill="1" applyBorder="1" applyAlignment="1">
      <alignment horizontal="right"/>
    </xf>
    <xf numFmtId="3" fontId="3" fillId="3" borderId="2" xfId="0" applyNumberFormat="1" applyFont="1" applyFill="1" applyBorder="1" applyAlignment="1">
      <alignment horizontal="right"/>
    </xf>
    <xf numFmtId="166" fontId="3" fillId="2" borderId="2" xfId="0" applyNumberFormat="1" applyFont="1" applyFill="1" applyBorder="1" applyAlignment="1">
      <alignment horizontal="right"/>
    </xf>
    <xf numFmtId="166" fontId="3" fillId="3" borderId="2" xfId="0" applyNumberFormat="1" applyFont="1" applyFill="1" applyBorder="1" applyAlignment="1">
      <alignment horizontal="right"/>
    </xf>
    <xf numFmtId="168" fontId="19" fillId="2" borderId="0" xfId="4" applyNumberFormat="1" applyFont="1" applyFill="1" applyBorder="1" applyAlignment="1" applyProtection="1">
      <alignment horizontal="right"/>
    </xf>
    <xf numFmtId="0" fontId="0" fillId="2" borderId="0" xfId="0" applyFill="1"/>
    <xf numFmtId="0" fontId="7" fillId="2" borderId="0" xfId="0" applyFont="1" applyFill="1" applyAlignment="1">
      <alignment wrapText="1"/>
    </xf>
    <xf numFmtId="0" fontId="3" fillId="2" borderId="0" xfId="0" applyFont="1" applyFill="1" applyAlignment="1">
      <alignment horizontal="left" vertical="center"/>
    </xf>
    <xf numFmtId="0" fontId="16" fillId="3" borderId="0" xfId="0" quotePrefix="1" applyFont="1" applyFill="1" applyAlignment="1">
      <alignment horizontal="center" wrapText="1"/>
    </xf>
    <xf numFmtId="168" fontId="22" fillId="2" borderId="0" xfId="1" applyNumberFormat="1" applyFont="1" applyFill="1" applyBorder="1" applyAlignment="1" applyProtection="1">
      <alignment horizontal="right"/>
    </xf>
    <xf numFmtId="175" fontId="22" fillId="3" borderId="0" xfId="1" applyNumberFormat="1" applyFont="1" applyFill="1" applyBorder="1" applyAlignment="1" applyProtection="1">
      <alignment horizontal="right"/>
    </xf>
    <xf numFmtId="164" fontId="22" fillId="2" borderId="0" xfId="1" applyNumberFormat="1" applyFont="1" applyFill="1" applyBorder="1" applyAlignment="1" applyProtection="1">
      <alignment horizontal="right"/>
    </xf>
    <xf numFmtId="164" fontId="22" fillId="3" borderId="0" xfId="1" applyNumberFormat="1" applyFont="1" applyFill="1" applyBorder="1" applyAlignment="1" applyProtection="1">
      <alignment horizontal="right"/>
    </xf>
    <xf numFmtId="175" fontId="19" fillId="3" borderId="0" xfId="1" applyNumberFormat="1" applyFont="1" applyFill="1" applyBorder="1" applyAlignment="1" applyProtection="1">
      <alignment horizontal="right"/>
    </xf>
    <xf numFmtId="17" fontId="22" fillId="2" borderId="0" xfId="0" applyNumberFormat="1" applyFont="1" applyFill="1"/>
    <xf numFmtId="0" fontId="3" fillId="2" borderId="2" xfId="0" applyFont="1" applyFill="1" applyBorder="1" applyAlignment="1">
      <alignment horizontal="left"/>
    </xf>
    <xf numFmtId="175" fontId="19" fillId="3" borderId="2" xfId="1" applyNumberFormat="1" applyFont="1" applyFill="1" applyBorder="1" applyAlignment="1" applyProtection="1">
      <alignment horizontal="right"/>
    </xf>
    <xf numFmtId="164" fontId="19" fillId="2" borderId="2" xfId="1" applyNumberFormat="1" applyFont="1" applyFill="1" applyBorder="1" applyAlignment="1" applyProtection="1">
      <alignment horizontal="right"/>
    </xf>
    <xf numFmtId="164" fontId="19" fillId="3" borderId="2" xfId="1" applyNumberFormat="1" applyFont="1" applyFill="1" applyBorder="1" applyAlignment="1" applyProtection="1">
      <alignment horizontal="right"/>
    </xf>
    <xf numFmtId="0" fontId="7" fillId="2" borderId="0" xfId="0" applyFont="1" applyFill="1" applyAlignment="1">
      <alignment horizontal="left" vertical="top" wrapText="1"/>
    </xf>
    <xf numFmtId="0" fontId="9" fillId="2" borderId="0" xfId="0" applyFont="1" applyFill="1" applyAlignment="1">
      <alignment horizontal="left" wrapText="1"/>
    </xf>
    <xf numFmtId="168" fontId="6" fillId="2" borderId="0" xfId="0" applyNumberFormat="1" applyFont="1" applyFill="1"/>
    <xf numFmtId="175" fontId="3" fillId="2" borderId="0" xfId="0" applyNumberFormat="1" applyFont="1" applyFill="1"/>
    <xf numFmtId="49" fontId="3" fillId="2" borderId="0" xfId="0" applyNumberFormat="1" applyFont="1" applyFill="1"/>
    <xf numFmtId="0" fontId="9" fillId="2" borderId="0" xfId="0" applyFont="1" applyFill="1" applyAlignment="1">
      <alignment horizontal="left" vertical="top" wrapText="1"/>
    </xf>
    <xf numFmtId="0" fontId="16" fillId="4" borderId="1" xfId="0" applyFont="1" applyFill="1" applyBorder="1" applyAlignment="1">
      <alignment horizontal="center"/>
    </xf>
    <xf numFmtId="3" fontId="16" fillId="4" borderId="1" xfId="0" applyNumberFormat="1" applyFont="1" applyFill="1" applyBorder="1" applyAlignment="1">
      <alignment horizontal="center" wrapText="1"/>
    </xf>
    <xf numFmtId="49" fontId="16" fillId="4" borderId="1" xfId="0" applyNumberFormat="1" applyFont="1" applyFill="1" applyBorder="1" applyAlignment="1">
      <alignment horizontal="center" wrapText="1"/>
    </xf>
    <xf numFmtId="3" fontId="7" fillId="4" borderId="0" xfId="0" applyNumberFormat="1" applyFont="1" applyFill="1" applyAlignment="1">
      <alignment horizontal="right"/>
    </xf>
    <xf numFmtId="49" fontId="7" fillId="4" borderId="0" xfId="0" applyNumberFormat="1" applyFont="1" applyFill="1" applyAlignment="1">
      <alignment horizontal="right"/>
    </xf>
    <xf numFmtId="166" fontId="7" fillId="4" borderId="0" xfId="0" applyNumberFormat="1" applyFont="1" applyFill="1" applyAlignment="1">
      <alignment horizontal="right"/>
    </xf>
    <xf numFmtId="2" fontId="7" fillId="4" borderId="0" xfId="0" applyNumberFormat="1" applyFont="1" applyFill="1" applyAlignment="1">
      <alignment horizontal="right"/>
    </xf>
    <xf numFmtId="1" fontId="7" fillId="4" borderId="0" xfId="0" applyNumberFormat="1" applyFont="1" applyFill="1" applyAlignment="1">
      <alignment horizontal="right"/>
    </xf>
    <xf numFmtId="17" fontId="19" fillId="2" borderId="2" xfId="0" applyNumberFormat="1" applyFont="1" applyFill="1" applyBorder="1"/>
    <xf numFmtId="3" fontId="7" fillId="4" borderId="2" xfId="0" applyNumberFormat="1" applyFont="1" applyFill="1" applyBorder="1" applyAlignment="1">
      <alignment horizontal="right"/>
    </xf>
    <xf numFmtId="49" fontId="7" fillId="4" borderId="2" xfId="0" applyNumberFormat="1" applyFont="1" applyFill="1" applyBorder="1" applyAlignment="1">
      <alignment horizontal="right"/>
    </xf>
    <xf numFmtId="0" fontId="3" fillId="2" borderId="0" xfId="0" applyFont="1" applyFill="1" applyAlignment="1">
      <alignment horizontal="left" vertical="top" wrapText="1"/>
    </xf>
    <xf numFmtId="0" fontId="7" fillId="2" borderId="0" xfId="0" applyFont="1" applyFill="1" applyAlignment="1">
      <alignment vertical="top"/>
    </xf>
    <xf numFmtId="0" fontId="24" fillId="2" borderId="1" xfId="0" applyFont="1" applyFill="1" applyBorder="1" applyAlignment="1">
      <alignment horizontal="center" wrapText="1"/>
    </xf>
    <xf numFmtId="0" fontId="24" fillId="2" borderId="1" xfId="0" applyFont="1" applyFill="1" applyBorder="1" applyAlignment="1">
      <alignment horizontal="center"/>
    </xf>
    <xf numFmtId="0" fontId="24" fillId="2" borderId="0" xfId="0" applyFont="1" applyFill="1" applyAlignment="1">
      <alignment horizontal="center" wrapText="1"/>
    </xf>
    <xf numFmtId="0" fontId="24" fillId="2" borderId="0" xfId="0" applyFont="1" applyFill="1" applyAlignment="1">
      <alignment horizontal="center"/>
    </xf>
    <xf numFmtId="0" fontId="24" fillId="2" borderId="0" xfId="0" applyFont="1" applyFill="1" applyAlignment="1">
      <alignment horizontal="center" wrapText="1"/>
    </xf>
    <xf numFmtId="3" fontId="7" fillId="2" borderId="0" xfId="0" applyNumberFormat="1" applyFont="1" applyFill="1" applyAlignment="1">
      <alignment horizontal="right"/>
    </xf>
    <xf numFmtId="166" fontId="7" fillId="2" borderId="0" xfId="0" applyNumberFormat="1" applyFont="1" applyFill="1" applyAlignment="1">
      <alignment horizontal="right"/>
    </xf>
    <xf numFmtId="3" fontId="7" fillId="2" borderId="0" xfId="0" applyNumberFormat="1" applyFont="1" applyFill="1"/>
    <xf numFmtId="166" fontId="7" fillId="2" borderId="0" xfId="0" applyNumberFormat="1" applyFont="1" applyFill="1"/>
    <xf numFmtId="0" fontId="3" fillId="2" borderId="2" xfId="0" quotePrefix="1" applyFont="1" applyFill="1" applyBorder="1"/>
    <xf numFmtId="3" fontId="7" fillId="2" borderId="2" xfId="0" applyNumberFormat="1" applyFont="1" applyFill="1" applyBorder="1"/>
    <xf numFmtId="166" fontId="7" fillId="2" borderId="2" xfId="0" applyNumberFormat="1" applyFont="1" applyFill="1" applyBorder="1"/>
    <xf numFmtId="164" fontId="24" fillId="2" borderId="1" xfId="0" applyNumberFormat="1" applyFont="1" applyFill="1" applyBorder="1" applyAlignment="1">
      <alignment horizontal="center" wrapText="1"/>
    </xf>
    <xf numFmtId="17" fontId="3" fillId="2" borderId="2" xfId="0" quotePrefix="1" applyNumberFormat="1" applyFont="1" applyFill="1" applyBorder="1"/>
    <xf numFmtId="164" fontId="3" fillId="2" borderId="2" xfId="0" applyNumberFormat="1" applyFont="1" applyFill="1" applyBorder="1"/>
    <xf numFmtId="0" fontId="3" fillId="2" borderId="0" xfId="0" applyFont="1" applyFill="1" applyAlignment="1">
      <alignment vertical="top" wrapText="1"/>
    </xf>
    <xf numFmtId="0" fontId="25" fillId="0" borderId="0" xfId="0" applyFont="1" applyAlignment="1">
      <alignment horizontal="left" vertical="top" wrapText="1"/>
    </xf>
    <xf numFmtId="0" fontId="16" fillId="2" borderId="0" xfId="0" applyFont="1" applyFill="1" applyAlignment="1">
      <alignment wrapText="1"/>
    </xf>
    <xf numFmtId="0" fontId="22" fillId="2" borderId="3" xfId="0" applyFont="1" applyFill="1" applyBorder="1" applyAlignment="1">
      <alignment horizontal="center" vertical="center" wrapText="1"/>
    </xf>
    <xf numFmtId="0" fontId="22" fillId="2" borderId="2" xfId="0" applyFont="1" applyFill="1" applyBorder="1" applyAlignment="1">
      <alignment horizontal="left" wrapText="1"/>
    </xf>
    <xf numFmtId="0" fontId="16" fillId="2" borderId="0" xfId="0" applyFont="1" applyFill="1" applyAlignment="1">
      <alignment horizontal="left" wrapText="1"/>
    </xf>
    <xf numFmtId="0" fontId="22" fillId="2" borderId="2" xfId="0" applyFont="1" applyFill="1" applyBorder="1" applyAlignment="1">
      <alignment horizontal="center" wrapText="1"/>
    </xf>
    <xf numFmtId="17" fontId="19" fillId="2" borderId="0" xfId="0" applyNumberFormat="1" applyFont="1" applyFill="1" applyAlignment="1">
      <alignment vertical="top"/>
    </xf>
    <xf numFmtId="9" fontId="19" fillId="2" borderId="0" xfId="2" applyFont="1" applyFill="1" applyBorder="1" applyAlignment="1" applyProtection="1">
      <alignment horizontal="right"/>
    </xf>
    <xf numFmtId="17" fontId="19" fillId="2" borderId="0" xfId="0" applyNumberFormat="1" applyFont="1" applyFill="1" applyAlignment="1">
      <alignment horizontal="left" wrapText="1" indent="1"/>
    </xf>
    <xf numFmtId="17" fontId="19" fillId="2" borderId="0" xfId="0" applyNumberFormat="1" applyFont="1" applyFill="1" applyAlignment="1">
      <alignment wrapText="1"/>
    </xf>
    <xf numFmtId="3" fontId="20" fillId="2" borderId="0" xfId="1" applyNumberFormat="1" applyFont="1" applyFill="1" applyBorder="1" applyAlignment="1" applyProtection="1">
      <alignment horizontal="right"/>
    </xf>
    <xf numFmtId="9" fontId="20" fillId="2" borderId="0" xfId="2" applyFont="1" applyFill="1" applyBorder="1" applyAlignment="1" applyProtection="1">
      <alignment horizontal="right"/>
    </xf>
    <xf numFmtId="0" fontId="18" fillId="0" borderId="0" xfId="0" applyFont="1"/>
    <xf numFmtId="9" fontId="22" fillId="2" borderId="0" xfId="2" applyFont="1" applyFill="1" applyBorder="1" applyAlignment="1" applyProtection="1">
      <alignment horizontal="right"/>
    </xf>
    <xf numFmtId="0" fontId="3" fillId="0" borderId="2" xfId="0" applyFont="1" applyBorder="1"/>
    <xf numFmtId="168" fontId="19" fillId="2" borderId="2" xfId="1" applyNumberFormat="1" applyFont="1" applyFill="1" applyBorder="1" applyAlignment="1" applyProtection="1"/>
    <xf numFmtId="175" fontId="19" fillId="2" borderId="2" xfId="1" applyNumberFormat="1" applyFont="1" applyFill="1" applyBorder="1" applyAlignment="1" applyProtection="1">
      <alignment horizontal="right"/>
    </xf>
    <xf numFmtId="175" fontId="20" fillId="2" borderId="2" xfId="1" applyNumberFormat="1" applyFont="1" applyFill="1" applyBorder="1" applyAlignment="1" applyProtection="1">
      <alignment horizontal="right"/>
    </xf>
    <xf numFmtId="0" fontId="21" fillId="0" borderId="0" xfId="0" applyFont="1" applyAlignment="1">
      <alignment horizontal="left" vertical="top"/>
    </xf>
    <xf numFmtId="0" fontId="3" fillId="0" borderId="1" xfId="0" applyFont="1" applyBorder="1" applyAlignment="1">
      <alignment horizontal="left" wrapText="1"/>
    </xf>
    <xf numFmtId="0" fontId="21" fillId="0" borderId="0" xfId="0" applyFont="1" applyAlignment="1">
      <alignment horizontal="left"/>
    </xf>
    <xf numFmtId="0" fontId="3" fillId="0" borderId="0" xfId="0" applyFont="1" applyAlignment="1">
      <alignment horizontal="left"/>
    </xf>
    <xf numFmtId="0" fontId="16" fillId="2" borderId="0" xfId="0" applyFont="1" applyFill="1" applyAlignment="1">
      <alignment horizontal="left" wrapText="1"/>
    </xf>
    <xf numFmtId="0" fontId="16" fillId="2" borderId="2" xfId="0" applyFont="1" applyFill="1" applyBorder="1" applyAlignment="1">
      <alignment horizontal="left" wrapText="1"/>
    </xf>
    <xf numFmtId="0" fontId="16" fillId="2" borderId="2" xfId="0" applyFont="1" applyFill="1" applyBorder="1" applyAlignment="1">
      <alignment horizontal="center" wrapText="1"/>
    </xf>
    <xf numFmtId="0" fontId="22" fillId="2" borderId="0" xfId="0" applyFont="1" applyFill="1" applyAlignment="1">
      <alignment horizontal="left" wrapText="1"/>
    </xf>
    <xf numFmtId="0" fontId="22" fillId="2" borderId="1" xfId="0" applyFont="1" applyFill="1" applyBorder="1" applyAlignment="1">
      <alignment horizontal="center" wrapText="1"/>
    </xf>
    <xf numFmtId="0" fontId="26" fillId="2" borderId="0" xfId="0" applyFont="1" applyFill="1" applyAlignment="1">
      <alignment horizontal="center" wrapText="1"/>
    </xf>
    <xf numFmtId="0" fontId="22" fillId="3" borderId="1" xfId="0" applyFont="1" applyFill="1" applyBorder="1" applyAlignment="1">
      <alignment horizontal="center" wrapText="1"/>
    </xf>
    <xf numFmtId="168" fontId="19" fillId="2" borderId="0" xfId="1" applyNumberFormat="1" applyFont="1" applyFill="1" applyBorder="1" applyAlignment="1" applyProtection="1"/>
    <xf numFmtId="0" fontId="22" fillId="2" borderId="2" xfId="0" applyFont="1" applyFill="1" applyBorder="1" applyAlignment="1">
      <alignment horizontal="center" wrapText="1"/>
    </xf>
    <xf numFmtId="0" fontId="26" fillId="2" borderId="2" xfId="0" applyFont="1" applyFill="1" applyBorder="1" applyAlignment="1">
      <alignment horizontal="center" wrapText="1"/>
    </xf>
    <xf numFmtId="0" fontId="22" fillId="3" borderId="2" xfId="0" applyFont="1" applyFill="1" applyBorder="1" applyAlignment="1">
      <alignment horizontal="center" wrapText="1"/>
    </xf>
    <xf numFmtId="3" fontId="26" fillId="2" borderId="0" xfId="1" applyNumberFormat="1" applyFont="1" applyFill="1" applyBorder="1" applyAlignment="1" applyProtection="1">
      <alignment horizontal="right"/>
    </xf>
    <xf numFmtId="0" fontId="3" fillId="0" borderId="0" xfId="0" applyFont="1"/>
    <xf numFmtId="0" fontId="12" fillId="2" borderId="0" xfId="0" applyFont="1" applyFill="1" applyAlignment="1">
      <alignment horizontal="left" wrapText="1"/>
    </xf>
    <xf numFmtId="0" fontId="16" fillId="2" borderId="1" xfId="0" applyFont="1" applyFill="1" applyBorder="1" applyAlignment="1">
      <alignment horizontal="left" wrapText="1"/>
    </xf>
    <xf numFmtId="0" fontId="26" fillId="2" borderId="0" xfId="0" applyFont="1" applyFill="1" applyAlignment="1">
      <alignment horizontal="center" vertical="center" wrapText="1"/>
    </xf>
    <xf numFmtId="0" fontId="27" fillId="2" borderId="0" xfId="0" applyFont="1" applyFill="1" applyAlignment="1">
      <alignment horizontal="center" wrapText="1"/>
    </xf>
    <xf numFmtId="169" fontId="22" fillId="2" borderId="0" xfId="1" applyNumberFormat="1" applyFont="1" applyFill="1" applyBorder="1" applyAlignment="1" applyProtection="1">
      <alignment horizontal="right"/>
    </xf>
    <xf numFmtId="17" fontId="19" fillId="2" borderId="0" xfId="0" applyNumberFormat="1" applyFont="1" applyFill="1" applyAlignment="1">
      <alignment horizontal="right"/>
    </xf>
    <xf numFmtId="169" fontId="26" fillId="2" borderId="0" xfId="1" applyNumberFormat="1" applyFont="1" applyFill="1" applyBorder="1" applyAlignment="1" applyProtection="1">
      <alignment horizontal="right"/>
    </xf>
    <xf numFmtId="169" fontId="22" fillId="3" borderId="0" xfId="1" applyNumberFormat="1" applyFont="1" applyFill="1" applyBorder="1" applyAlignment="1" applyProtection="1">
      <alignment horizontal="right"/>
    </xf>
    <xf numFmtId="43" fontId="3" fillId="0" borderId="0" xfId="0" applyNumberFormat="1" applyFont="1"/>
    <xf numFmtId="17" fontId="19" fillId="2" borderId="0" xfId="0" applyNumberFormat="1" applyFont="1" applyFill="1" applyAlignment="1">
      <alignment vertical="center"/>
    </xf>
    <xf numFmtId="169" fontId="19" fillId="2" borderId="0" xfId="1" applyNumberFormat="1" applyFont="1" applyFill="1" applyBorder="1" applyAlignment="1" applyProtection="1">
      <alignment horizontal="right" vertical="center"/>
    </xf>
    <xf numFmtId="17" fontId="19" fillId="2" borderId="0" xfId="0" applyNumberFormat="1" applyFont="1" applyFill="1" applyAlignment="1">
      <alignment horizontal="right" vertical="center"/>
    </xf>
    <xf numFmtId="169" fontId="20" fillId="2" borderId="0" xfId="1" applyNumberFormat="1" applyFont="1" applyFill="1" applyBorder="1" applyAlignment="1" applyProtection="1">
      <alignment horizontal="right" vertical="center"/>
    </xf>
    <xf numFmtId="169" fontId="19" fillId="3" borderId="0" xfId="1" applyNumberFormat="1" applyFont="1" applyFill="1" applyBorder="1" applyAlignment="1" applyProtection="1">
      <alignment horizontal="right" vertical="center"/>
    </xf>
    <xf numFmtId="0" fontId="3" fillId="0" borderId="0" xfId="0" applyFont="1" applyAlignment="1">
      <alignment vertical="center"/>
    </xf>
    <xf numFmtId="0" fontId="3" fillId="0" borderId="0" xfId="0" applyFont="1" applyAlignment="1">
      <alignment horizontal="right" vertical="center"/>
    </xf>
    <xf numFmtId="0" fontId="16" fillId="2" borderId="0" xfId="0" applyFont="1" applyFill="1" applyAlignment="1">
      <alignment vertical="center" wrapText="1"/>
    </xf>
    <xf numFmtId="0" fontId="16" fillId="2" borderId="0" xfId="0" applyFont="1" applyFill="1" applyAlignment="1">
      <alignment horizontal="right" vertical="center"/>
    </xf>
    <xf numFmtId="17" fontId="22" fillId="2" borderId="0" xfId="0" applyNumberFormat="1" applyFont="1" applyFill="1" applyAlignment="1">
      <alignment horizontal="left" wrapText="1"/>
    </xf>
    <xf numFmtId="17" fontId="22" fillId="2" borderId="0" xfId="0" applyNumberFormat="1" applyFont="1" applyFill="1" applyAlignment="1">
      <alignment horizontal="left" wrapText="1"/>
    </xf>
    <xf numFmtId="176" fontId="19" fillId="2" borderId="0" xfId="1" applyNumberFormat="1" applyFont="1" applyFill="1" applyBorder="1" applyAlignment="1" applyProtection="1">
      <alignment horizontal="right"/>
    </xf>
    <xf numFmtId="176" fontId="20" fillId="2" borderId="0" xfId="1" applyNumberFormat="1" applyFont="1" applyFill="1" applyBorder="1" applyAlignment="1" applyProtection="1">
      <alignment horizontal="right"/>
    </xf>
    <xf numFmtId="169" fontId="20" fillId="2" borderId="2" xfId="1" applyNumberFormat="1" applyFont="1" applyFill="1" applyBorder="1" applyAlignment="1" applyProtection="1">
      <alignment horizontal="right"/>
    </xf>
    <xf numFmtId="169" fontId="19" fillId="3" borderId="2" xfId="1" applyNumberFormat="1" applyFont="1" applyFill="1" applyBorder="1" applyAlignment="1" applyProtection="1">
      <alignment horizontal="right"/>
    </xf>
    <xf numFmtId="0" fontId="3" fillId="0" borderId="0" xfId="0" applyFont="1" applyAlignment="1">
      <alignment horizontal="left" vertical="top" wrapText="1"/>
    </xf>
    <xf numFmtId="0" fontId="3" fillId="0" borderId="0" xfId="0" applyFont="1" applyAlignment="1">
      <alignment horizontal="left" vertical="top" wrapText="1"/>
    </xf>
    <xf numFmtId="0" fontId="16" fillId="2" borderId="1" xfId="0" applyFont="1" applyFill="1" applyBorder="1" applyAlignment="1">
      <alignment horizontal="left" wrapText="1"/>
    </xf>
    <xf numFmtId="0" fontId="28" fillId="2" borderId="0" xfId="0" applyFont="1" applyFill="1" applyAlignment="1">
      <alignment horizontal="center" wrapText="1"/>
    </xf>
    <xf numFmtId="17" fontId="22" fillId="2" borderId="0" xfId="0" applyNumberFormat="1" applyFont="1" applyFill="1" applyAlignment="1">
      <alignment horizontal="left"/>
    </xf>
    <xf numFmtId="3" fontId="20" fillId="2" borderId="2" xfId="1" applyNumberFormat="1" applyFont="1" applyFill="1" applyBorder="1" applyAlignment="1" applyProtection="1">
      <alignment horizontal="right"/>
    </xf>
    <xf numFmtId="3" fontId="19" fillId="0" borderId="0" xfId="1" applyNumberFormat="1" applyFont="1" applyFill="1" applyBorder="1" applyAlignment="1" applyProtection="1">
      <alignment horizontal="right"/>
    </xf>
    <xf numFmtId="0" fontId="2" fillId="2" borderId="0" xfId="3" applyFill="1" applyAlignment="1">
      <alignment horizontal="left"/>
    </xf>
    <xf numFmtId="0" fontId="29" fillId="2" borderId="0" xfId="0" applyFont="1" applyFill="1"/>
    <xf numFmtId="0" fontId="9" fillId="2" borderId="0" xfId="0" applyFont="1" applyFill="1" applyAlignment="1">
      <alignment horizontal="left" vertical="top"/>
    </xf>
    <xf numFmtId="0" fontId="9" fillId="2" borderId="0" xfId="0" applyFont="1" applyFill="1" applyAlignment="1">
      <alignment horizontal="left" vertical="top"/>
    </xf>
    <xf numFmtId="0" fontId="16" fillId="2" borderId="0" xfId="0" applyFont="1" applyFill="1" applyAlignment="1">
      <alignment horizontal="center" vertical="center" wrapText="1"/>
    </xf>
    <xf numFmtId="17" fontId="19" fillId="2" borderId="0" xfId="1" quotePrefix="1" applyNumberFormat="1" applyFont="1" applyFill="1" applyBorder="1" applyAlignment="1" applyProtection="1">
      <alignment horizontal="right" vertical="center"/>
    </xf>
    <xf numFmtId="168" fontId="19" fillId="2" borderId="0" xfId="1" quotePrefix="1" applyNumberFormat="1" applyFont="1" applyFill="1" applyBorder="1" applyAlignment="1" applyProtection="1">
      <alignment vertical="center"/>
    </xf>
    <xf numFmtId="3" fontId="19" fillId="2" borderId="0" xfId="1" applyNumberFormat="1" applyFont="1" applyFill="1" applyBorder="1" applyAlignment="1" applyProtection="1">
      <alignment horizontal="right" vertical="center"/>
    </xf>
    <xf numFmtId="37" fontId="19" fillId="2" borderId="0" xfId="1" applyNumberFormat="1" applyFont="1" applyFill="1" applyBorder="1" applyAlignment="1" applyProtection="1">
      <alignment horizontal="right" vertical="center"/>
    </xf>
    <xf numFmtId="9" fontId="19" fillId="2" borderId="0" xfId="1" applyNumberFormat="1" applyFont="1" applyFill="1" applyBorder="1" applyAlignment="1" applyProtection="1">
      <alignment horizontal="right" vertical="center"/>
    </xf>
    <xf numFmtId="17" fontId="29" fillId="2" borderId="0" xfId="0" applyNumberFormat="1" applyFont="1" applyFill="1"/>
    <xf numFmtId="177" fontId="29" fillId="2" borderId="0" xfId="0" applyNumberFormat="1" applyFont="1" applyFill="1"/>
    <xf numFmtId="0" fontId="3" fillId="2" borderId="0" xfId="0" applyFont="1" applyFill="1" applyAlignment="1">
      <alignment vertical="center"/>
    </xf>
    <xf numFmtId="0" fontId="0" fillId="2" borderId="2" xfId="0" applyFill="1" applyBorder="1"/>
    <xf numFmtId="168" fontId="19" fillId="2" borderId="2" xfId="1" quotePrefix="1" applyNumberFormat="1" applyFont="1" applyFill="1" applyBorder="1" applyAlignment="1" applyProtection="1">
      <alignment vertical="center"/>
    </xf>
    <xf numFmtId="0" fontId="3" fillId="2" borderId="2" xfId="0" applyFont="1" applyFill="1" applyBorder="1" applyAlignment="1">
      <alignment vertical="center"/>
    </xf>
    <xf numFmtId="168" fontId="19" fillId="2" borderId="2" xfId="1" applyNumberFormat="1" applyFont="1" applyFill="1" applyBorder="1" applyAlignment="1" applyProtection="1">
      <alignment horizontal="right" vertical="center"/>
    </xf>
    <xf numFmtId="0" fontId="30" fillId="2" borderId="0" xfId="0" applyFont="1" applyFill="1" applyAlignment="1">
      <alignment horizontal="right" vertical="top"/>
    </xf>
    <xf numFmtId="168" fontId="19" fillId="2" borderId="0" xfId="1" applyNumberFormat="1" applyFont="1" applyFill="1" applyBorder="1" applyAlignment="1" applyProtection="1">
      <alignment horizontal="left"/>
    </xf>
    <xf numFmtId="0" fontId="9" fillId="2" borderId="2" xfId="0" applyFont="1" applyFill="1" applyBorder="1" applyAlignment="1">
      <alignment horizontal="left"/>
    </xf>
    <xf numFmtId="0" fontId="9" fillId="2" borderId="0" xfId="0" applyFont="1" applyFill="1" applyAlignment="1">
      <alignment horizontal="left" vertical="top" wrapText="1"/>
    </xf>
    <xf numFmtId="178" fontId="19" fillId="2" borderId="0" xfId="1" applyNumberFormat="1" applyFont="1" applyFill="1" applyBorder="1" applyAlignment="1" applyProtection="1">
      <alignment horizontal="right" vertical="center"/>
    </xf>
    <xf numFmtId="0" fontId="30" fillId="2" borderId="0" xfId="0" applyFont="1" applyFill="1" applyAlignment="1">
      <alignment horizontal="left" vertical="top"/>
    </xf>
    <xf numFmtId="0" fontId="3" fillId="2" borderId="1" xfId="0" applyFont="1" applyFill="1" applyBorder="1" applyAlignment="1">
      <alignment horizontal="left" vertical="top"/>
    </xf>
    <xf numFmtId="0" fontId="9" fillId="2" borderId="0" xfId="0" applyFont="1" applyFill="1" applyAlignment="1">
      <alignment horizontal="left" wrapText="1"/>
    </xf>
    <xf numFmtId="0" fontId="9" fillId="2" borderId="2" xfId="0" applyFont="1" applyFill="1" applyBorder="1" applyAlignment="1">
      <alignment horizontal="left" wrapText="1"/>
    </xf>
    <xf numFmtId="0" fontId="3" fillId="2" borderId="1" xfId="0" applyFont="1" applyFill="1" applyBorder="1" applyAlignment="1">
      <alignment horizontal="left"/>
    </xf>
    <xf numFmtId="0" fontId="8" fillId="2" borderId="0" xfId="3" applyFont="1" applyFill="1" applyAlignment="1">
      <alignment horizontal="left"/>
    </xf>
    <xf numFmtId="0" fontId="16" fillId="2" borderId="1" xfId="0" applyFont="1" applyFill="1" applyBorder="1" applyAlignment="1">
      <alignment horizontal="centerContinuous" wrapText="1"/>
    </xf>
    <xf numFmtId="17" fontId="19" fillId="2" borderId="0" xfId="1" quotePrefix="1" applyNumberFormat="1" applyFont="1" applyFill="1" applyBorder="1" applyAlignment="1" applyProtection="1">
      <alignment horizontal="right"/>
    </xf>
    <xf numFmtId="37" fontId="19" fillId="2" borderId="0" xfId="1" applyNumberFormat="1" applyFont="1" applyFill="1" applyBorder="1" applyAlignment="1" applyProtection="1">
      <alignment horizontal="right"/>
    </xf>
    <xf numFmtId="0" fontId="30" fillId="2" borderId="1" xfId="0" applyFont="1" applyFill="1" applyBorder="1" applyAlignment="1">
      <alignment horizontal="right" vertical="top"/>
    </xf>
    <xf numFmtId="0" fontId="0" fillId="2" borderId="1" xfId="0" applyFill="1" applyBorder="1"/>
    <xf numFmtId="168" fontId="19" fillId="2" borderId="1" xfId="1" applyNumberFormat="1" applyFont="1" applyFill="1" applyBorder="1" applyAlignment="1" applyProtection="1">
      <alignment horizontal="left"/>
    </xf>
    <xf numFmtId="0" fontId="30" fillId="2" borderId="0" xfId="0" applyFont="1" applyFill="1" applyAlignment="1">
      <alignment horizontal="left" vertical="center"/>
    </xf>
    <xf numFmtId="178" fontId="19" fillId="2" borderId="0" xfId="1" applyNumberFormat="1" applyFont="1" applyFill="1" applyBorder="1" applyAlignment="1" applyProtection="1">
      <alignment horizontal="right"/>
    </xf>
    <xf numFmtId="0" fontId="3" fillId="2" borderId="1" xfId="0" applyFont="1" applyFill="1" applyBorder="1" applyAlignment="1">
      <alignment vertical="top"/>
    </xf>
  </cellXfs>
  <cellStyles count="5">
    <cellStyle name="Comma" xfId="1" builtinId="3"/>
    <cellStyle name="Comma 3" xfId="4" xr:uid="{9C1D1C67-842E-40B0-BDF0-ACB2BA4890BC}"/>
    <cellStyle name="Hyperlink" xfId="3"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microsoft.com/office/2017/10/relationships/person" Target="persons/person.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 Id="rId27"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chartUserShapes" Target="../drawings/drawing12.xml"/><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chartUserShapes" Target="../drawings/drawing13.xml"/><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3" Type="http://schemas.openxmlformats.org/officeDocument/2006/relationships/chartUserShapes" Target="../drawings/drawing14.xml"/><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3" Type="http://schemas.openxmlformats.org/officeDocument/2006/relationships/chartUserShapes" Target="../drawings/drawing15.xml"/><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3" Type="http://schemas.openxmlformats.org/officeDocument/2006/relationships/chartUserShapes" Target="../drawings/drawing16.xml"/><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3" Type="http://schemas.openxmlformats.org/officeDocument/2006/relationships/chartUserShapes" Target="../drawings/drawing17.xml"/><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3" Type="http://schemas.openxmlformats.org/officeDocument/2006/relationships/chartUserShapes" Target="../drawings/drawing18.xml"/><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3" Type="http://schemas.openxmlformats.org/officeDocument/2006/relationships/chartUserShapes" Target="../drawings/drawing19.xml"/><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3" Type="http://schemas.openxmlformats.org/officeDocument/2006/relationships/chartUserShapes" Target="../drawings/drawing20.xml"/><Relationship Id="rId2" Type="http://schemas.microsoft.com/office/2011/relationships/chartColorStyle" Target="colors18.xml"/><Relationship Id="rId1" Type="http://schemas.microsoft.com/office/2011/relationships/chartStyle" Target="style18.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9.xml"/><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10.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11.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7428518518518522E-2"/>
          <c:y val="0.29240033675035904"/>
          <c:w val="0.89488740740740758"/>
          <c:h val="0.46174268310800776"/>
        </c:manualLayout>
      </c:layout>
      <c:barChart>
        <c:barDir val="col"/>
        <c:grouping val="clustered"/>
        <c:varyColors val="0"/>
        <c:ser>
          <c:idx val="0"/>
          <c:order val="0"/>
          <c:tx>
            <c:strRef>
              <c:f>ChartData!$K$384</c:f>
              <c:strCache>
                <c:ptCount val="1"/>
                <c:pt idx="0">
                  <c:v>2018-19</c:v>
                </c:pt>
              </c:strCache>
            </c:strRef>
          </c:tx>
          <c:spPr>
            <a:solidFill>
              <a:srgbClr val="D3DCF5"/>
            </a:solidFill>
            <a:ln>
              <a:noFill/>
            </a:ln>
            <a:effectLst/>
          </c:spPr>
          <c:invertIfNegative val="0"/>
          <c:cat>
            <c:strRef>
              <c:f>ChartData!$J$385:$J$396</c:f>
              <c:strCache>
                <c:ptCount val="12"/>
                <c:pt idx="0">
                  <c:v>Apr</c:v>
                </c:pt>
                <c:pt idx="1">
                  <c:v>May</c:v>
                </c:pt>
                <c:pt idx="2">
                  <c:v>Jun</c:v>
                </c:pt>
                <c:pt idx="3">
                  <c:v>Jul</c:v>
                </c:pt>
                <c:pt idx="4">
                  <c:v>Aug</c:v>
                </c:pt>
                <c:pt idx="5">
                  <c:v>Sep</c:v>
                </c:pt>
                <c:pt idx="6">
                  <c:v>Oct</c:v>
                </c:pt>
                <c:pt idx="7">
                  <c:v>Nov</c:v>
                </c:pt>
                <c:pt idx="8">
                  <c:v>Dec</c:v>
                </c:pt>
                <c:pt idx="9">
                  <c:v>Jan</c:v>
                </c:pt>
                <c:pt idx="10">
                  <c:v>Feb</c:v>
                </c:pt>
                <c:pt idx="11">
                  <c:v>Mar</c:v>
                </c:pt>
              </c:strCache>
            </c:strRef>
          </c:cat>
          <c:val>
            <c:numRef>
              <c:f>ChartData!$K$385:$K$396</c:f>
              <c:numCache>
                <c:formatCode>0.0</c:formatCode>
                <c:ptCount val="12"/>
                <c:pt idx="0">
                  <c:v>6.1</c:v>
                </c:pt>
                <c:pt idx="1">
                  <c:v>17</c:v>
                </c:pt>
                <c:pt idx="2">
                  <c:v>15.5</c:v>
                </c:pt>
                <c:pt idx="3">
                  <c:v>20.5</c:v>
                </c:pt>
                <c:pt idx="4">
                  <c:v>23.6</c:v>
                </c:pt>
                <c:pt idx="5">
                  <c:v>18.600000000000001</c:v>
                </c:pt>
                <c:pt idx="6">
                  <c:v>21.7</c:v>
                </c:pt>
                <c:pt idx="7">
                  <c:v>22</c:v>
                </c:pt>
                <c:pt idx="8">
                  <c:v>22</c:v>
                </c:pt>
                <c:pt idx="9">
                  <c:v>20.6</c:v>
                </c:pt>
                <c:pt idx="10">
                  <c:v>14.4</c:v>
                </c:pt>
                <c:pt idx="11">
                  <c:v>17.5</c:v>
                </c:pt>
              </c:numCache>
            </c:numRef>
          </c:val>
          <c:extLst>
            <c:ext xmlns:c16="http://schemas.microsoft.com/office/drawing/2014/chart" uri="{C3380CC4-5D6E-409C-BE32-E72D297353CC}">
              <c16:uniqueId val="{00000000-5DDF-4874-9E30-9F237D6080D5}"/>
            </c:ext>
          </c:extLst>
        </c:ser>
        <c:ser>
          <c:idx val="1"/>
          <c:order val="1"/>
          <c:tx>
            <c:strRef>
              <c:f>ChartData!$L$384</c:f>
              <c:strCache>
                <c:ptCount val="1"/>
                <c:pt idx="0">
                  <c:v>2019-20</c:v>
                </c:pt>
              </c:strCache>
            </c:strRef>
          </c:tx>
          <c:spPr>
            <a:solidFill>
              <a:srgbClr val="629DF4"/>
            </a:solidFill>
            <a:ln>
              <a:noFill/>
            </a:ln>
            <a:effectLst/>
          </c:spPr>
          <c:invertIfNegative val="0"/>
          <c:cat>
            <c:strRef>
              <c:f>ChartData!$J$385:$J$396</c:f>
              <c:strCache>
                <c:ptCount val="12"/>
                <c:pt idx="0">
                  <c:v>Apr</c:v>
                </c:pt>
                <c:pt idx="1">
                  <c:v>May</c:v>
                </c:pt>
                <c:pt idx="2">
                  <c:v>Jun</c:v>
                </c:pt>
                <c:pt idx="3">
                  <c:v>Jul</c:v>
                </c:pt>
                <c:pt idx="4">
                  <c:v>Aug</c:v>
                </c:pt>
                <c:pt idx="5">
                  <c:v>Sep</c:v>
                </c:pt>
                <c:pt idx="6">
                  <c:v>Oct</c:v>
                </c:pt>
                <c:pt idx="7">
                  <c:v>Nov</c:v>
                </c:pt>
                <c:pt idx="8">
                  <c:v>Dec</c:v>
                </c:pt>
                <c:pt idx="9">
                  <c:v>Jan</c:v>
                </c:pt>
                <c:pt idx="10">
                  <c:v>Feb</c:v>
                </c:pt>
                <c:pt idx="11">
                  <c:v>Mar</c:v>
                </c:pt>
              </c:strCache>
            </c:strRef>
          </c:cat>
          <c:val>
            <c:numRef>
              <c:f>ChartData!$L$385:$L$396</c:f>
              <c:numCache>
                <c:formatCode>0.0</c:formatCode>
                <c:ptCount val="12"/>
                <c:pt idx="0">
                  <c:v>16.899999999999999</c:v>
                </c:pt>
                <c:pt idx="1">
                  <c:v>16</c:v>
                </c:pt>
                <c:pt idx="2">
                  <c:v>14.9</c:v>
                </c:pt>
                <c:pt idx="3">
                  <c:v>20.100000000000001</c:v>
                </c:pt>
                <c:pt idx="4">
                  <c:v>21.5</c:v>
                </c:pt>
                <c:pt idx="5">
                  <c:v>18.8</c:v>
                </c:pt>
                <c:pt idx="6">
                  <c:v>23.6</c:v>
                </c:pt>
                <c:pt idx="7">
                  <c:v>18</c:v>
                </c:pt>
                <c:pt idx="8">
                  <c:v>30.5</c:v>
                </c:pt>
                <c:pt idx="9">
                  <c:v>15</c:v>
                </c:pt>
                <c:pt idx="10">
                  <c:v>19.399999999999999</c:v>
                </c:pt>
                <c:pt idx="11">
                  <c:v>18.100000000000001</c:v>
                </c:pt>
              </c:numCache>
            </c:numRef>
          </c:val>
          <c:extLst>
            <c:ext xmlns:c16="http://schemas.microsoft.com/office/drawing/2014/chart" uri="{C3380CC4-5D6E-409C-BE32-E72D297353CC}">
              <c16:uniqueId val="{00000001-5DDF-4874-9E30-9F237D6080D5}"/>
            </c:ext>
          </c:extLst>
        </c:ser>
        <c:ser>
          <c:idx val="2"/>
          <c:order val="2"/>
          <c:tx>
            <c:strRef>
              <c:f>ChartData!$M$384</c:f>
              <c:strCache>
                <c:ptCount val="1"/>
                <c:pt idx="0">
                  <c:v>2020-21</c:v>
                </c:pt>
              </c:strCache>
            </c:strRef>
          </c:tx>
          <c:spPr>
            <a:solidFill>
              <a:srgbClr val="272262"/>
            </a:solidFill>
            <a:ln>
              <a:noFill/>
            </a:ln>
            <a:effectLst/>
          </c:spPr>
          <c:invertIfNegative val="0"/>
          <c:cat>
            <c:strRef>
              <c:f>ChartData!$J$385:$J$396</c:f>
              <c:strCache>
                <c:ptCount val="12"/>
                <c:pt idx="0">
                  <c:v>Apr</c:v>
                </c:pt>
                <c:pt idx="1">
                  <c:v>May</c:v>
                </c:pt>
                <c:pt idx="2">
                  <c:v>Jun</c:v>
                </c:pt>
                <c:pt idx="3">
                  <c:v>Jul</c:v>
                </c:pt>
                <c:pt idx="4">
                  <c:v>Aug</c:v>
                </c:pt>
                <c:pt idx="5">
                  <c:v>Sep</c:v>
                </c:pt>
                <c:pt idx="6">
                  <c:v>Oct</c:v>
                </c:pt>
                <c:pt idx="7">
                  <c:v>Nov</c:v>
                </c:pt>
                <c:pt idx="8">
                  <c:v>Dec</c:v>
                </c:pt>
                <c:pt idx="9">
                  <c:v>Jan</c:v>
                </c:pt>
                <c:pt idx="10">
                  <c:v>Feb</c:v>
                </c:pt>
                <c:pt idx="11">
                  <c:v>Mar</c:v>
                </c:pt>
              </c:strCache>
            </c:strRef>
          </c:cat>
          <c:val>
            <c:numRef>
              <c:f>ChartData!$M$385:$M$396</c:f>
              <c:numCache>
                <c:formatCode>0.0</c:formatCode>
                <c:ptCount val="12"/>
                <c:pt idx="0">
                  <c:v>9.5</c:v>
                </c:pt>
                <c:pt idx="1">
                  <c:v>9.1</c:v>
                </c:pt>
                <c:pt idx="2">
                  <c:v>8.5</c:v>
                </c:pt>
                <c:pt idx="3">
                  <c:v>10.9</c:v>
                </c:pt>
                <c:pt idx="4">
                  <c:v>12.1</c:v>
                </c:pt>
                <c:pt idx="5">
                  <c:v>14.5</c:v>
                </c:pt>
                <c:pt idx="6">
                  <c:v>17.600000000000001</c:v>
                </c:pt>
                <c:pt idx="7">
                  <c:v>23</c:v>
                </c:pt>
                <c:pt idx="8">
                  <c:v>29.6</c:v>
                </c:pt>
                <c:pt idx="9">
                  <c:v>15.5</c:v>
                </c:pt>
                <c:pt idx="10">
                  <c:v>21</c:v>
                </c:pt>
                <c:pt idx="11">
                  <c:v>30.5</c:v>
                </c:pt>
              </c:numCache>
            </c:numRef>
          </c:val>
          <c:extLst>
            <c:ext xmlns:c16="http://schemas.microsoft.com/office/drawing/2014/chart" uri="{C3380CC4-5D6E-409C-BE32-E72D297353CC}">
              <c16:uniqueId val="{00000002-5DDF-4874-9E30-9F237D6080D5}"/>
            </c:ext>
          </c:extLst>
        </c:ser>
        <c:dLbls>
          <c:showLegendKey val="0"/>
          <c:showVal val="0"/>
          <c:showCatName val="0"/>
          <c:showSerName val="0"/>
          <c:showPercent val="0"/>
          <c:showBubbleSize val="0"/>
        </c:dLbls>
        <c:gapWidth val="50"/>
        <c:axId val="770958368"/>
        <c:axId val="770964272"/>
      </c:barChart>
      <c:valAx>
        <c:axId val="770964272"/>
        <c:scaling>
          <c:orientation val="minMax"/>
          <c:max val="35"/>
          <c:min val="0"/>
        </c:scaling>
        <c:delete val="0"/>
        <c:axPos val="l"/>
        <c:majorGridlines>
          <c:spPr>
            <a:ln w="9525" cap="flat" cmpd="sng" algn="ctr">
              <a:solidFill>
                <a:schemeClr val="bg1">
                  <a:lumMod val="85000"/>
                </a:schemeClr>
              </a:solidFill>
              <a:round/>
            </a:ln>
            <a:effectLst/>
          </c:spPr>
        </c:majorGridlines>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70958368"/>
        <c:crosses val="autoZero"/>
        <c:crossBetween val="between"/>
      </c:valAx>
      <c:catAx>
        <c:axId val="770958368"/>
        <c:scaling>
          <c:orientation val="minMax"/>
        </c:scaling>
        <c:delete val="0"/>
        <c:axPos val="b"/>
        <c:title>
          <c:tx>
            <c:strRef>
              <c:f>ChartData!$K$381</c:f>
              <c:strCache>
                <c:ptCount val="1"/>
                <c:pt idx="0">
                  <c:v>Month</c:v>
                </c:pt>
              </c:strCache>
            </c:strRef>
          </c:tx>
          <c:layout>
            <c:manualLayout>
              <c:xMode val="edge"/>
              <c:yMode val="edge"/>
              <c:x val="0.49474937851127443"/>
              <c:y val="0.82125798105024106"/>
            </c:manualLayout>
          </c:layout>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70964272"/>
        <c:crosses val="autoZero"/>
        <c:auto val="1"/>
        <c:lblAlgn val="ctr"/>
        <c:lblOffset val="100"/>
        <c:noMultiLvlLbl val="0"/>
      </c:catAx>
      <c:spPr>
        <a:noFill/>
        <a:ln>
          <a:noFill/>
        </a:ln>
        <a:effectLst/>
      </c:spPr>
    </c:plotArea>
    <c:legend>
      <c:legendPos val="r"/>
      <c:layout>
        <c:manualLayout>
          <c:xMode val="edge"/>
          <c:yMode val="edge"/>
          <c:x val="0.54791395164616941"/>
          <c:y val="0.16267444163819145"/>
          <c:w val="0.41948718510325289"/>
          <c:h val="8.296010870981553E-2"/>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orientation="portrait"/>
  </c:printSettings>
  <c:userShapes r:id="rId3"/>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504969427298041E-2"/>
          <c:y val="0.30501573093265621"/>
          <c:w val="0.88733995681287758"/>
          <c:h val="0.32770268537279751"/>
        </c:manualLayout>
      </c:layout>
      <c:lineChart>
        <c:grouping val="standard"/>
        <c:varyColors val="0"/>
        <c:ser>
          <c:idx val="0"/>
          <c:order val="0"/>
          <c:tx>
            <c:strRef>
              <c:f>ChartData!$K$175</c:f>
              <c:strCache>
                <c:ptCount val="1"/>
                <c:pt idx="0">
                  <c:v>Up to and including £180,000</c:v>
                </c:pt>
              </c:strCache>
            </c:strRef>
          </c:tx>
          <c:spPr>
            <a:ln w="28575" cap="rnd">
              <a:solidFill>
                <a:schemeClr val="accent5">
                  <a:lumMod val="40000"/>
                  <a:lumOff val="60000"/>
                </a:schemeClr>
              </a:solidFill>
              <a:round/>
            </a:ln>
            <a:effectLst/>
          </c:spPr>
          <c:marker>
            <c:symbol val="none"/>
          </c:marker>
          <c:dLbls>
            <c:delete val="1"/>
          </c:dLbls>
          <c:cat>
            <c:strRef>
              <c:f>ChartData!$J$176:$J$187</c:f>
              <c:strCache>
                <c:ptCount val="12"/>
                <c:pt idx="0">
                  <c:v>Apr - Jun 18 (r) </c:v>
                </c:pt>
                <c:pt idx="1">
                  <c:v>Jul - Sep 18 (r) </c:v>
                </c:pt>
                <c:pt idx="2">
                  <c:v>Oct - Dec 18 (r) </c:v>
                </c:pt>
                <c:pt idx="3">
                  <c:v>Jan - Mar 19 (r) </c:v>
                </c:pt>
                <c:pt idx="4">
                  <c:v>Apr - Jun 19 (r) </c:v>
                </c:pt>
                <c:pt idx="5">
                  <c:v>Jul - Sep 19 (r) </c:v>
                </c:pt>
                <c:pt idx="6">
                  <c:v>Oct - Dec 19 (r) </c:v>
                </c:pt>
                <c:pt idx="7">
                  <c:v>Jan - Mar 20 (r) </c:v>
                </c:pt>
                <c:pt idx="8">
                  <c:v>Apr - Jun 20 (r) </c:v>
                </c:pt>
                <c:pt idx="9">
                  <c:v>Jul - Sep 20 (r) </c:v>
                </c:pt>
                <c:pt idx="10">
                  <c:v>Oct - Dec 20 (r) </c:v>
                </c:pt>
                <c:pt idx="11">
                  <c:v>Jan - Mar 21 (p)</c:v>
                </c:pt>
              </c:strCache>
            </c:strRef>
          </c:cat>
          <c:val>
            <c:numRef>
              <c:f>ChartData!$K$176:$K$187</c:f>
              <c:numCache>
                <c:formatCode>#,##0.0</c:formatCode>
                <c:ptCount val="12"/>
                <c:pt idx="0">
                  <c:v>7</c:v>
                </c:pt>
                <c:pt idx="1">
                  <c:v>6.9</c:v>
                </c:pt>
                <c:pt idx="2">
                  <c:v>7.4</c:v>
                </c:pt>
                <c:pt idx="3">
                  <c:v>6.3</c:v>
                </c:pt>
                <c:pt idx="4">
                  <c:v>6.7</c:v>
                </c:pt>
                <c:pt idx="5">
                  <c:v>7.3</c:v>
                </c:pt>
                <c:pt idx="6">
                  <c:v>7.3</c:v>
                </c:pt>
                <c:pt idx="7">
                  <c:v>6.6</c:v>
                </c:pt>
                <c:pt idx="8">
                  <c:v>3.1</c:v>
                </c:pt>
                <c:pt idx="9">
                  <c:v>5.3</c:v>
                </c:pt>
                <c:pt idx="10">
                  <c:v>8.1999999999999993</c:v>
                </c:pt>
                <c:pt idx="11">
                  <c:v>9.9</c:v>
                </c:pt>
              </c:numCache>
            </c:numRef>
          </c:val>
          <c:smooth val="0"/>
          <c:extLst>
            <c:ext xmlns:c16="http://schemas.microsoft.com/office/drawing/2014/chart" uri="{C3380CC4-5D6E-409C-BE32-E72D297353CC}">
              <c16:uniqueId val="{00000000-86F7-4D38-8E5F-2CB54E5B8F31}"/>
            </c:ext>
          </c:extLst>
        </c:ser>
        <c:ser>
          <c:idx val="1"/>
          <c:order val="1"/>
          <c:tx>
            <c:strRef>
              <c:f>ChartData!$L$175</c:f>
              <c:strCache>
                <c:ptCount val="1"/>
                <c:pt idx="0">
                  <c:v>£180,001 - £250,000</c:v>
                </c:pt>
              </c:strCache>
            </c:strRef>
          </c:tx>
          <c:spPr>
            <a:ln w="28575" cap="rnd">
              <a:solidFill>
                <a:srgbClr val="629DF4"/>
              </a:solidFill>
              <a:round/>
            </a:ln>
            <a:effectLst/>
          </c:spPr>
          <c:marker>
            <c:symbol val="none"/>
          </c:marker>
          <c:dLbls>
            <c:delete val="1"/>
          </c:dLbls>
          <c:cat>
            <c:strRef>
              <c:f>ChartData!$J$176:$J$187</c:f>
              <c:strCache>
                <c:ptCount val="12"/>
                <c:pt idx="0">
                  <c:v>Apr - Jun 18 (r) </c:v>
                </c:pt>
                <c:pt idx="1">
                  <c:v>Jul - Sep 18 (r) </c:v>
                </c:pt>
                <c:pt idx="2">
                  <c:v>Oct - Dec 18 (r) </c:v>
                </c:pt>
                <c:pt idx="3">
                  <c:v>Jan - Mar 19 (r) </c:v>
                </c:pt>
                <c:pt idx="4">
                  <c:v>Apr - Jun 19 (r) </c:v>
                </c:pt>
                <c:pt idx="5">
                  <c:v>Jul - Sep 19 (r) </c:v>
                </c:pt>
                <c:pt idx="6">
                  <c:v>Oct - Dec 19 (r) </c:v>
                </c:pt>
                <c:pt idx="7">
                  <c:v>Jan - Mar 20 (r) </c:v>
                </c:pt>
                <c:pt idx="8">
                  <c:v>Apr - Jun 20 (r) </c:v>
                </c:pt>
                <c:pt idx="9">
                  <c:v>Jul - Sep 20 (r) </c:v>
                </c:pt>
                <c:pt idx="10">
                  <c:v>Oct - Dec 20 (r) </c:v>
                </c:pt>
                <c:pt idx="11">
                  <c:v>Jan - Mar 21 (p)</c:v>
                </c:pt>
              </c:strCache>
            </c:strRef>
          </c:cat>
          <c:val>
            <c:numRef>
              <c:f>ChartData!$L$176:$L$187</c:f>
              <c:numCache>
                <c:formatCode>#,##0.0</c:formatCode>
                <c:ptCount val="12"/>
                <c:pt idx="0">
                  <c:v>4.9000000000000004</c:v>
                </c:pt>
                <c:pt idx="1">
                  <c:v>5.8</c:v>
                </c:pt>
                <c:pt idx="2">
                  <c:v>6</c:v>
                </c:pt>
                <c:pt idx="3">
                  <c:v>4.5</c:v>
                </c:pt>
                <c:pt idx="4">
                  <c:v>5.2</c:v>
                </c:pt>
                <c:pt idx="5">
                  <c:v>6.3</c:v>
                </c:pt>
                <c:pt idx="6">
                  <c:v>6.5</c:v>
                </c:pt>
                <c:pt idx="7">
                  <c:v>5.0999999999999996</c:v>
                </c:pt>
                <c:pt idx="8">
                  <c:v>2.6</c:v>
                </c:pt>
                <c:pt idx="9">
                  <c:v>2.8</c:v>
                </c:pt>
                <c:pt idx="10">
                  <c:v>4.2</c:v>
                </c:pt>
                <c:pt idx="11">
                  <c:v>5.0999999999999996</c:v>
                </c:pt>
              </c:numCache>
            </c:numRef>
          </c:val>
          <c:smooth val="0"/>
          <c:extLst>
            <c:ext xmlns:c16="http://schemas.microsoft.com/office/drawing/2014/chart" uri="{C3380CC4-5D6E-409C-BE32-E72D297353CC}">
              <c16:uniqueId val="{00000001-86F7-4D38-8E5F-2CB54E5B8F31}"/>
            </c:ext>
          </c:extLst>
        </c:ser>
        <c:ser>
          <c:idx val="2"/>
          <c:order val="2"/>
          <c:tx>
            <c:strRef>
              <c:f>ChartData!$M$175</c:f>
              <c:strCache>
                <c:ptCount val="1"/>
                <c:pt idx="0">
                  <c:v>£250,001 - 400,000</c:v>
                </c:pt>
              </c:strCache>
            </c:strRef>
          </c:tx>
          <c:spPr>
            <a:ln w="28575" cap="rnd">
              <a:solidFill>
                <a:srgbClr val="0070C0"/>
              </a:solidFill>
              <a:round/>
            </a:ln>
            <a:effectLst/>
          </c:spPr>
          <c:marker>
            <c:symbol val="none"/>
          </c:marker>
          <c:dLbls>
            <c:delete val="1"/>
          </c:dLbls>
          <c:cat>
            <c:strRef>
              <c:f>ChartData!$J$176:$J$187</c:f>
              <c:strCache>
                <c:ptCount val="12"/>
                <c:pt idx="0">
                  <c:v>Apr - Jun 18 (r) </c:v>
                </c:pt>
                <c:pt idx="1">
                  <c:v>Jul - Sep 18 (r) </c:v>
                </c:pt>
                <c:pt idx="2">
                  <c:v>Oct - Dec 18 (r) </c:v>
                </c:pt>
                <c:pt idx="3">
                  <c:v>Jan - Mar 19 (r) </c:v>
                </c:pt>
                <c:pt idx="4">
                  <c:v>Apr - Jun 19 (r) </c:v>
                </c:pt>
                <c:pt idx="5">
                  <c:v>Jul - Sep 19 (r) </c:v>
                </c:pt>
                <c:pt idx="6">
                  <c:v>Oct - Dec 19 (r) </c:v>
                </c:pt>
                <c:pt idx="7">
                  <c:v>Jan - Mar 20 (r) </c:v>
                </c:pt>
                <c:pt idx="8">
                  <c:v>Apr - Jun 20 (r) </c:v>
                </c:pt>
                <c:pt idx="9">
                  <c:v>Jul - Sep 20 (r) </c:v>
                </c:pt>
                <c:pt idx="10">
                  <c:v>Oct - Dec 20 (r) </c:v>
                </c:pt>
                <c:pt idx="11">
                  <c:v>Jan - Mar 21 (p)</c:v>
                </c:pt>
              </c:strCache>
            </c:strRef>
          </c:cat>
          <c:val>
            <c:numRef>
              <c:f>ChartData!$M$176:$M$187</c:f>
              <c:numCache>
                <c:formatCode>#,##0.0</c:formatCode>
                <c:ptCount val="12"/>
                <c:pt idx="0">
                  <c:v>10.8</c:v>
                </c:pt>
                <c:pt idx="1">
                  <c:v>14.3</c:v>
                </c:pt>
                <c:pt idx="2">
                  <c:v>15.2</c:v>
                </c:pt>
                <c:pt idx="3">
                  <c:v>10.6</c:v>
                </c:pt>
                <c:pt idx="4">
                  <c:v>12.6</c:v>
                </c:pt>
                <c:pt idx="5">
                  <c:v>14.6</c:v>
                </c:pt>
                <c:pt idx="6">
                  <c:v>16.100000000000001</c:v>
                </c:pt>
                <c:pt idx="7">
                  <c:v>11.7</c:v>
                </c:pt>
                <c:pt idx="8">
                  <c:v>5.3</c:v>
                </c:pt>
                <c:pt idx="9">
                  <c:v>8.6999999999999993</c:v>
                </c:pt>
                <c:pt idx="10">
                  <c:v>16.399999999999999</c:v>
                </c:pt>
                <c:pt idx="11">
                  <c:v>15.9</c:v>
                </c:pt>
              </c:numCache>
            </c:numRef>
          </c:val>
          <c:smooth val="0"/>
          <c:extLst>
            <c:ext xmlns:c16="http://schemas.microsoft.com/office/drawing/2014/chart" uri="{C3380CC4-5D6E-409C-BE32-E72D297353CC}">
              <c16:uniqueId val="{00000002-86F7-4D38-8E5F-2CB54E5B8F31}"/>
            </c:ext>
          </c:extLst>
        </c:ser>
        <c:ser>
          <c:idx val="3"/>
          <c:order val="3"/>
          <c:tx>
            <c:strRef>
              <c:f>ChartData!$N$175</c:f>
              <c:strCache>
                <c:ptCount val="1"/>
                <c:pt idx="0">
                  <c:v>Over £400,000</c:v>
                </c:pt>
              </c:strCache>
            </c:strRef>
          </c:tx>
          <c:spPr>
            <a:ln w="28575" cap="rnd">
              <a:solidFill>
                <a:srgbClr val="272262"/>
              </a:solidFill>
              <a:round/>
            </a:ln>
            <a:effectLst/>
          </c:spPr>
          <c:marker>
            <c:symbol val="none"/>
          </c:marker>
          <c:dLbls>
            <c:delete val="1"/>
          </c:dLbls>
          <c:cat>
            <c:strRef>
              <c:f>ChartData!$J$176:$J$187</c:f>
              <c:strCache>
                <c:ptCount val="12"/>
                <c:pt idx="0">
                  <c:v>Apr - Jun 18 (r) </c:v>
                </c:pt>
                <c:pt idx="1">
                  <c:v>Jul - Sep 18 (r) </c:v>
                </c:pt>
                <c:pt idx="2">
                  <c:v>Oct - Dec 18 (r) </c:v>
                </c:pt>
                <c:pt idx="3">
                  <c:v>Jan - Mar 19 (r) </c:v>
                </c:pt>
                <c:pt idx="4">
                  <c:v>Apr - Jun 19 (r) </c:v>
                </c:pt>
                <c:pt idx="5">
                  <c:v>Jul - Sep 19 (r) </c:v>
                </c:pt>
                <c:pt idx="6">
                  <c:v>Oct - Dec 19 (r) </c:v>
                </c:pt>
                <c:pt idx="7">
                  <c:v>Jan - Mar 20 (r) </c:v>
                </c:pt>
                <c:pt idx="8">
                  <c:v>Apr - Jun 20 (r) </c:v>
                </c:pt>
                <c:pt idx="9">
                  <c:v>Jul - Sep 20 (r) </c:v>
                </c:pt>
                <c:pt idx="10">
                  <c:v>Oct - Dec 20 (r) </c:v>
                </c:pt>
                <c:pt idx="11">
                  <c:v>Jan - Mar 21 (p)</c:v>
                </c:pt>
              </c:strCache>
            </c:strRef>
          </c:cat>
          <c:val>
            <c:numRef>
              <c:f>ChartData!$N$176:$N$187</c:f>
              <c:numCache>
                <c:formatCode>#,##0.0</c:formatCode>
                <c:ptCount val="12"/>
                <c:pt idx="0">
                  <c:v>8.8000000000000007</c:v>
                </c:pt>
                <c:pt idx="1">
                  <c:v>14.1</c:v>
                </c:pt>
                <c:pt idx="2">
                  <c:v>15.3</c:v>
                </c:pt>
                <c:pt idx="3">
                  <c:v>9.6</c:v>
                </c:pt>
                <c:pt idx="4">
                  <c:v>10.4</c:v>
                </c:pt>
                <c:pt idx="5">
                  <c:v>15.3</c:v>
                </c:pt>
                <c:pt idx="6">
                  <c:v>15.5</c:v>
                </c:pt>
                <c:pt idx="7">
                  <c:v>13.3</c:v>
                </c:pt>
                <c:pt idx="8">
                  <c:v>6.5</c:v>
                </c:pt>
                <c:pt idx="9">
                  <c:v>12.3</c:v>
                </c:pt>
                <c:pt idx="10">
                  <c:v>26</c:v>
                </c:pt>
                <c:pt idx="11">
                  <c:v>28.3</c:v>
                </c:pt>
              </c:numCache>
            </c:numRef>
          </c:val>
          <c:smooth val="0"/>
          <c:extLst>
            <c:ext xmlns:c16="http://schemas.microsoft.com/office/drawing/2014/chart" uri="{C3380CC4-5D6E-409C-BE32-E72D297353CC}">
              <c16:uniqueId val="{00000003-86F7-4D38-8E5F-2CB54E5B8F31}"/>
            </c:ext>
          </c:extLst>
        </c:ser>
        <c:dLbls>
          <c:showLegendKey val="0"/>
          <c:showVal val="1"/>
          <c:showCatName val="0"/>
          <c:showSerName val="0"/>
          <c:showPercent val="0"/>
          <c:showBubbleSize val="0"/>
        </c:dLbls>
        <c:smooth val="0"/>
        <c:axId val="770958368"/>
        <c:axId val="770964272"/>
      </c:lineChart>
      <c:valAx>
        <c:axId val="770964272"/>
        <c:scaling>
          <c:orientation val="minMax"/>
          <c:min val="0"/>
        </c:scaling>
        <c:delete val="0"/>
        <c:axPos val="l"/>
        <c:majorGridlines>
          <c:spPr>
            <a:ln w="9525" cap="flat" cmpd="sng" algn="ctr">
              <a:solidFill>
                <a:schemeClr val="bg1">
                  <a:lumMod val="85000"/>
                </a:schemeClr>
              </a:solidFill>
              <a:round/>
            </a:ln>
            <a:effectLst/>
          </c:spPr>
        </c:majorGridlines>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70958368"/>
        <c:crosses val="autoZero"/>
        <c:crossBetween val="between"/>
        <c:majorUnit val="5"/>
      </c:valAx>
      <c:catAx>
        <c:axId val="770958368"/>
        <c:scaling>
          <c:orientation val="minMax"/>
        </c:scaling>
        <c:delete val="0"/>
        <c:axPos val="b"/>
        <c:title>
          <c:tx>
            <c:strRef>
              <c:f>ChartData!$K$173</c:f>
              <c:strCache>
                <c:ptCount val="1"/>
                <c:pt idx="0">
                  <c:v>Effective quarter</c:v>
                </c:pt>
              </c:strCache>
            </c:strRef>
          </c:tx>
          <c:layout>
            <c:manualLayout>
              <c:xMode val="edge"/>
              <c:yMode val="edge"/>
              <c:x val="0.411012897972241"/>
              <c:y val="0.76536117024459904"/>
            </c:manualLayout>
          </c:layout>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70964272"/>
        <c:crosses val="autoZero"/>
        <c:auto val="1"/>
        <c:lblAlgn val="ctr"/>
        <c:lblOffset val="100"/>
        <c:noMultiLvlLbl val="0"/>
      </c:catAx>
      <c:spPr>
        <a:noFill/>
        <a:ln>
          <a:noFill/>
        </a:ln>
        <a:effectLst/>
      </c:spPr>
    </c:plotArea>
    <c:legend>
      <c:legendPos val="t"/>
      <c:layout>
        <c:manualLayout>
          <c:xMode val="edge"/>
          <c:yMode val="edge"/>
          <c:x val="0.52524919842083451"/>
          <c:y val="0.10312310309745483"/>
          <c:w val="0.44744294428570391"/>
          <c:h val="0.18451892414099705"/>
        </c:manualLayout>
      </c:layout>
      <c:overlay val="0"/>
      <c:spPr>
        <a:solidFill>
          <a:schemeClr val="bg1"/>
        </a:solid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orientation="portrait"/>
  </c:printSettings>
  <c:userShapes r:id="rId3"/>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335511408354289"/>
          <c:y val="0.32134948975780303"/>
          <c:w val="0.83497567511174076"/>
          <c:h val="0.35452494434400633"/>
        </c:manualLayout>
      </c:layout>
      <c:lineChart>
        <c:grouping val="standard"/>
        <c:varyColors val="0"/>
        <c:ser>
          <c:idx val="0"/>
          <c:order val="0"/>
          <c:tx>
            <c:strRef>
              <c:f>ChartData!$K$151</c:f>
              <c:strCache>
                <c:ptCount val="1"/>
                <c:pt idx="0">
                  <c:v>Up to and including £180,000</c:v>
                </c:pt>
              </c:strCache>
            </c:strRef>
          </c:tx>
          <c:spPr>
            <a:ln w="28575" cap="rnd">
              <a:solidFill>
                <a:schemeClr val="accent5">
                  <a:lumMod val="40000"/>
                  <a:lumOff val="60000"/>
                </a:schemeClr>
              </a:solidFill>
              <a:round/>
            </a:ln>
            <a:effectLst/>
          </c:spPr>
          <c:marker>
            <c:symbol val="none"/>
          </c:marker>
          <c:dLbls>
            <c:delete val="1"/>
          </c:dLbls>
          <c:cat>
            <c:strRef>
              <c:f>ChartData!$J$152:$J$163</c:f>
              <c:strCache>
                <c:ptCount val="12"/>
                <c:pt idx="0">
                  <c:v>Apr - Jun 18 </c:v>
                </c:pt>
                <c:pt idx="1">
                  <c:v>Jul - Sep 18 </c:v>
                </c:pt>
                <c:pt idx="2">
                  <c:v>Oct - Dec 18 </c:v>
                </c:pt>
                <c:pt idx="3">
                  <c:v>Jan - Mar 19 </c:v>
                </c:pt>
                <c:pt idx="4">
                  <c:v>Apr - Jun 19 </c:v>
                </c:pt>
                <c:pt idx="5">
                  <c:v>Jul - Sep 19 </c:v>
                </c:pt>
                <c:pt idx="6">
                  <c:v>Oct - Dec 19 </c:v>
                </c:pt>
                <c:pt idx="7">
                  <c:v>Jan - Mar 20 </c:v>
                </c:pt>
                <c:pt idx="8">
                  <c:v>Apr - Jun 20 </c:v>
                </c:pt>
                <c:pt idx="9">
                  <c:v>Jul - Sep 20 </c:v>
                </c:pt>
                <c:pt idx="10">
                  <c:v>Oct - Dec 20 (r) </c:v>
                </c:pt>
                <c:pt idx="11">
                  <c:v>Jan - Mar 21 (p)</c:v>
                </c:pt>
              </c:strCache>
            </c:strRef>
          </c:cat>
          <c:val>
            <c:numRef>
              <c:f>ChartData!$K$152:$K$163</c:f>
              <c:numCache>
                <c:formatCode>#,##0</c:formatCode>
                <c:ptCount val="12"/>
                <c:pt idx="0">
                  <c:v>8750</c:v>
                </c:pt>
                <c:pt idx="1">
                  <c:v>9210</c:v>
                </c:pt>
                <c:pt idx="2">
                  <c:v>9850</c:v>
                </c:pt>
                <c:pt idx="3">
                  <c:v>7790</c:v>
                </c:pt>
                <c:pt idx="4">
                  <c:v>8350</c:v>
                </c:pt>
                <c:pt idx="5">
                  <c:v>9170</c:v>
                </c:pt>
                <c:pt idx="6">
                  <c:v>9080</c:v>
                </c:pt>
                <c:pt idx="7">
                  <c:v>7450</c:v>
                </c:pt>
                <c:pt idx="8">
                  <c:v>4020</c:v>
                </c:pt>
                <c:pt idx="9">
                  <c:v>5770</c:v>
                </c:pt>
                <c:pt idx="10">
                  <c:v>8850</c:v>
                </c:pt>
                <c:pt idx="11">
                  <c:v>7650</c:v>
                </c:pt>
              </c:numCache>
            </c:numRef>
          </c:val>
          <c:smooth val="0"/>
          <c:extLst>
            <c:ext xmlns:c16="http://schemas.microsoft.com/office/drawing/2014/chart" uri="{C3380CC4-5D6E-409C-BE32-E72D297353CC}">
              <c16:uniqueId val="{00000000-B515-4F3C-A005-9C6D8CED5369}"/>
            </c:ext>
          </c:extLst>
        </c:ser>
        <c:ser>
          <c:idx val="1"/>
          <c:order val="1"/>
          <c:tx>
            <c:strRef>
              <c:f>ChartData!$L$151</c:f>
              <c:strCache>
                <c:ptCount val="1"/>
                <c:pt idx="0">
                  <c:v>£180,001 - £250,000</c:v>
                </c:pt>
              </c:strCache>
            </c:strRef>
          </c:tx>
          <c:spPr>
            <a:ln w="28575" cap="rnd">
              <a:solidFill>
                <a:srgbClr val="629DF4"/>
              </a:solidFill>
              <a:round/>
            </a:ln>
            <a:effectLst/>
          </c:spPr>
          <c:marker>
            <c:symbol val="none"/>
          </c:marker>
          <c:dLbls>
            <c:delete val="1"/>
          </c:dLbls>
          <c:cat>
            <c:strRef>
              <c:f>ChartData!$J$152:$J$163</c:f>
              <c:strCache>
                <c:ptCount val="12"/>
                <c:pt idx="0">
                  <c:v>Apr - Jun 18 </c:v>
                </c:pt>
                <c:pt idx="1">
                  <c:v>Jul - Sep 18 </c:v>
                </c:pt>
                <c:pt idx="2">
                  <c:v>Oct - Dec 18 </c:v>
                </c:pt>
                <c:pt idx="3">
                  <c:v>Jan - Mar 19 </c:v>
                </c:pt>
                <c:pt idx="4">
                  <c:v>Apr - Jun 19 </c:v>
                </c:pt>
                <c:pt idx="5">
                  <c:v>Jul - Sep 19 </c:v>
                </c:pt>
                <c:pt idx="6">
                  <c:v>Oct - Dec 19 </c:v>
                </c:pt>
                <c:pt idx="7">
                  <c:v>Jan - Mar 20 </c:v>
                </c:pt>
                <c:pt idx="8">
                  <c:v>Apr - Jun 20 </c:v>
                </c:pt>
                <c:pt idx="9">
                  <c:v>Jul - Sep 20 </c:v>
                </c:pt>
                <c:pt idx="10">
                  <c:v>Oct - Dec 20 (r) </c:v>
                </c:pt>
                <c:pt idx="11">
                  <c:v>Jan - Mar 21 (p)</c:v>
                </c:pt>
              </c:strCache>
            </c:strRef>
          </c:cat>
          <c:val>
            <c:numRef>
              <c:f>ChartData!$L$152:$L$163</c:f>
              <c:numCache>
                <c:formatCode>#,##0</c:formatCode>
                <c:ptCount val="12"/>
                <c:pt idx="0">
                  <c:v>2370</c:v>
                </c:pt>
                <c:pt idx="1">
                  <c:v>2800</c:v>
                </c:pt>
                <c:pt idx="2">
                  <c:v>2960</c:v>
                </c:pt>
                <c:pt idx="3">
                  <c:v>2050</c:v>
                </c:pt>
                <c:pt idx="4">
                  <c:v>2440</c:v>
                </c:pt>
                <c:pt idx="5">
                  <c:v>2900</c:v>
                </c:pt>
                <c:pt idx="6">
                  <c:v>2990</c:v>
                </c:pt>
                <c:pt idx="7">
                  <c:v>2170</c:v>
                </c:pt>
                <c:pt idx="8">
                  <c:v>1210</c:v>
                </c:pt>
                <c:pt idx="9">
                  <c:v>1970</c:v>
                </c:pt>
                <c:pt idx="10">
                  <c:v>3530</c:v>
                </c:pt>
                <c:pt idx="11">
                  <c:v>3010</c:v>
                </c:pt>
              </c:numCache>
            </c:numRef>
          </c:val>
          <c:smooth val="0"/>
          <c:extLst>
            <c:ext xmlns:c16="http://schemas.microsoft.com/office/drawing/2014/chart" uri="{C3380CC4-5D6E-409C-BE32-E72D297353CC}">
              <c16:uniqueId val="{00000001-B515-4F3C-A005-9C6D8CED5369}"/>
            </c:ext>
          </c:extLst>
        </c:ser>
        <c:ser>
          <c:idx val="2"/>
          <c:order val="2"/>
          <c:tx>
            <c:strRef>
              <c:f>ChartData!$M$151</c:f>
              <c:strCache>
                <c:ptCount val="1"/>
                <c:pt idx="0">
                  <c:v>£250,001 - 400,000</c:v>
                </c:pt>
              </c:strCache>
            </c:strRef>
          </c:tx>
          <c:spPr>
            <a:ln w="28575" cap="rnd">
              <a:solidFill>
                <a:srgbClr val="0070C0"/>
              </a:solidFill>
              <a:round/>
            </a:ln>
            <a:effectLst/>
          </c:spPr>
          <c:marker>
            <c:symbol val="none"/>
          </c:marker>
          <c:dLbls>
            <c:delete val="1"/>
          </c:dLbls>
          <c:cat>
            <c:strRef>
              <c:f>ChartData!$J$152:$J$163</c:f>
              <c:strCache>
                <c:ptCount val="12"/>
                <c:pt idx="0">
                  <c:v>Apr - Jun 18 </c:v>
                </c:pt>
                <c:pt idx="1">
                  <c:v>Jul - Sep 18 </c:v>
                </c:pt>
                <c:pt idx="2">
                  <c:v>Oct - Dec 18 </c:v>
                </c:pt>
                <c:pt idx="3">
                  <c:v>Jan - Mar 19 </c:v>
                </c:pt>
                <c:pt idx="4">
                  <c:v>Apr - Jun 19 </c:v>
                </c:pt>
                <c:pt idx="5">
                  <c:v>Jul - Sep 19 </c:v>
                </c:pt>
                <c:pt idx="6">
                  <c:v>Oct - Dec 19 </c:v>
                </c:pt>
                <c:pt idx="7">
                  <c:v>Jan - Mar 20 </c:v>
                </c:pt>
                <c:pt idx="8">
                  <c:v>Apr - Jun 20 </c:v>
                </c:pt>
                <c:pt idx="9">
                  <c:v>Jul - Sep 20 </c:v>
                </c:pt>
                <c:pt idx="10">
                  <c:v>Oct - Dec 20 (r) </c:v>
                </c:pt>
                <c:pt idx="11">
                  <c:v>Jan - Mar 21 (p)</c:v>
                </c:pt>
              </c:strCache>
            </c:strRef>
          </c:cat>
          <c:val>
            <c:numRef>
              <c:f>ChartData!$M$152:$M$163</c:f>
              <c:numCache>
                <c:formatCode>#,##0</c:formatCode>
                <c:ptCount val="12"/>
                <c:pt idx="0">
                  <c:v>1680</c:v>
                </c:pt>
                <c:pt idx="1">
                  <c:v>2170</c:v>
                </c:pt>
                <c:pt idx="2">
                  <c:v>2280</c:v>
                </c:pt>
                <c:pt idx="3">
                  <c:v>1570</c:v>
                </c:pt>
                <c:pt idx="4">
                  <c:v>1950</c:v>
                </c:pt>
                <c:pt idx="5">
                  <c:v>2190</c:v>
                </c:pt>
                <c:pt idx="6">
                  <c:v>2430</c:v>
                </c:pt>
                <c:pt idx="7">
                  <c:v>1720</c:v>
                </c:pt>
                <c:pt idx="8">
                  <c:v>790</c:v>
                </c:pt>
                <c:pt idx="9">
                  <c:v>1680</c:v>
                </c:pt>
                <c:pt idx="10">
                  <c:v>3280</c:v>
                </c:pt>
                <c:pt idx="11">
                  <c:v>3040</c:v>
                </c:pt>
              </c:numCache>
            </c:numRef>
          </c:val>
          <c:smooth val="0"/>
          <c:extLst>
            <c:ext xmlns:c16="http://schemas.microsoft.com/office/drawing/2014/chart" uri="{C3380CC4-5D6E-409C-BE32-E72D297353CC}">
              <c16:uniqueId val="{00000002-B515-4F3C-A005-9C6D8CED5369}"/>
            </c:ext>
          </c:extLst>
        </c:ser>
        <c:ser>
          <c:idx val="3"/>
          <c:order val="3"/>
          <c:tx>
            <c:strRef>
              <c:f>ChartData!$N$151</c:f>
              <c:strCache>
                <c:ptCount val="1"/>
                <c:pt idx="0">
                  <c:v>Over £400,000</c:v>
                </c:pt>
              </c:strCache>
            </c:strRef>
          </c:tx>
          <c:spPr>
            <a:ln w="28575" cap="rnd">
              <a:solidFill>
                <a:srgbClr val="272262"/>
              </a:solidFill>
              <a:round/>
            </a:ln>
            <a:effectLst/>
          </c:spPr>
          <c:marker>
            <c:symbol val="none"/>
          </c:marker>
          <c:dLbls>
            <c:delete val="1"/>
          </c:dLbls>
          <c:cat>
            <c:strRef>
              <c:f>ChartData!$J$152:$J$163</c:f>
              <c:strCache>
                <c:ptCount val="12"/>
                <c:pt idx="0">
                  <c:v>Apr - Jun 18 </c:v>
                </c:pt>
                <c:pt idx="1">
                  <c:v>Jul - Sep 18 </c:v>
                </c:pt>
                <c:pt idx="2">
                  <c:v>Oct - Dec 18 </c:v>
                </c:pt>
                <c:pt idx="3">
                  <c:v>Jan - Mar 19 </c:v>
                </c:pt>
                <c:pt idx="4">
                  <c:v>Apr - Jun 19 </c:v>
                </c:pt>
                <c:pt idx="5">
                  <c:v>Jul - Sep 19 </c:v>
                </c:pt>
                <c:pt idx="6">
                  <c:v>Oct - Dec 19 </c:v>
                </c:pt>
                <c:pt idx="7">
                  <c:v>Jan - Mar 20 </c:v>
                </c:pt>
                <c:pt idx="8">
                  <c:v>Apr - Jun 20 </c:v>
                </c:pt>
                <c:pt idx="9">
                  <c:v>Jul - Sep 20 </c:v>
                </c:pt>
                <c:pt idx="10">
                  <c:v>Oct - Dec 20 (r) </c:v>
                </c:pt>
                <c:pt idx="11">
                  <c:v>Jan - Mar 21 (p)</c:v>
                </c:pt>
              </c:strCache>
            </c:strRef>
          </c:cat>
          <c:val>
            <c:numRef>
              <c:f>ChartData!$N$152:$N$163</c:f>
              <c:numCache>
                <c:formatCode>#,##0</c:formatCode>
                <c:ptCount val="12"/>
                <c:pt idx="0">
                  <c:v>450</c:v>
                </c:pt>
                <c:pt idx="1">
                  <c:v>680</c:v>
                </c:pt>
                <c:pt idx="2">
                  <c:v>680</c:v>
                </c:pt>
                <c:pt idx="3">
                  <c:v>460</c:v>
                </c:pt>
                <c:pt idx="4">
                  <c:v>500</c:v>
                </c:pt>
                <c:pt idx="5">
                  <c:v>680</c:v>
                </c:pt>
                <c:pt idx="6">
                  <c:v>700</c:v>
                </c:pt>
                <c:pt idx="7">
                  <c:v>580</c:v>
                </c:pt>
                <c:pt idx="8">
                  <c:v>260</c:v>
                </c:pt>
                <c:pt idx="9">
                  <c:v>540</c:v>
                </c:pt>
                <c:pt idx="10">
                  <c:v>1120</c:v>
                </c:pt>
                <c:pt idx="11">
                  <c:v>1200</c:v>
                </c:pt>
              </c:numCache>
            </c:numRef>
          </c:val>
          <c:smooth val="0"/>
          <c:extLst>
            <c:ext xmlns:c16="http://schemas.microsoft.com/office/drawing/2014/chart" uri="{C3380CC4-5D6E-409C-BE32-E72D297353CC}">
              <c16:uniqueId val="{00000003-B515-4F3C-A005-9C6D8CED5369}"/>
            </c:ext>
          </c:extLst>
        </c:ser>
        <c:dLbls>
          <c:showLegendKey val="0"/>
          <c:showVal val="1"/>
          <c:showCatName val="0"/>
          <c:showSerName val="0"/>
          <c:showPercent val="0"/>
          <c:showBubbleSize val="0"/>
        </c:dLbls>
        <c:smooth val="0"/>
        <c:axId val="770958368"/>
        <c:axId val="770964272"/>
      </c:lineChart>
      <c:valAx>
        <c:axId val="770964272"/>
        <c:scaling>
          <c:orientation val="minMax"/>
          <c:max val="10000"/>
          <c:min val="0"/>
        </c:scaling>
        <c:delete val="0"/>
        <c:axPos val="l"/>
        <c:majorGridlines>
          <c:spPr>
            <a:ln w="9525" cap="flat" cmpd="sng" algn="ctr">
              <a:solidFill>
                <a:schemeClr val="bg1">
                  <a:lumMod val="85000"/>
                </a:schemeClr>
              </a:solidFill>
              <a:round/>
            </a:ln>
            <a:effectLst/>
          </c:spPr>
        </c:majorGridlines>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70958368"/>
        <c:crosses val="autoZero"/>
        <c:crossBetween val="between"/>
        <c:majorUnit val="2000"/>
      </c:valAx>
      <c:catAx>
        <c:axId val="770958368"/>
        <c:scaling>
          <c:orientation val="minMax"/>
        </c:scaling>
        <c:delete val="0"/>
        <c:axPos val="b"/>
        <c:title>
          <c:tx>
            <c:strRef>
              <c:f>ChartData!$K$149</c:f>
              <c:strCache>
                <c:ptCount val="1"/>
                <c:pt idx="0">
                  <c:v>Effective quarter</c:v>
                </c:pt>
              </c:strCache>
            </c:strRef>
          </c:tx>
          <c:layout>
            <c:manualLayout>
              <c:xMode val="edge"/>
              <c:yMode val="edge"/>
              <c:x val="0.42056963067901032"/>
              <c:y val="0.81899973603868781"/>
            </c:manualLayout>
          </c:layout>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70964272"/>
        <c:crosses val="autoZero"/>
        <c:auto val="1"/>
        <c:lblAlgn val="ctr"/>
        <c:lblOffset val="100"/>
        <c:noMultiLvlLbl val="0"/>
      </c:catAx>
      <c:spPr>
        <a:noFill/>
        <a:ln>
          <a:noFill/>
        </a:ln>
        <a:effectLst/>
      </c:spPr>
    </c:plotArea>
    <c:legend>
      <c:legendPos val="t"/>
      <c:layout>
        <c:manualLayout>
          <c:xMode val="edge"/>
          <c:yMode val="edge"/>
          <c:x val="0.58449338707138598"/>
          <c:y val="0.12401126566959016"/>
          <c:w val="0.392022754477866"/>
          <c:h val="0.17972574754562601"/>
        </c:manualLayout>
      </c:layout>
      <c:overlay val="0"/>
      <c:spPr>
        <a:solidFill>
          <a:schemeClr val="bg1"/>
        </a:solid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orientation="portrait"/>
  </c:printSettings>
  <c:userShapes r:id="rId3"/>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831837453884698"/>
          <c:y val="0.29513901768702894"/>
          <c:w val="0.86740065708569647"/>
          <c:h val="0.43177120465575602"/>
        </c:manualLayout>
      </c:layout>
      <c:lineChart>
        <c:grouping val="standard"/>
        <c:varyColors val="0"/>
        <c:ser>
          <c:idx val="1"/>
          <c:order val="0"/>
          <c:tx>
            <c:strRef>
              <c:f>ChartData!$Q$7</c:f>
              <c:strCache>
                <c:ptCount val="1"/>
                <c:pt idx="0">
                  <c:v>2019-20</c:v>
                </c:pt>
              </c:strCache>
            </c:strRef>
          </c:tx>
          <c:spPr>
            <a:ln w="22225" cap="rnd">
              <a:solidFill>
                <a:srgbClr val="629DF4"/>
              </a:solidFill>
              <a:prstDash val="dash"/>
              <a:round/>
            </a:ln>
            <a:effectLst/>
          </c:spPr>
          <c:marker>
            <c:symbol val="none"/>
          </c:marker>
          <c:cat>
            <c:numRef>
              <c:f>ChartData!$J$8:$J$59</c:f>
              <c:numCache>
                <c:formatCode>d\.m;@</c:formatCode>
                <c:ptCount val="52"/>
                <c:pt idx="0">
                  <c:v>44282</c:v>
                </c:pt>
                <c:pt idx="1">
                  <c:v>44289</c:v>
                </c:pt>
                <c:pt idx="2">
                  <c:v>44296</c:v>
                </c:pt>
                <c:pt idx="3">
                  <c:v>44303</c:v>
                </c:pt>
                <c:pt idx="4">
                  <c:v>44310</c:v>
                </c:pt>
                <c:pt idx="5">
                  <c:v>44317</c:v>
                </c:pt>
                <c:pt idx="6">
                  <c:v>44324</c:v>
                </c:pt>
                <c:pt idx="7">
                  <c:v>44331</c:v>
                </c:pt>
                <c:pt idx="8">
                  <c:v>44338</c:v>
                </c:pt>
                <c:pt idx="9">
                  <c:v>44345</c:v>
                </c:pt>
                <c:pt idx="10">
                  <c:v>44352</c:v>
                </c:pt>
                <c:pt idx="11">
                  <c:v>44359</c:v>
                </c:pt>
                <c:pt idx="12">
                  <c:v>44366</c:v>
                </c:pt>
                <c:pt idx="13">
                  <c:v>44373</c:v>
                </c:pt>
                <c:pt idx="14">
                  <c:v>44380</c:v>
                </c:pt>
                <c:pt idx="15">
                  <c:v>44387</c:v>
                </c:pt>
                <c:pt idx="16">
                  <c:v>44394</c:v>
                </c:pt>
                <c:pt idx="17">
                  <c:v>44401</c:v>
                </c:pt>
                <c:pt idx="18">
                  <c:v>44408</c:v>
                </c:pt>
                <c:pt idx="19">
                  <c:v>44415</c:v>
                </c:pt>
                <c:pt idx="20">
                  <c:v>44422</c:v>
                </c:pt>
                <c:pt idx="21">
                  <c:v>44429</c:v>
                </c:pt>
                <c:pt idx="22">
                  <c:v>44436</c:v>
                </c:pt>
                <c:pt idx="23">
                  <c:v>44443</c:v>
                </c:pt>
                <c:pt idx="24">
                  <c:v>44450</c:v>
                </c:pt>
                <c:pt idx="25">
                  <c:v>44457</c:v>
                </c:pt>
                <c:pt idx="26">
                  <c:v>44464</c:v>
                </c:pt>
                <c:pt idx="27">
                  <c:v>44471</c:v>
                </c:pt>
                <c:pt idx="28">
                  <c:v>44478</c:v>
                </c:pt>
                <c:pt idx="29">
                  <c:v>44485</c:v>
                </c:pt>
                <c:pt idx="30">
                  <c:v>44492</c:v>
                </c:pt>
                <c:pt idx="31">
                  <c:v>44499</c:v>
                </c:pt>
                <c:pt idx="32">
                  <c:v>44506</c:v>
                </c:pt>
                <c:pt idx="33">
                  <c:v>44513</c:v>
                </c:pt>
                <c:pt idx="34">
                  <c:v>44520</c:v>
                </c:pt>
                <c:pt idx="35">
                  <c:v>44527</c:v>
                </c:pt>
                <c:pt idx="36">
                  <c:v>44534</c:v>
                </c:pt>
                <c:pt idx="37">
                  <c:v>44541</c:v>
                </c:pt>
                <c:pt idx="38">
                  <c:v>44548</c:v>
                </c:pt>
                <c:pt idx="39">
                  <c:v>44555</c:v>
                </c:pt>
                <c:pt idx="40">
                  <c:v>44562</c:v>
                </c:pt>
                <c:pt idx="41">
                  <c:v>44569</c:v>
                </c:pt>
                <c:pt idx="42">
                  <c:v>44576</c:v>
                </c:pt>
                <c:pt idx="43">
                  <c:v>44583</c:v>
                </c:pt>
                <c:pt idx="44">
                  <c:v>44590</c:v>
                </c:pt>
                <c:pt idx="45">
                  <c:v>44597</c:v>
                </c:pt>
                <c:pt idx="46">
                  <c:v>44604</c:v>
                </c:pt>
                <c:pt idx="47">
                  <c:v>44611</c:v>
                </c:pt>
                <c:pt idx="48">
                  <c:v>44618</c:v>
                </c:pt>
                <c:pt idx="49">
                  <c:v>44625</c:v>
                </c:pt>
                <c:pt idx="50">
                  <c:v>44632</c:v>
                </c:pt>
                <c:pt idx="51">
                  <c:v>44639</c:v>
                </c:pt>
              </c:numCache>
            </c:numRef>
          </c:cat>
          <c:val>
            <c:numRef>
              <c:f>ChartData!$Q$8:$Q$59</c:f>
              <c:numCache>
                <c:formatCode>#,##0</c:formatCode>
                <c:ptCount val="52"/>
                <c:pt idx="0">
                  <c:v>1330</c:v>
                </c:pt>
                <c:pt idx="1">
                  <c:v>1210</c:v>
                </c:pt>
                <c:pt idx="2">
                  <c:v>1090</c:v>
                </c:pt>
                <c:pt idx="3">
                  <c:v>860</c:v>
                </c:pt>
                <c:pt idx="4">
                  <c:v>1160</c:v>
                </c:pt>
                <c:pt idx="5">
                  <c:v>890</c:v>
                </c:pt>
                <c:pt idx="6">
                  <c:v>1010</c:v>
                </c:pt>
                <c:pt idx="7">
                  <c:v>1150</c:v>
                </c:pt>
                <c:pt idx="8">
                  <c:v>1000</c:v>
                </c:pt>
                <c:pt idx="9">
                  <c:v>1250</c:v>
                </c:pt>
                <c:pt idx="10">
                  <c:v>1180</c:v>
                </c:pt>
                <c:pt idx="11">
                  <c:v>1120</c:v>
                </c:pt>
                <c:pt idx="12">
                  <c:v>1350</c:v>
                </c:pt>
                <c:pt idx="13">
                  <c:v>1460</c:v>
                </c:pt>
                <c:pt idx="14">
                  <c:v>1240</c:v>
                </c:pt>
                <c:pt idx="15">
                  <c:v>1300</c:v>
                </c:pt>
                <c:pt idx="16">
                  <c:v>1290</c:v>
                </c:pt>
                <c:pt idx="17">
                  <c:v>1340</c:v>
                </c:pt>
                <c:pt idx="18">
                  <c:v>1260</c:v>
                </c:pt>
                <c:pt idx="19">
                  <c:v>1190</c:v>
                </c:pt>
                <c:pt idx="20">
                  <c:v>1260</c:v>
                </c:pt>
                <c:pt idx="21">
                  <c:v>1080</c:v>
                </c:pt>
                <c:pt idx="22">
                  <c:v>1360</c:v>
                </c:pt>
                <c:pt idx="23">
                  <c:v>1190</c:v>
                </c:pt>
                <c:pt idx="24">
                  <c:v>1170</c:v>
                </c:pt>
                <c:pt idx="25">
                  <c:v>1290</c:v>
                </c:pt>
                <c:pt idx="26">
                  <c:v>1330</c:v>
                </c:pt>
                <c:pt idx="27">
                  <c:v>1370</c:v>
                </c:pt>
                <c:pt idx="28">
                  <c:v>1220</c:v>
                </c:pt>
                <c:pt idx="29">
                  <c:v>1300</c:v>
                </c:pt>
                <c:pt idx="30">
                  <c:v>1320</c:v>
                </c:pt>
                <c:pt idx="31">
                  <c:v>1440</c:v>
                </c:pt>
                <c:pt idx="32">
                  <c:v>1130</c:v>
                </c:pt>
                <c:pt idx="33">
                  <c:v>1120</c:v>
                </c:pt>
                <c:pt idx="34">
                  <c:v>1420</c:v>
                </c:pt>
                <c:pt idx="35">
                  <c:v>1530</c:v>
                </c:pt>
                <c:pt idx="36">
                  <c:v>1520</c:v>
                </c:pt>
                <c:pt idx="37">
                  <c:v>2370</c:v>
                </c:pt>
                <c:pt idx="38">
                  <c:v>400</c:v>
                </c:pt>
                <c:pt idx="39">
                  <c:v>450</c:v>
                </c:pt>
                <c:pt idx="40">
                  <c:v>910</c:v>
                </c:pt>
                <c:pt idx="41">
                  <c:v>900</c:v>
                </c:pt>
                <c:pt idx="42">
                  <c:v>910</c:v>
                </c:pt>
                <c:pt idx="43">
                  <c:v>1090</c:v>
                </c:pt>
                <c:pt idx="44">
                  <c:v>1210</c:v>
                </c:pt>
                <c:pt idx="45">
                  <c:v>1040</c:v>
                </c:pt>
                <c:pt idx="46">
                  <c:v>1100</c:v>
                </c:pt>
                <c:pt idx="47">
                  <c:v>1130</c:v>
                </c:pt>
                <c:pt idx="48">
                  <c:v>1120</c:v>
                </c:pt>
                <c:pt idx="49">
                  <c:v>1130</c:v>
                </c:pt>
                <c:pt idx="50">
                  <c:v>1090</c:v>
                </c:pt>
                <c:pt idx="51">
                  <c:v>1190</c:v>
                </c:pt>
              </c:numCache>
            </c:numRef>
          </c:val>
          <c:smooth val="0"/>
          <c:extLst>
            <c:ext xmlns:c16="http://schemas.microsoft.com/office/drawing/2014/chart" uri="{C3380CC4-5D6E-409C-BE32-E72D297353CC}">
              <c16:uniqueId val="{00000000-2274-42FE-BC13-B289E8F752C7}"/>
            </c:ext>
          </c:extLst>
        </c:ser>
        <c:ser>
          <c:idx val="2"/>
          <c:order val="1"/>
          <c:tx>
            <c:strRef>
              <c:f>ChartData!$N$7</c:f>
              <c:strCache>
                <c:ptCount val="1"/>
                <c:pt idx="0">
                  <c:v>2020-21</c:v>
                </c:pt>
              </c:strCache>
            </c:strRef>
          </c:tx>
          <c:spPr>
            <a:ln w="22225" cap="rnd">
              <a:solidFill>
                <a:srgbClr val="99CCFF"/>
              </a:solidFill>
              <a:round/>
            </a:ln>
            <a:effectLst/>
          </c:spPr>
          <c:marker>
            <c:symbol val="none"/>
          </c:marker>
          <c:cat>
            <c:numRef>
              <c:f>ChartData!$J$8:$J$59</c:f>
              <c:numCache>
                <c:formatCode>d\.m;@</c:formatCode>
                <c:ptCount val="52"/>
                <c:pt idx="0">
                  <c:v>44282</c:v>
                </c:pt>
                <c:pt idx="1">
                  <c:v>44289</c:v>
                </c:pt>
                <c:pt idx="2">
                  <c:v>44296</c:v>
                </c:pt>
                <c:pt idx="3">
                  <c:v>44303</c:v>
                </c:pt>
                <c:pt idx="4">
                  <c:v>44310</c:v>
                </c:pt>
                <c:pt idx="5">
                  <c:v>44317</c:v>
                </c:pt>
                <c:pt idx="6">
                  <c:v>44324</c:v>
                </c:pt>
                <c:pt idx="7">
                  <c:v>44331</c:v>
                </c:pt>
                <c:pt idx="8">
                  <c:v>44338</c:v>
                </c:pt>
                <c:pt idx="9">
                  <c:v>44345</c:v>
                </c:pt>
                <c:pt idx="10">
                  <c:v>44352</c:v>
                </c:pt>
                <c:pt idx="11">
                  <c:v>44359</c:v>
                </c:pt>
                <c:pt idx="12">
                  <c:v>44366</c:v>
                </c:pt>
                <c:pt idx="13">
                  <c:v>44373</c:v>
                </c:pt>
                <c:pt idx="14">
                  <c:v>44380</c:v>
                </c:pt>
                <c:pt idx="15">
                  <c:v>44387</c:v>
                </c:pt>
                <c:pt idx="16">
                  <c:v>44394</c:v>
                </c:pt>
                <c:pt idx="17">
                  <c:v>44401</c:v>
                </c:pt>
                <c:pt idx="18">
                  <c:v>44408</c:v>
                </c:pt>
                <c:pt idx="19">
                  <c:v>44415</c:v>
                </c:pt>
                <c:pt idx="20">
                  <c:v>44422</c:v>
                </c:pt>
                <c:pt idx="21">
                  <c:v>44429</c:v>
                </c:pt>
                <c:pt idx="22">
                  <c:v>44436</c:v>
                </c:pt>
                <c:pt idx="23">
                  <c:v>44443</c:v>
                </c:pt>
                <c:pt idx="24">
                  <c:v>44450</c:v>
                </c:pt>
                <c:pt idx="25">
                  <c:v>44457</c:v>
                </c:pt>
                <c:pt idx="26">
                  <c:v>44464</c:v>
                </c:pt>
                <c:pt idx="27">
                  <c:v>44471</c:v>
                </c:pt>
                <c:pt idx="28">
                  <c:v>44478</c:v>
                </c:pt>
                <c:pt idx="29">
                  <c:v>44485</c:v>
                </c:pt>
                <c:pt idx="30">
                  <c:v>44492</c:v>
                </c:pt>
                <c:pt idx="31">
                  <c:v>44499</c:v>
                </c:pt>
                <c:pt idx="32">
                  <c:v>44506</c:v>
                </c:pt>
                <c:pt idx="33">
                  <c:v>44513</c:v>
                </c:pt>
                <c:pt idx="34">
                  <c:v>44520</c:v>
                </c:pt>
                <c:pt idx="35">
                  <c:v>44527</c:v>
                </c:pt>
                <c:pt idx="36">
                  <c:v>44534</c:v>
                </c:pt>
                <c:pt idx="37">
                  <c:v>44541</c:v>
                </c:pt>
                <c:pt idx="38">
                  <c:v>44548</c:v>
                </c:pt>
                <c:pt idx="39">
                  <c:v>44555</c:v>
                </c:pt>
                <c:pt idx="40">
                  <c:v>44562</c:v>
                </c:pt>
                <c:pt idx="41">
                  <c:v>44569</c:v>
                </c:pt>
                <c:pt idx="42">
                  <c:v>44576</c:v>
                </c:pt>
                <c:pt idx="43">
                  <c:v>44583</c:v>
                </c:pt>
                <c:pt idx="44">
                  <c:v>44590</c:v>
                </c:pt>
                <c:pt idx="45">
                  <c:v>44597</c:v>
                </c:pt>
                <c:pt idx="46">
                  <c:v>44604</c:v>
                </c:pt>
                <c:pt idx="47">
                  <c:v>44611</c:v>
                </c:pt>
                <c:pt idx="48">
                  <c:v>44618</c:v>
                </c:pt>
                <c:pt idx="49">
                  <c:v>44625</c:v>
                </c:pt>
                <c:pt idx="50">
                  <c:v>44632</c:v>
                </c:pt>
                <c:pt idx="51">
                  <c:v>44639</c:v>
                </c:pt>
              </c:numCache>
            </c:numRef>
          </c:cat>
          <c:val>
            <c:numRef>
              <c:f>ChartData!$N$8:$N$59</c:f>
              <c:numCache>
                <c:formatCode>#,##0</c:formatCode>
                <c:ptCount val="52"/>
                <c:pt idx="0">
                  <c:v>1060</c:v>
                </c:pt>
                <c:pt idx="1">
                  <c:v>560</c:v>
                </c:pt>
                <c:pt idx="2">
                  <c:v>430</c:v>
                </c:pt>
                <c:pt idx="3">
                  <c:v>500</c:v>
                </c:pt>
                <c:pt idx="4">
                  <c:v>550</c:v>
                </c:pt>
                <c:pt idx="5">
                  <c:v>450</c:v>
                </c:pt>
                <c:pt idx="6">
                  <c:v>430</c:v>
                </c:pt>
                <c:pt idx="7">
                  <c:v>510</c:v>
                </c:pt>
                <c:pt idx="8">
                  <c:v>510</c:v>
                </c:pt>
                <c:pt idx="9">
                  <c:v>610</c:v>
                </c:pt>
                <c:pt idx="10">
                  <c:v>600</c:v>
                </c:pt>
                <c:pt idx="11">
                  <c:v>580</c:v>
                </c:pt>
                <c:pt idx="12">
                  <c:v>700</c:v>
                </c:pt>
                <c:pt idx="13">
                  <c:v>820</c:v>
                </c:pt>
                <c:pt idx="14">
                  <c:v>730</c:v>
                </c:pt>
                <c:pt idx="15">
                  <c:v>620</c:v>
                </c:pt>
                <c:pt idx="16">
                  <c:v>560</c:v>
                </c:pt>
                <c:pt idx="17">
                  <c:v>850</c:v>
                </c:pt>
                <c:pt idx="18">
                  <c:v>840</c:v>
                </c:pt>
                <c:pt idx="19">
                  <c:v>790</c:v>
                </c:pt>
                <c:pt idx="20">
                  <c:v>870</c:v>
                </c:pt>
                <c:pt idx="21">
                  <c:v>1060</c:v>
                </c:pt>
                <c:pt idx="22">
                  <c:v>720</c:v>
                </c:pt>
                <c:pt idx="23">
                  <c:v>950</c:v>
                </c:pt>
                <c:pt idx="24">
                  <c:v>820</c:v>
                </c:pt>
                <c:pt idx="25">
                  <c:v>1040</c:v>
                </c:pt>
                <c:pt idx="26">
                  <c:v>1140</c:v>
                </c:pt>
                <c:pt idx="27">
                  <c:v>1070</c:v>
                </c:pt>
                <c:pt idx="28">
                  <c:v>1110</c:v>
                </c:pt>
                <c:pt idx="29">
                  <c:v>1230</c:v>
                </c:pt>
                <c:pt idx="30">
                  <c:v>1400</c:v>
                </c:pt>
                <c:pt idx="31">
                  <c:v>1300</c:v>
                </c:pt>
                <c:pt idx="32">
                  <c:v>1230</c:v>
                </c:pt>
                <c:pt idx="33">
                  <c:v>1370</c:v>
                </c:pt>
                <c:pt idx="34">
                  <c:v>1460</c:v>
                </c:pt>
                <c:pt idx="35">
                  <c:v>1610</c:v>
                </c:pt>
                <c:pt idx="36">
                  <c:v>1740</c:v>
                </c:pt>
                <c:pt idx="37">
                  <c:v>2510</c:v>
                </c:pt>
                <c:pt idx="38">
                  <c:v>1710</c:v>
                </c:pt>
                <c:pt idx="39">
                  <c:v>180</c:v>
                </c:pt>
                <c:pt idx="40">
                  <c:v>870</c:v>
                </c:pt>
                <c:pt idx="41">
                  <c:v>990</c:v>
                </c:pt>
                <c:pt idx="42">
                  <c:v>940</c:v>
                </c:pt>
                <c:pt idx="43">
                  <c:v>1190</c:v>
                </c:pt>
                <c:pt idx="44">
                  <c:v>1230</c:v>
                </c:pt>
                <c:pt idx="45">
                  <c:v>1260</c:v>
                </c:pt>
                <c:pt idx="46">
                  <c:v>1280</c:v>
                </c:pt>
                <c:pt idx="47">
                  <c:v>1310</c:v>
                </c:pt>
                <c:pt idx="48">
                  <c:v>1500</c:v>
                </c:pt>
                <c:pt idx="49">
                  <c:v>1390</c:v>
                </c:pt>
                <c:pt idx="50">
                  <c:v>1350</c:v>
                </c:pt>
                <c:pt idx="51">
                  <c:v>1570</c:v>
                </c:pt>
              </c:numCache>
            </c:numRef>
          </c:val>
          <c:smooth val="0"/>
          <c:extLst>
            <c:ext xmlns:c16="http://schemas.microsoft.com/office/drawing/2014/chart" uri="{C3380CC4-5D6E-409C-BE32-E72D297353CC}">
              <c16:uniqueId val="{00000001-2274-42FE-BC13-B289E8F752C7}"/>
            </c:ext>
          </c:extLst>
        </c:ser>
        <c:ser>
          <c:idx val="0"/>
          <c:order val="2"/>
          <c:tx>
            <c:v>2021-22</c:v>
          </c:tx>
          <c:spPr>
            <a:ln w="28575" cap="rnd">
              <a:solidFill>
                <a:srgbClr val="272262"/>
              </a:solidFill>
              <a:round/>
            </a:ln>
            <a:effectLst/>
          </c:spPr>
          <c:marker>
            <c:symbol val="none"/>
          </c:marker>
          <c:val>
            <c:numRef>
              <c:f>ChartData!$K$8:$K$11</c:f>
              <c:numCache>
                <c:formatCode>#,##0</c:formatCode>
                <c:ptCount val="4"/>
                <c:pt idx="0">
                  <c:v>1720</c:v>
                </c:pt>
                <c:pt idx="1">
                  <c:v>1280</c:v>
                </c:pt>
                <c:pt idx="2">
                  <c:v>1280</c:v>
                </c:pt>
                <c:pt idx="3">
                  <c:v>1390</c:v>
                </c:pt>
              </c:numCache>
            </c:numRef>
          </c:val>
          <c:smooth val="0"/>
          <c:extLst>
            <c:ext xmlns:c16="http://schemas.microsoft.com/office/drawing/2014/chart" uri="{C3380CC4-5D6E-409C-BE32-E72D297353CC}">
              <c16:uniqueId val="{00000002-2274-42FE-BC13-B289E8F752C7}"/>
            </c:ext>
          </c:extLst>
        </c:ser>
        <c:dLbls>
          <c:showLegendKey val="0"/>
          <c:showVal val="0"/>
          <c:showCatName val="0"/>
          <c:showSerName val="0"/>
          <c:showPercent val="0"/>
          <c:showBubbleSize val="0"/>
        </c:dLbls>
        <c:smooth val="0"/>
        <c:axId val="836316104"/>
        <c:axId val="836316432"/>
      </c:lineChart>
      <c:catAx>
        <c:axId val="836316104"/>
        <c:scaling>
          <c:orientation val="minMax"/>
        </c:scaling>
        <c:delete val="0"/>
        <c:axPos val="b"/>
        <c:title>
          <c:tx>
            <c:strRef>
              <c:f>ChartData!$K$5</c:f>
              <c:strCache>
                <c:ptCount val="1"/>
                <c:pt idx="0">
                  <c:v>Week beginning</c:v>
                </c:pt>
              </c:strCache>
            </c:strRef>
          </c:tx>
          <c:layout>
            <c:manualLayout>
              <c:xMode val="edge"/>
              <c:yMode val="edge"/>
              <c:x val="0.41201751004900605"/>
              <c:y val="0.8427538987204064"/>
            </c:manualLayout>
          </c:layout>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d\.m;@"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36316432"/>
        <c:crosses val="autoZero"/>
        <c:auto val="0"/>
        <c:lblAlgn val="ctr"/>
        <c:lblOffset val="100"/>
        <c:noMultiLvlLbl val="0"/>
      </c:catAx>
      <c:valAx>
        <c:axId val="836316432"/>
        <c:scaling>
          <c:orientation val="minMax"/>
        </c:scaling>
        <c:delete val="0"/>
        <c:axPos val="l"/>
        <c:majorGridlines>
          <c:spPr>
            <a:ln w="9525" cap="flat" cmpd="sng" algn="ctr">
              <a:solidFill>
                <a:schemeClr val="bg1">
                  <a:lumMod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36316104"/>
        <c:crosses val="autoZero"/>
        <c:crossBetween val="between"/>
      </c:valAx>
      <c:spPr>
        <a:noFill/>
        <a:ln>
          <a:noFill/>
        </a:ln>
        <a:effectLst/>
      </c:spPr>
    </c:plotArea>
    <c:legend>
      <c:legendPos val="t"/>
      <c:layout>
        <c:manualLayout>
          <c:xMode val="edge"/>
          <c:yMode val="edge"/>
          <c:x val="0.4421258007084779"/>
          <c:y val="0.13109840143221535"/>
          <c:w val="0.54855018996751281"/>
          <c:h val="0.10268883643065743"/>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00">
          <a:latin typeface="Arial" panose="020B0604020202020204" pitchFamily="34" charset="0"/>
          <a:cs typeface="Arial" panose="020B0604020202020204" pitchFamily="34" charset="0"/>
        </a:defRPr>
      </a:pPr>
      <a:endParaRPr lang="en-US"/>
    </a:p>
  </c:txPr>
  <c:printSettings>
    <c:headerFooter/>
    <c:pageMargins b="0.75" l="0.7" r="0.7" t="0.75" header="0.3" footer="0.3"/>
    <c:pageSetup orientation="portrait"/>
  </c:printSettings>
  <c:userShapes r:id="rId3"/>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4964929725081286E-2"/>
          <c:y val="0.29764613016416824"/>
          <c:w val="0.89921696076079127"/>
          <c:h val="0.35041641103676963"/>
        </c:manualLayout>
      </c:layout>
      <c:lineChart>
        <c:grouping val="standard"/>
        <c:varyColors val="0"/>
        <c:ser>
          <c:idx val="0"/>
          <c:order val="0"/>
          <c:tx>
            <c:strRef>
              <c:f>ChartData!$K$241</c:f>
              <c:strCache>
                <c:ptCount val="1"/>
                <c:pt idx="0">
                  <c:v>Non-rental value: Up to and including £250,000</c:v>
                </c:pt>
              </c:strCache>
            </c:strRef>
          </c:tx>
          <c:spPr>
            <a:ln w="28575" cap="rnd">
              <a:solidFill>
                <a:srgbClr val="629DF4"/>
              </a:solidFill>
              <a:round/>
            </a:ln>
            <a:effectLst/>
          </c:spPr>
          <c:marker>
            <c:symbol val="none"/>
          </c:marker>
          <c:dLbls>
            <c:delete val="1"/>
          </c:dLbls>
          <c:cat>
            <c:strRef>
              <c:f>ChartData!$J$242:$J$253</c:f>
              <c:strCache>
                <c:ptCount val="12"/>
                <c:pt idx="0">
                  <c:v>Apr - Jun 18 </c:v>
                </c:pt>
                <c:pt idx="1">
                  <c:v>Jul - Sep 18 </c:v>
                </c:pt>
                <c:pt idx="2">
                  <c:v>Oct - Dec 18 </c:v>
                </c:pt>
                <c:pt idx="3">
                  <c:v>Jan - Mar 19 </c:v>
                </c:pt>
                <c:pt idx="4">
                  <c:v>Apr - Jun 19 </c:v>
                </c:pt>
                <c:pt idx="5">
                  <c:v>Jul - Sep 19 </c:v>
                </c:pt>
                <c:pt idx="6">
                  <c:v>Oct - Dec 19 </c:v>
                </c:pt>
                <c:pt idx="7">
                  <c:v>Jan - Mar 20 </c:v>
                </c:pt>
                <c:pt idx="8">
                  <c:v>Apr - Jun 20 </c:v>
                </c:pt>
                <c:pt idx="9">
                  <c:v>Jul - Sep 20 </c:v>
                </c:pt>
                <c:pt idx="10">
                  <c:v>Oct - Dec 20 (r) </c:v>
                </c:pt>
                <c:pt idx="11">
                  <c:v>Jan - Mar 21 (p) </c:v>
                </c:pt>
              </c:strCache>
            </c:strRef>
          </c:cat>
          <c:val>
            <c:numRef>
              <c:f>ChartData!$K$242:$K$253</c:f>
              <c:numCache>
                <c:formatCode>#,##0.0</c:formatCode>
                <c:ptCount val="12"/>
                <c:pt idx="0">
                  <c:v>0.1</c:v>
                </c:pt>
                <c:pt idx="1">
                  <c:v>0.1</c:v>
                </c:pt>
                <c:pt idx="2">
                  <c:v>0.1</c:v>
                </c:pt>
                <c:pt idx="3">
                  <c:v>0.1</c:v>
                </c:pt>
                <c:pt idx="4">
                  <c:v>0.1</c:v>
                </c:pt>
                <c:pt idx="5">
                  <c:v>0.1</c:v>
                </c:pt>
                <c:pt idx="6">
                  <c:v>0.1</c:v>
                </c:pt>
                <c:pt idx="7">
                  <c:v>0.2</c:v>
                </c:pt>
                <c:pt idx="8">
                  <c:v>0.1</c:v>
                </c:pt>
                <c:pt idx="9">
                  <c:v>0.1</c:v>
                </c:pt>
                <c:pt idx="10">
                  <c:v>0.2</c:v>
                </c:pt>
                <c:pt idx="11">
                  <c:v>0.1</c:v>
                </c:pt>
              </c:numCache>
            </c:numRef>
          </c:val>
          <c:smooth val="0"/>
          <c:extLst>
            <c:ext xmlns:c16="http://schemas.microsoft.com/office/drawing/2014/chart" uri="{C3380CC4-5D6E-409C-BE32-E72D297353CC}">
              <c16:uniqueId val="{00000000-C487-4077-9A28-0743CA7555FC}"/>
            </c:ext>
          </c:extLst>
        </c:ser>
        <c:ser>
          <c:idx val="1"/>
          <c:order val="1"/>
          <c:tx>
            <c:strRef>
              <c:f>ChartData!$L$241</c:f>
              <c:strCache>
                <c:ptCount val="1"/>
                <c:pt idx="0">
                  <c:v>Non-rental value: £250,001 - £1m</c:v>
                </c:pt>
              </c:strCache>
            </c:strRef>
          </c:tx>
          <c:spPr>
            <a:ln w="28575" cap="rnd">
              <a:solidFill>
                <a:srgbClr val="0070C0"/>
              </a:solidFill>
              <a:round/>
            </a:ln>
            <a:effectLst/>
          </c:spPr>
          <c:marker>
            <c:symbol val="none"/>
          </c:marker>
          <c:dLbls>
            <c:delete val="1"/>
          </c:dLbls>
          <c:cat>
            <c:strRef>
              <c:f>ChartData!$J$242:$J$253</c:f>
              <c:strCache>
                <c:ptCount val="12"/>
                <c:pt idx="0">
                  <c:v>Apr - Jun 18 </c:v>
                </c:pt>
                <c:pt idx="1">
                  <c:v>Jul - Sep 18 </c:v>
                </c:pt>
                <c:pt idx="2">
                  <c:v>Oct - Dec 18 </c:v>
                </c:pt>
                <c:pt idx="3">
                  <c:v>Jan - Mar 19 </c:v>
                </c:pt>
                <c:pt idx="4">
                  <c:v>Apr - Jun 19 </c:v>
                </c:pt>
                <c:pt idx="5">
                  <c:v>Jul - Sep 19 </c:v>
                </c:pt>
                <c:pt idx="6">
                  <c:v>Oct - Dec 19 </c:v>
                </c:pt>
                <c:pt idx="7">
                  <c:v>Jan - Mar 20 </c:v>
                </c:pt>
                <c:pt idx="8">
                  <c:v>Apr - Jun 20 </c:v>
                </c:pt>
                <c:pt idx="9">
                  <c:v>Jul - Sep 20 </c:v>
                </c:pt>
                <c:pt idx="10">
                  <c:v>Oct - Dec 20 (r) </c:v>
                </c:pt>
                <c:pt idx="11">
                  <c:v>Jan - Mar 21 (p) </c:v>
                </c:pt>
              </c:strCache>
            </c:strRef>
          </c:cat>
          <c:val>
            <c:numRef>
              <c:f>ChartData!$L$242:$L$253</c:f>
              <c:numCache>
                <c:formatCode>#,##0.0</c:formatCode>
                <c:ptCount val="12"/>
                <c:pt idx="0">
                  <c:v>2.8</c:v>
                </c:pt>
                <c:pt idx="1">
                  <c:v>3.1</c:v>
                </c:pt>
                <c:pt idx="2">
                  <c:v>3.7</c:v>
                </c:pt>
                <c:pt idx="3">
                  <c:v>3</c:v>
                </c:pt>
                <c:pt idx="4">
                  <c:v>2.8</c:v>
                </c:pt>
                <c:pt idx="5">
                  <c:v>3.3</c:v>
                </c:pt>
                <c:pt idx="6">
                  <c:v>3.5</c:v>
                </c:pt>
                <c:pt idx="7">
                  <c:v>2.9</c:v>
                </c:pt>
                <c:pt idx="8">
                  <c:v>1.4</c:v>
                </c:pt>
                <c:pt idx="9">
                  <c:v>2.2000000000000002</c:v>
                </c:pt>
                <c:pt idx="10">
                  <c:v>3.5</c:v>
                </c:pt>
                <c:pt idx="11">
                  <c:v>3.3</c:v>
                </c:pt>
              </c:numCache>
            </c:numRef>
          </c:val>
          <c:smooth val="0"/>
          <c:extLst>
            <c:ext xmlns:c16="http://schemas.microsoft.com/office/drawing/2014/chart" uri="{C3380CC4-5D6E-409C-BE32-E72D297353CC}">
              <c16:uniqueId val="{00000001-C487-4077-9A28-0743CA7555FC}"/>
            </c:ext>
          </c:extLst>
        </c:ser>
        <c:ser>
          <c:idx val="2"/>
          <c:order val="2"/>
          <c:tx>
            <c:strRef>
              <c:f>ChartData!$M$241</c:f>
              <c:strCache>
                <c:ptCount val="1"/>
                <c:pt idx="0">
                  <c:v>Non-rental value: £1m+</c:v>
                </c:pt>
              </c:strCache>
            </c:strRef>
          </c:tx>
          <c:spPr>
            <a:ln w="28575" cap="rnd">
              <a:solidFill>
                <a:srgbClr val="272262"/>
              </a:solidFill>
              <a:round/>
            </a:ln>
            <a:effectLst/>
          </c:spPr>
          <c:marker>
            <c:symbol val="none"/>
          </c:marker>
          <c:dLbls>
            <c:delete val="1"/>
          </c:dLbls>
          <c:cat>
            <c:strRef>
              <c:f>ChartData!$J$242:$J$253</c:f>
              <c:strCache>
                <c:ptCount val="12"/>
                <c:pt idx="0">
                  <c:v>Apr - Jun 18 </c:v>
                </c:pt>
                <c:pt idx="1">
                  <c:v>Jul - Sep 18 </c:v>
                </c:pt>
                <c:pt idx="2">
                  <c:v>Oct - Dec 18 </c:v>
                </c:pt>
                <c:pt idx="3">
                  <c:v>Jan - Mar 19 </c:v>
                </c:pt>
                <c:pt idx="4">
                  <c:v>Apr - Jun 19 </c:v>
                </c:pt>
                <c:pt idx="5">
                  <c:v>Jul - Sep 19 </c:v>
                </c:pt>
                <c:pt idx="6">
                  <c:v>Oct - Dec 19 </c:v>
                </c:pt>
                <c:pt idx="7">
                  <c:v>Jan - Mar 20 </c:v>
                </c:pt>
                <c:pt idx="8">
                  <c:v>Apr - Jun 20 </c:v>
                </c:pt>
                <c:pt idx="9">
                  <c:v>Jul - Sep 20 </c:v>
                </c:pt>
                <c:pt idx="10">
                  <c:v>Oct - Dec 20 (r) </c:v>
                </c:pt>
                <c:pt idx="11">
                  <c:v>Jan - Mar 21 (p) </c:v>
                </c:pt>
              </c:strCache>
            </c:strRef>
          </c:cat>
          <c:val>
            <c:numRef>
              <c:f>ChartData!$M$242:$M$253</c:f>
              <c:numCache>
                <c:formatCode>#,##0.0</c:formatCode>
                <c:ptCount val="12"/>
                <c:pt idx="0">
                  <c:v>10</c:v>
                </c:pt>
                <c:pt idx="1">
                  <c:v>11.5</c:v>
                </c:pt>
                <c:pt idx="2">
                  <c:v>13.7</c:v>
                </c:pt>
                <c:pt idx="3">
                  <c:v>14.4</c:v>
                </c:pt>
                <c:pt idx="4">
                  <c:v>6.7</c:v>
                </c:pt>
                <c:pt idx="5">
                  <c:v>11.6</c:v>
                </c:pt>
                <c:pt idx="6">
                  <c:v>13.7</c:v>
                </c:pt>
                <c:pt idx="7">
                  <c:v>11.1</c:v>
                </c:pt>
                <c:pt idx="8">
                  <c:v>6.8</c:v>
                </c:pt>
                <c:pt idx="9">
                  <c:v>6.5</c:v>
                </c:pt>
                <c:pt idx="10">
                  <c:v>13.2</c:v>
                </c:pt>
                <c:pt idx="11">
                  <c:v>13.5</c:v>
                </c:pt>
              </c:numCache>
            </c:numRef>
          </c:val>
          <c:smooth val="0"/>
          <c:extLst>
            <c:ext xmlns:c16="http://schemas.microsoft.com/office/drawing/2014/chart" uri="{C3380CC4-5D6E-409C-BE32-E72D297353CC}">
              <c16:uniqueId val="{00000002-C487-4077-9A28-0743CA7555FC}"/>
            </c:ext>
          </c:extLst>
        </c:ser>
        <c:ser>
          <c:idx val="3"/>
          <c:order val="3"/>
          <c:tx>
            <c:strRef>
              <c:f>ChartData!$N$241</c:f>
              <c:strCache>
                <c:ptCount val="1"/>
                <c:pt idx="0">
                  <c:v>Rental value</c:v>
                </c:pt>
              </c:strCache>
            </c:strRef>
          </c:tx>
          <c:spPr>
            <a:ln w="28575" cap="rnd">
              <a:solidFill>
                <a:srgbClr val="99CCFF"/>
              </a:solidFill>
              <a:prstDash val="dash"/>
              <a:round/>
            </a:ln>
            <a:effectLst/>
          </c:spPr>
          <c:marker>
            <c:symbol val="none"/>
          </c:marker>
          <c:dLbls>
            <c:delete val="1"/>
          </c:dLbls>
          <c:cat>
            <c:strRef>
              <c:f>ChartData!$J$242:$J$253</c:f>
              <c:strCache>
                <c:ptCount val="12"/>
                <c:pt idx="0">
                  <c:v>Apr - Jun 18 </c:v>
                </c:pt>
                <c:pt idx="1">
                  <c:v>Jul - Sep 18 </c:v>
                </c:pt>
                <c:pt idx="2">
                  <c:v>Oct - Dec 18 </c:v>
                </c:pt>
                <c:pt idx="3">
                  <c:v>Jan - Mar 19 </c:v>
                </c:pt>
                <c:pt idx="4">
                  <c:v>Apr - Jun 19 </c:v>
                </c:pt>
                <c:pt idx="5">
                  <c:v>Jul - Sep 19 </c:v>
                </c:pt>
                <c:pt idx="6">
                  <c:v>Oct - Dec 19 </c:v>
                </c:pt>
                <c:pt idx="7">
                  <c:v>Jan - Mar 20 </c:v>
                </c:pt>
                <c:pt idx="8">
                  <c:v>Apr - Jun 20 </c:v>
                </c:pt>
                <c:pt idx="9">
                  <c:v>Jul - Sep 20 </c:v>
                </c:pt>
                <c:pt idx="10">
                  <c:v>Oct - Dec 20 (r) </c:v>
                </c:pt>
                <c:pt idx="11">
                  <c:v>Jan - Mar 21 (p) </c:v>
                </c:pt>
              </c:strCache>
            </c:strRef>
          </c:cat>
          <c:val>
            <c:numRef>
              <c:f>ChartData!$N$242:$N$253</c:f>
              <c:numCache>
                <c:formatCode>#,##0.0</c:formatCode>
                <c:ptCount val="12"/>
                <c:pt idx="0">
                  <c:v>2.7</c:v>
                </c:pt>
                <c:pt idx="1">
                  <c:v>3</c:v>
                </c:pt>
                <c:pt idx="2">
                  <c:v>2.1</c:v>
                </c:pt>
                <c:pt idx="3">
                  <c:v>2.8</c:v>
                </c:pt>
                <c:pt idx="4">
                  <c:v>4.5999999999999996</c:v>
                </c:pt>
                <c:pt idx="5">
                  <c:v>2.1</c:v>
                </c:pt>
                <c:pt idx="6">
                  <c:v>2.9</c:v>
                </c:pt>
                <c:pt idx="7">
                  <c:v>2.8</c:v>
                </c:pt>
                <c:pt idx="8">
                  <c:v>0.7</c:v>
                </c:pt>
                <c:pt idx="9">
                  <c:v>1.5</c:v>
                </c:pt>
                <c:pt idx="10">
                  <c:v>1.8</c:v>
                </c:pt>
                <c:pt idx="11">
                  <c:v>3.1</c:v>
                </c:pt>
              </c:numCache>
            </c:numRef>
          </c:val>
          <c:smooth val="0"/>
          <c:extLst>
            <c:ext xmlns:c16="http://schemas.microsoft.com/office/drawing/2014/chart" uri="{C3380CC4-5D6E-409C-BE32-E72D297353CC}">
              <c16:uniqueId val="{00000003-C487-4077-9A28-0743CA7555FC}"/>
            </c:ext>
          </c:extLst>
        </c:ser>
        <c:dLbls>
          <c:showLegendKey val="0"/>
          <c:showVal val="1"/>
          <c:showCatName val="0"/>
          <c:showSerName val="0"/>
          <c:showPercent val="0"/>
          <c:showBubbleSize val="0"/>
        </c:dLbls>
        <c:smooth val="0"/>
        <c:axId val="770958368"/>
        <c:axId val="770964272"/>
      </c:lineChart>
      <c:valAx>
        <c:axId val="770964272"/>
        <c:scaling>
          <c:orientation val="minMax"/>
          <c:min val="0"/>
        </c:scaling>
        <c:delete val="0"/>
        <c:axPos val="l"/>
        <c:majorGridlines>
          <c:spPr>
            <a:ln w="9525" cap="flat" cmpd="sng" algn="ctr">
              <a:solidFill>
                <a:schemeClr val="bg1">
                  <a:lumMod val="85000"/>
                </a:schemeClr>
              </a:solidFill>
              <a:round/>
            </a:ln>
            <a:effectLst/>
          </c:spPr>
        </c:majorGridlines>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70958368"/>
        <c:crosses val="autoZero"/>
        <c:crossBetween val="between"/>
        <c:majorUnit val="5"/>
        <c:minorUnit val="0.5"/>
      </c:valAx>
      <c:catAx>
        <c:axId val="770958368"/>
        <c:scaling>
          <c:orientation val="minMax"/>
        </c:scaling>
        <c:delete val="0"/>
        <c:axPos val="b"/>
        <c:title>
          <c:tx>
            <c:strRef>
              <c:f>ChartData!$K$173</c:f>
              <c:strCache>
                <c:ptCount val="1"/>
                <c:pt idx="0">
                  <c:v>Effective quarter</c:v>
                </c:pt>
              </c:strCache>
            </c:strRef>
          </c:tx>
          <c:layout>
            <c:manualLayout>
              <c:xMode val="edge"/>
              <c:yMode val="edge"/>
              <c:x val="0.41041125918816934"/>
              <c:y val="0.77718641638404995"/>
            </c:manualLayout>
          </c:layout>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70964272"/>
        <c:crosses val="autoZero"/>
        <c:auto val="1"/>
        <c:lblAlgn val="ctr"/>
        <c:lblOffset val="100"/>
        <c:noMultiLvlLbl val="0"/>
      </c:catAx>
      <c:spPr>
        <a:noFill/>
        <a:ln>
          <a:noFill/>
        </a:ln>
        <a:effectLst/>
      </c:spPr>
    </c:plotArea>
    <c:legend>
      <c:legendPos val="t"/>
      <c:layout>
        <c:manualLayout>
          <c:xMode val="edge"/>
          <c:yMode val="edge"/>
          <c:x val="0.27187202260357235"/>
          <c:y val="0.11938668847074524"/>
          <c:w val="0.72548294690310533"/>
          <c:h val="0.16354712952018768"/>
        </c:manualLayout>
      </c:layout>
      <c:overlay val="0"/>
      <c:spPr>
        <a:solidFill>
          <a:schemeClr val="bg1"/>
        </a:solid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orientation="portrait"/>
  </c:printSettings>
  <c:userShapes r:id="rId3"/>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694521717305793"/>
          <c:y val="0.28409176893428867"/>
          <c:w val="0.85228976158027536"/>
          <c:h val="0.37304016615040231"/>
        </c:manualLayout>
      </c:layout>
      <c:lineChart>
        <c:grouping val="standard"/>
        <c:varyColors val="0"/>
        <c:ser>
          <c:idx val="0"/>
          <c:order val="0"/>
          <c:tx>
            <c:strRef>
              <c:f>ChartData!$K$217</c:f>
              <c:strCache>
                <c:ptCount val="1"/>
                <c:pt idx="0">
                  <c:v>Non-rental value: Up to and including £250,000</c:v>
                </c:pt>
              </c:strCache>
            </c:strRef>
          </c:tx>
          <c:spPr>
            <a:ln w="28575" cap="rnd">
              <a:solidFill>
                <a:srgbClr val="629DF4"/>
              </a:solidFill>
              <a:round/>
            </a:ln>
            <a:effectLst/>
          </c:spPr>
          <c:marker>
            <c:symbol val="none"/>
          </c:marker>
          <c:dLbls>
            <c:delete val="1"/>
          </c:dLbls>
          <c:cat>
            <c:strRef>
              <c:f>ChartData!$J$218:$J$229</c:f>
              <c:strCache>
                <c:ptCount val="12"/>
                <c:pt idx="0">
                  <c:v>Apr - Jun 18 </c:v>
                </c:pt>
                <c:pt idx="1">
                  <c:v>Jul - Sep 18 </c:v>
                </c:pt>
                <c:pt idx="2">
                  <c:v>Oct - Dec 18 </c:v>
                </c:pt>
                <c:pt idx="3">
                  <c:v>Jan - Mar 19 </c:v>
                </c:pt>
                <c:pt idx="4">
                  <c:v>Apr - Jun 19 </c:v>
                </c:pt>
                <c:pt idx="5">
                  <c:v>Jul - Sep 19 </c:v>
                </c:pt>
                <c:pt idx="6">
                  <c:v>Oct - Dec 19 </c:v>
                </c:pt>
                <c:pt idx="7">
                  <c:v>Jan - Mar 20 </c:v>
                </c:pt>
                <c:pt idx="8">
                  <c:v>Apr - Jun 20 </c:v>
                </c:pt>
                <c:pt idx="9">
                  <c:v>Jul - Sep 20 </c:v>
                </c:pt>
                <c:pt idx="10">
                  <c:v>Oct - Dec 20 (r) </c:v>
                </c:pt>
                <c:pt idx="11">
                  <c:v>Jan - Mar 21 (p)</c:v>
                </c:pt>
              </c:strCache>
            </c:strRef>
          </c:cat>
          <c:val>
            <c:numRef>
              <c:f>ChartData!$K$218:$K$229</c:f>
              <c:numCache>
                <c:formatCode>#,##0</c:formatCode>
                <c:ptCount val="12"/>
                <c:pt idx="0">
                  <c:v>760</c:v>
                </c:pt>
                <c:pt idx="1">
                  <c:v>770</c:v>
                </c:pt>
                <c:pt idx="2">
                  <c:v>860</c:v>
                </c:pt>
                <c:pt idx="3">
                  <c:v>760</c:v>
                </c:pt>
                <c:pt idx="4">
                  <c:v>850</c:v>
                </c:pt>
                <c:pt idx="5">
                  <c:v>720</c:v>
                </c:pt>
                <c:pt idx="6">
                  <c:v>790</c:v>
                </c:pt>
                <c:pt idx="7">
                  <c:v>780</c:v>
                </c:pt>
                <c:pt idx="8">
                  <c:v>600</c:v>
                </c:pt>
                <c:pt idx="9">
                  <c:v>660</c:v>
                </c:pt>
                <c:pt idx="10">
                  <c:v>760</c:v>
                </c:pt>
                <c:pt idx="11">
                  <c:v>760</c:v>
                </c:pt>
              </c:numCache>
            </c:numRef>
          </c:val>
          <c:smooth val="0"/>
          <c:extLst>
            <c:ext xmlns:c16="http://schemas.microsoft.com/office/drawing/2014/chart" uri="{C3380CC4-5D6E-409C-BE32-E72D297353CC}">
              <c16:uniqueId val="{00000000-4837-41B2-8275-7877E0223292}"/>
            </c:ext>
          </c:extLst>
        </c:ser>
        <c:ser>
          <c:idx val="1"/>
          <c:order val="1"/>
          <c:tx>
            <c:strRef>
              <c:f>ChartData!$L$217</c:f>
              <c:strCache>
                <c:ptCount val="1"/>
                <c:pt idx="0">
                  <c:v>Non-rental value: £250,001 - £1m</c:v>
                </c:pt>
              </c:strCache>
            </c:strRef>
          </c:tx>
          <c:spPr>
            <a:ln w="28575" cap="rnd">
              <a:solidFill>
                <a:srgbClr val="0070C0"/>
              </a:solidFill>
              <a:round/>
            </a:ln>
            <a:effectLst/>
          </c:spPr>
          <c:marker>
            <c:symbol val="none"/>
          </c:marker>
          <c:dLbls>
            <c:delete val="1"/>
          </c:dLbls>
          <c:cat>
            <c:strRef>
              <c:f>ChartData!$J$218:$J$229</c:f>
              <c:strCache>
                <c:ptCount val="12"/>
                <c:pt idx="0">
                  <c:v>Apr - Jun 18 </c:v>
                </c:pt>
                <c:pt idx="1">
                  <c:v>Jul - Sep 18 </c:v>
                </c:pt>
                <c:pt idx="2">
                  <c:v>Oct - Dec 18 </c:v>
                </c:pt>
                <c:pt idx="3">
                  <c:v>Jan - Mar 19 </c:v>
                </c:pt>
                <c:pt idx="4">
                  <c:v>Apr - Jun 19 </c:v>
                </c:pt>
                <c:pt idx="5">
                  <c:v>Jul - Sep 19 </c:v>
                </c:pt>
                <c:pt idx="6">
                  <c:v>Oct - Dec 19 </c:v>
                </c:pt>
                <c:pt idx="7">
                  <c:v>Jan - Mar 20 </c:v>
                </c:pt>
                <c:pt idx="8">
                  <c:v>Apr - Jun 20 </c:v>
                </c:pt>
                <c:pt idx="9">
                  <c:v>Jul - Sep 20 </c:v>
                </c:pt>
                <c:pt idx="10">
                  <c:v>Oct - Dec 20 (r) </c:v>
                </c:pt>
                <c:pt idx="11">
                  <c:v>Jan - Mar 21 (p)</c:v>
                </c:pt>
              </c:strCache>
            </c:strRef>
          </c:cat>
          <c:val>
            <c:numRef>
              <c:f>ChartData!$L$218:$L$229</c:f>
              <c:numCache>
                <c:formatCode>#,##0</c:formatCode>
                <c:ptCount val="12"/>
                <c:pt idx="0">
                  <c:v>240</c:v>
                </c:pt>
                <c:pt idx="1">
                  <c:v>280</c:v>
                </c:pt>
                <c:pt idx="2">
                  <c:v>340</c:v>
                </c:pt>
                <c:pt idx="3">
                  <c:v>290</c:v>
                </c:pt>
                <c:pt idx="4">
                  <c:v>260</c:v>
                </c:pt>
                <c:pt idx="5">
                  <c:v>300</c:v>
                </c:pt>
                <c:pt idx="6">
                  <c:v>290</c:v>
                </c:pt>
                <c:pt idx="7">
                  <c:v>290</c:v>
                </c:pt>
                <c:pt idx="8">
                  <c:v>140</c:v>
                </c:pt>
                <c:pt idx="9">
                  <c:v>200</c:v>
                </c:pt>
                <c:pt idx="10">
                  <c:v>330</c:v>
                </c:pt>
                <c:pt idx="11">
                  <c:v>290</c:v>
                </c:pt>
              </c:numCache>
            </c:numRef>
          </c:val>
          <c:smooth val="0"/>
          <c:extLst>
            <c:ext xmlns:c16="http://schemas.microsoft.com/office/drawing/2014/chart" uri="{C3380CC4-5D6E-409C-BE32-E72D297353CC}">
              <c16:uniqueId val="{00000001-4837-41B2-8275-7877E0223292}"/>
            </c:ext>
          </c:extLst>
        </c:ser>
        <c:ser>
          <c:idx val="2"/>
          <c:order val="2"/>
          <c:tx>
            <c:strRef>
              <c:f>ChartData!$M$217</c:f>
              <c:strCache>
                <c:ptCount val="1"/>
                <c:pt idx="0">
                  <c:v>Non-rental value: £1m+</c:v>
                </c:pt>
              </c:strCache>
            </c:strRef>
          </c:tx>
          <c:spPr>
            <a:ln w="28575" cap="rnd">
              <a:solidFill>
                <a:srgbClr val="272262"/>
              </a:solidFill>
              <a:round/>
            </a:ln>
            <a:effectLst/>
          </c:spPr>
          <c:marker>
            <c:symbol val="none"/>
          </c:marker>
          <c:dLbls>
            <c:delete val="1"/>
          </c:dLbls>
          <c:cat>
            <c:strRef>
              <c:f>ChartData!$J$218:$J$229</c:f>
              <c:strCache>
                <c:ptCount val="12"/>
                <c:pt idx="0">
                  <c:v>Apr - Jun 18 </c:v>
                </c:pt>
                <c:pt idx="1">
                  <c:v>Jul - Sep 18 </c:v>
                </c:pt>
                <c:pt idx="2">
                  <c:v>Oct - Dec 18 </c:v>
                </c:pt>
                <c:pt idx="3">
                  <c:v>Jan - Mar 19 </c:v>
                </c:pt>
                <c:pt idx="4">
                  <c:v>Apr - Jun 19 </c:v>
                </c:pt>
                <c:pt idx="5">
                  <c:v>Jul - Sep 19 </c:v>
                </c:pt>
                <c:pt idx="6">
                  <c:v>Oct - Dec 19 </c:v>
                </c:pt>
                <c:pt idx="7">
                  <c:v>Jan - Mar 20 </c:v>
                </c:pt>
                <c:pt idx="8">
                  <c:v>Apr - Jun 20 </c:v>
                </c:pt>
                <c:pt idx="9">
                  <c:v>Jul - Sep 20 </c:v>
                </c:pt>
                <c:pt idx="10">
                  <c:v>Oct - Dec 20 (r) </c:v>
                </c:pt>
                <c:pt idx="11">
                  <c:v>Jan - Mar 21 (p)</c:v>
                </c:pt>
              </c:strCache>
            </c:strRef>
          </c:cat>
          <c:val>
            <c:numRef>
              <c:f>ChartData!$M$218:$M$229</c:f>
              <c:numCache>
                <c:formatCode>#,##0</c:formatCode>
                <c:ptCount val="12"/>
                <c:pt idx="0">
                  <c:v>80</c:v>
                </c:pt>
                <c:pt idx="1">
                  <c:v>80</c:v>
                </c:pt>
                <c:pt idx="2">
                  <c:v>100</c:v>
                </c:pt>
                <c:pt idx="3">
                  <c:v>110</c:v>
                </c:pt>
                <c:pt idx="4">
                  <c:v>60</c:v>
                </c:pt>
                <c:pt idx="5">
                  <c:v>100</c:v>
                </c:pt>
                <c:pt idx="6">
                  <c:v>100</c:v>
                </c:pt>
                <c:pt idx="7">
                  <c:v>70</c:v>
                </c:pt>
                <c:pt idx="8">
                  <c:v>40</c:v>
                </c:pt>
                <c:pt idx="9">
                  <c:v>60</c:v>
                </c:pt>
                <c:pt idx="10">
                  <c:v>90</c:v>
                </c:pt>
                <c:pt idx="11">
                  <c:v>90</c:v>
                </c:pt>
              </c:numCache>
            </c:numRef>
          </c:val>
          <c:smooth val="0"/>
          <c:extLst>
            <c:ext xmlns:c16="http://schemas.microsoft.com/office/drawing/2014/chart" uri="{C3380CC4-5D6E-409C-BE32-E72D297353CC}">
              <c16:uniqueId val="{00000002-4837-41B2-8275-7877E0223292}"/>
            </c:ext>
          </c:extLst>
        </c:ser>
        <c:ser>
          <c:idx val="3"/>
          <c:order val="3"/>
          <c:tx>
            <c:strRef>
              <c:f>ChartData!$N$217</c:f>
              <c:strCache>
                <c:ptCount val="1"/>
                <c:pt idx="0">
                  <c:v>Rental value</c:v>
                </c:pt>
              </c:strCache>
            </c:strRef>
          </c:tx>
          <c:spPr>
            <a:ln w="28575" cap="rnd">
              <a:solidFill>
                <a:srgbClr val="99CCFF"/>
              </a:solidFill>
              <a:prstDash val="dash"/>
              <a:round/>
            </a:ln>
            <a:effectLst/>
          </c:spPr>
          <c:marker>
            <c:symbol val="none"/>
          </c:marker>
          <c:dLbls>
            <c:delete val="1"/>
          </c:dLbls>
          <c:cat>
            <c:strRef>
              <c:f>ChartData!$J$218:$J$229</c:f>
              <c:strCache>
                <c:ptCount val="12"/>
                <c:pt idx="0">
                  <c:v>Apr - Jun 18 </c:v>
                </c:pt>
                <c:pt idx="1">
                  <c:v>Jul - Sep 18 </c:v>
                </c:pt>
                <c:pt idx="2">
                  <c:v>Oct - Dec 18 </c:v>
                </c:pt>
                <c:pt idx="3">
                  <c:v>Jan - Mar 19 </c:v>
                </c:pt>
                <c:pt idx="4">
                  <c:v>Apr - Jun 19 </c:v>
                </c:pt>
                <c:pt idx="5">
                  <c:v>Jul - Sep 19 </c:v>
                </c:pt>
                <c:pt idx="6">
                  <c:v>Oct - Dec 19 </c:v>
                </c:pt>
                <c:pt idx="7">
                  <c:v>Jan - Mar 20 </c:v>
                </c:pt>
                <c:pt idx="8">
                  <c:v>Apr - Jun 20 </c:v>
                </c:pt>
                <c:pt idx="9">
                  <c:v>Jul - Sep 20 </c:v>
                </c:pt>
                <c:pt idx="10">
                  <c:v>Oct - Dec 20 (r) </c:v>
                </c:pt>
                <c:pt idx="11">
                  <c:v>Jan - Mar 21 (p)</c:v>
                </c:pt>
              </c:strCache>
            </c:strRef>
          </c:cat>
          <c:val>
            <c:numRef>
              <c:f>ChartData!$N$218:$N$229</c:f>
              <c:numCache>
                <c:formatCode>#,##0</c:formatCode>
                <c:ptCount val="12"/>
                <c:pt idx="0">
                  <c:v>390</c:v>
                </c:pt>
                <c:pt idx="1">
                  <c:v>410</c:v>
                </c:pt>
                <c:pt idx="2">
                  <c:v>460</c:v>
                </c:pt>
                <c:pt idx="3">
                  <c:v>430</c:v>
                </c:pt>
                <c:pt idx="4">
                  <c:v>390</c:v>
                </c:pt>
                <c:pt idx="5">
                  <c:v>490</c:v>
                </c:pt>
                <c:pt idx="6">
                  <c:v>390</c:v>
                </c:pt>
                <c:pt idx="7">
                  <c:v>470</c:v>
                </c:pt>
                <c:pt idx="8">
                  <c:v>230</c:v>
                </c:pt>
                <c:pt idx="9">
                  <c:v>320</c:v>
                </c:pt>
                <c:pt idx="10">
                  <c:v>380</c:v>
                </c:pt>
                <c:pt idx="11">
                  <c:v>330</c:v>
                </c:pt>
              </c:numCache>
            </c:numRef>
          </c:val>
          <c:smooth val="0"/>
          <c:extLst>
            <c:ext xmlns:c16="http://schemas.microsoft.com/office/drawing/2014/chart" uri="{C3380CC4-5D6E-409C-BE32-E72D297353CC}">
              <c16:uniqueId val="{00000003-4837-41B2-8275-7877E0223292}"/>
            </c:ext>
          </c:extLst>
        </c:ser>
        <c:dLbls>
          <c:showLegendKey val="0"/>
          <c:showVal val="1"/>
          <c:showCatName val="0"/>
          <c:showSerName val="0"/>
          <c:showPercent val="0"/>
          <c:showBubbleSize val="0"/>
        </c:dLbls>
        <c:smooth val="0"/>
        <c:axId val="770958368"/>
        <c:axId val="770964272"/>
      </c:lineChart>
      <c:valAx>
        <c:axId val="770964272"/>
        <c:scaling>
          <c:orientation val="minMax"/>
          <c:min val="0"/>
        </c:scaling>
        <c:delete val="0"/>
        <c:axPos val="l"/>
        <c:majorGridlines>
          <c:spPr>
            <a:ln w="9525" cap="flat" cmpd="sng" algn="ctr">
              <a:solidFill>
                <a:schemeClr val="bg1">
                  <a:lumMod val="85000"/>
                </a:schemeClr>
              </a:solidFill>
              <a:round/>
            </a:ln>
            <a:effectLst/>
          </c:spPr>
        </c:majorGridlines>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70958368"/>
        <c:crosses val="autoZero"/>
        <c:crossBetween val="between"/>
      </c:valAx>
      <c:catAx>
        <c:axId val="770958368"/>
        <c:scaling>
          <c:orientation val="minMax"/>
        </c:scaling>
        <c:delete val="0"/>
        <c:axPos val="b"/>
        <c:title>
          <c:tx>
            <c:strRef>
              <c:f>ChartData!$K$149</c:f>
              <c:strCache>
                <c:ptCount val="1"/>
                <c:pt idx="0">
                  <c:v>Effective quarter</c:v>
                </c:pt>
              </c:strCache>
            </c:strRef>
          </c:tx>
          <c:layout>
            <c:manualLayout>
              <c:xMode val="edge"/>
              <c:yMode val="edge"/>
              <c:x val="0.41154527559055126"/>
              <c:y val="0.76980445011941079"/>
            </c:manualLayout>
          </c:layout>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70964272"/>
        <c:crosses val="autoZero"/>
        <c:auto val="1"/>
        <c:lblAlgn val="ctr"/>
        <c:lblOffset val="100"/>
        <c:noMultiLvlLbl val="0"/>
      </c:catAx>
      <c:spPr>
        <a:noFill/>
        <a:ln>
          <a:noFill/>
        </a:ln>
        <a:effectLst/>
      </c:spPr>
    </c:plotArea>
    <c:legend>
      <c:legendPos val="t"/>
      <c:layout>
        <c:manualLayout>
          <c:xMode val="edge"/>
          <c:yMode val="edge"/>
          <c:x val="0.28065562117235343"/>
          <c:y val="9.7165669606614477E-2"/>
          <c:w val="0.71212233887430743"/>
          <c:h val="0.16890515337565185"/>
        </c:manualLayout>
      </c:layout>
      <c:overlay val="0"/>
      <c:spPr>
        <a:solidFill>
          <a:schemeClr val="bg1"/>
        </a:solidFill>
        <a:ln>
          <a:noFill/>
        </a:ln>
        <a:effectLst/>
      </c:spPr>
      <c:txPr>
        <a:bodyPr rot="0" spcFirstLastPara="1" vertOverflow="ellipsis" vert="horz" wrap="square" anchor="ctr" anchorCtr="1"/>
        <a:lstStyle/>
        <a:p>
          <a:pPr>
            <a:defRPr sz="9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orientation="portrait"/>
  </c:printSettings>
  <c:userShapes r:id="rId3"/>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8475789008022327E-2"/>
          <c:y val="0.28022324912088692"/>
          <c:w val="0.8154701840174915"/>
          <c:h val="0.41072673292887563"/>
        </c:manualLayout>
      </c:layout>
      <c:barChart>
        <c:barDir val="col"/>
        <c:grouping val="clustered"/>
        <c:varyColors val="0"/>
        <c:ser>
          <c:idx val="0"/>
          <c:order val="0"/>
          <c:tx>
            <c:strRef>
              <c:f>ChartData!$K$358</c:f>
              <c:strCache>
                <c:ptCount val="1"/>
                <c:pt idx="0">
                  <c:v>Number of refunds</c:v>
                </c:pt>
              </c:strCache>
            </c:strRef>
          </c:tx>
          <c:spPr>
            <a:solidFill>
              <a:srgbClr val="629DF4"/>
            </a:solidFill>
            <a:ln>
              <a:noFill/>
            </a:ln>
            <a:effectLst/>
          </c:spPr>
          <c:invertIfNegative val="0"/>
          <c:dLbls>
            <c:delete val="1"/>
          </c:dLbls>
          <c:cat>
            <c:strRef>
              <c:f>ChartData!$J$359:$J$370</c:f>
              <c:strCache>
                <c:ptCount val="12"/>
                <c:pt idx="0">
                  <c:v>Apr - Jun 18 (r) </c:v>
                </c:pt>
                <c:pt idx="1">
                  <c:v>Jul - Sep 18 (r) </c:v>
                </c:pt>
                <c:pt idx="2">
                  <c:v>Oct - Dec 18 (r) </c:v>
                </c:pt>
                <c:pt idx="3">
                  <c:v>Jan - Mar 19 (r) </c:v>
                </c:pt>
                <c:pt idx="4">
                  <c:v>Apr - Jun 19 (r) </c:v>
                </c:pt>
                <c:pt idx="5">
                  <c:v>Jul - Sep 19 (r) </c:v>
                </c:pt>
                <c:pt idx="6">
                  <c:v>Oct - Dec 19 (r) </c:v>
                </c:pt>
                <c:pt idx="7">
                  <c:v>Jan - Mar 20 (r) </c:v>
                </c:pt>
                <c:pt idx="8">
                  <c:v>Apr - Jun 20 (r) </c:v>
                </c:pt>
                <c:pt idx="9">
                  <c:v>Jul - Sep 20 (r) </c:v>
                </c:pt>
                <c:pt idx="10">
                  <c:v>Oct - Dec 20 (r) </c:v>
                </c:pt>
                <c:pt idx="11">
                  <c:v>Jan - Mar 21 (p)</c:v>
                </c:pt>
              </c:strCache>
            </c:strRef>
          </c:cat>
          <c:val>
            <c:numRef>
              <c:f>ChartData!$K$359:$K$370</c:f>
              <c:numCache>
                <c:formatCode>0</c:formatCode>
                <c:ptCount val="12"/>
                <c:pt idx="0">
                  <c:v>450</c:v>
                </c:pt>
                <c:pt idx="1">
                  <c:v>550</c:v>
                </c:pt>
                <c:pt idx="2">
                  <c:v>480</c:v>
                </c:pt>
                <c:pt idx="3">
                  <c:v>330</c:v>
                </c:pt>
                <c:pt idx="4">
                  <c:v>400</c:v>
                </c:pt>
                <c:pt idx="5">
                  <c:v>400</c:v>
                </c:pt>
                <c:pt idx="6">
                  <c:v>360</c:v>
                </c:pt>
                <c:pt idx="7">
                  <c:v>250</c:v>
                </c:pt>
                <c:pt idx="8">
                  <c:v>110</c:v>
                </c:pt>
                <c:pt idx="9">
                  <c:v>210</c:v>
                </c:pt>
                <c:pt idx="10">
                  <c:v>260</c:v>
                </c:pt>
                <c:pt idx="11">
                  <c:v>50</c:v>
                </c:pt>
              </c:numCache>
            </c:numRef>
          </c:val>
          <c:extLst>
            <c:ext xmlns:c16="http://schemas.microsoft.com/office/drawing/2014/chart" uri="{C3380CC4-5D6E-409C-BE32-E72D297353CC}">
              <c16:uniqueId val="{00000000-918A-41CD-AF3A-A5ECC1991A9F}"/>
            </c:ext>
          </c:extLst>
        </c:ser>
        <c:dLbls>
          <c:showLegendKey val="0"/>
          <c:showVal val="1"/>
          <c:showCatName val="0"/>
          <c:showSerName val="0"/>
          <c:showPercent val="0"/>
          <c:showBubbleSize val="0"/>
        </c:dLbls>
        <c:gapWidth val="150"/>
        <c:axId val="770958368"/>
        <c:axId val="770964272"/>
      </c:barChart>
      <c:lineChart>
        <c:grouping val="standard"/>
        <c:varyColors val="0"/>
        <c:ser>
          <c:idx val="1"/>
          <c:order val="1"/>
          <c:tx>
            <c:strRef>
              <c:f>ChartData!$L$358</c:f>
              <c:strCache>
                <c:ptCount val="1"/>
                <c:pt idx="0">
                  <c:v>Amount refunded (£ millions)</c:v>
                </c:pt>
              </c:strCache>
            </c:strRef>
          </c:tx>
          <c:spPr>
            <a:ln w="28575" cap="rnd">
              <a:solidFill>
                <a:srgbClr val="272262"/>
              </a:solidFill>
              <a:round/>
            </a:ln>
            <a:effectLst/>
          </c:spPr>
          <c:marker>
            <c:symbol val="none"/>
          </c:marker>
          <c:dLbls>
            <c:delete val="1"/>
          </c:dLbls>
          <c:cat>
            <c:strRef>
              <c:f>ChartData!$J$359:$J$370</c:f>
              <c:strCache>
                <c:ptCount val="12"/>
                <c:pt idx="0">
                  <c:v>Apr - Jun 18 (r) </c:v>
                </c:pt>
                <c:pt idx="1">
                  <c:v>Jul - Sep 18 (r) </c:v>
                </c:pt>
                <c:pt idx="2">
                  <c:v>Oct - Dec 18 (r) </c:v>
                </c:pt>
                <c:pt idx="3">
                  <c:v>Jan - Mar 19 (r) </c:v>
                </c:pt>
                <c:pt idx="4">
                  <c:v>Apr - Jun 19 (r) </c:v>
                </c:pt>
                <c:pt idx="5">
                  <c:v>Jul - Sep 19 (r) </c:v>
                </c:pt>
                <c:pt idx="6">
                  <c:v>Oct - Dec 19 (r) </c:v>
                </c:pt>
                <c:pt idx="7">
                  <c:v>Jan - Mar 20 (r) </c:v>
                </c:pt>
                <c:pt idx="8">
                  <c:v>Apr - Jun 20 (r) </c:v>
                </c:pt>
                <c:pt idx="9">
                  <c:v>Jul - Sep 20 (r) </c:v>
                </c:pt>
                <c:pt idx="10">
                  <c:v>Oct - Dec 20 (r) </c:v>
                </c:pt>
                <c:pt idx="11">
                  <c:v>Jan - Mar 21 (p)</c:v>
                </c:pt>
              </c:strCache>
            </c:strRef>
          </c:cat>
          <c:val>
            <c:numRef>
              <c:f>ChartData!$L$359:$L$370</c:f>
              <c:numCache>
                <c:formatCode>General</c:formatCode>
                <c:ptCount val="12"/>
                <c:pt idx="0">
                  <c:v>3.2</c:v>
                </c:pt>
                <c:pt idx="1">
                  <c:v>4.2</c:v>
                </c:pt>
                <c:pt idx="2">
                  <c:v>3.8</c:v>
                </c:pt>
                <c:pt idx="3">
                  <c:v>2.4</c:v>
                </c:pt>
                <c:pt idx="4">
                  <c:v>3.1</c:v>
                </c:pt>
                <c:pt idx="5">
                  <c:v>3.4</c:v>
                </c:pt>
                <c:pt idx="6">
                  <c:v>3.1</c:v>
                </c:pt>
                <c:pt idx="7">
                  <c:v>2.2000000000000002</c:v>
                </c:pt>
                <c:pt idx="8">
                  <c:v>0.9</c:v>
                </c:pt>
                <c:pt idx="9">
                  <c:v>2.1</c:v>
                </c:pt>
                <c:pt idx="10">
                  <c:v>2.9</c:v>
                </c:pt>
                <c:pt idx="11">
                  <c:v>0.8</c:v>
                </c:pt>
              </c:numCache>
            </c:numRef>
          </c:val>
          <c:smooth val="0"/>
          <c:extLst>
            <c:ext xmlns:c16="http://schemas.microsoft.com/office/drawing/2014/chart" uri="{C3380CC4-5D6E-409C-BE32-E72D297353CC}">
              <c16:uniqueId val="{00000001-918A-41CD-AF3A-A5ECC1991A9F}"/>
            </c:ext>
          </c:extLst>
        </c:ser>
        <c:dLbls>
          <c:dLblPos val="t"/>
          <c:showLegendKey val="0"/>
          <c:showVal val="1"/>
          <c:showCatName val="0"/>
          <c:showSerName val="0"/>
          <c:showPercent val="0"/>
          <c:showBubbleSize val="0"/>
        </c:dLbls>
        <c:marker val="1"/>
        <c:smooth val="0"/>
        <c:axId val="449410832"/>
        <c:axId val="449405256"/>
      </c:lineChart>
      <c:valAx>
        <c:axId val="770964272"/>
        <c:scaling>
          <c:orientation val="minMax"/>
          <c:max val="800"/>
          <c:min val="0"/>
        </c:scaling>
        <c:delete val="0"/>
        <c:axPos val="l"/>
        <c:majorGridlines>
          <c:spPr>
            <a:ln w="9525" cap="flat" cmpd="sng" algn="ctr">
              <a:solidFill>
                <a:schemeClr val="bg1">
                  <a:lumMod val="85000"/>
                </a:schemeClr>
              </a:solidFill>
              <a:round/>
            </a:ln>
            <a:effectLst/>
          </c:spPr>
        </c:majorGridlines>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rgbClr val="629DF4"/>
                </a:solidFill>
                <a:latin typeface="Arial" panose="020B0604020202020204" pitchFamily="34" charset="0"/>
                <a:ea typeface="+mn-ea"/>
                <a:cs typeface="Arial" panose="020B0604020202020204" pitchFamily="34" charset="0"/>
              </a:defRPr>
            </a:pPr>
            <a:endParaRPr lang="en-US"/>
          </a:p>
        </c:txPr>
        <c:crossAx val="770958368"/>
        <c:crosses val="autoZero"/>
        <c:crossBetween val="between"/>
      </c:valAx>
      <c:catAx>
        <c:axId val="770958368"/>
        <c:scaling>
          <c:orientation val="minMax"/>
        </c:scaling>
        <c:delete val="0"/>
        <c:axPos val="b"/>
        <c:title>
          <c:tx>
            <c:strRef>
              <c:f>ChartData!$K$355</c:f>
              <c:strCache>
                <c:ptCount val="1"/>
                <c:pt idx="0">
                  <c:v>Effective quarter</c:v>
                </c:pt>
              </c:strCache>
            </c:strRef>
          </c:tx>
          <c:layout>
            <c:manualLayout>
              <c:xMode val="edge"/>
              <c:yMode val="edge"/>
              <c:x val="0.4004538777082654"/>
              <c:y val="0.83463347819227529"/>
            </c:manualLayout>
          </c:layout>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70964272"/>
        <c:crosses val="autoZero"/>
        <c:auto val="1"/>
        <c:lblAlgn val="ctr"/>
        <c:lblOffset val="100"/>
        <c:noMultiLvlLbl val="0"/>
      </c:catAx>
      <c:valAx>
        <c:axId val="449405256"/>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rgbClr val="272262"/>
                </a:solidFill>
                <a:latin typeface="Arial" panose="020B0604020202020204" pitchFamily="34" charset="0"/>
                <a:ea typeface="+mn-ea"/>
                <a:cs typeface="Arial" panose="020B0604020202020204" pitchFamily="34" charset="0"/>
              </a:defRPr>
            </a:pPr>
            <a:endParaRPr lang="en-US"/>
          </a:p>
        </c:txPr>
        <c:crossAx val="449410832"/>
        <c:crosses val="max"/>
        <c:crossBetween val="between"/>
      </c:valAx>
      <c:catAx>
        <c:axId val="449410832"/>
        <c:scaling>
          <c:orientation val="minMax"/>
        </c:scaling>
        <c:delete val="1"/>
        <c:axPos val="b"/>
        <c:numFmt formatCode="General" sourceLinked="1"/>
        <c:majorTickMark val="out"/>
        <c:minorTickMark val="none"/>
        <c:tickLblPos val="nextTo"/>
        <c:crossAx val="449405256"/>
        <c:crosses val="autoZero"/>
        <c:auto val="1"/>
        <c:lblAlgn val="ctr"/>
        <c:lblOffset val="100"/>
        <c:noMultiLvlLbl val="0"/>
      </c:cat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9364511254275016E-2"/>
          <c:y val="0.23622273899700361"/>
          <c:w val="0.89457423194001573"/>
          <c:h val="0.39845466207915714"/>
        </c:manualLayout>
      </c:layout>
      <c:lineChart>
        <c:grouping val="standard"/>
        <c:varyColors val="0"/>
        <c:ser>
          <c:idx val="4"/>
          <c:order val="0"/>
          <c:tx>
            <c:strRef>
              <c:f>ChartData!$K$112</c:f>
              <c:strCache>
                <c:ptCount val="1"/>
                <c:pt idx="0">
                  <c:v>Non-residential: 2019-20</c:v>
                </c:pt>
              </c:strCache>
            </c:strRef>
          </c:tx>
          <c:spPr>
            <a:ln w="28575" cap="rnd">
              <a:solidFill>
                <a:srgbClr val="99CCFF"/>
              </a:solidFill>
              <a:prstDash val="dash"/>
              <a:round/>
            </a:ln>
            <a:effectLst/>
          </c:spPr>
          <c:marker>
            <c:symbol val="none"/>
          </c:marker>
          <c:cat>
            <c:strRef>
              <c:f>ChartData!$J$113:$J$124</c:f>
              <c:strCache>
                <c:ptCount val="12"/>
                <c:pt idx="0">
                  <c:v>Apr</c:v>
                </c:pt>
                <c:pt idx="1">
                  <c:v>May</c:v>
                </c:pt>
                <c:pt idx="2">
                  <c:v>Jun</c:v>
                </c:pt>
                <c:pt idx="3">
                  <c:v>Jul</c:v>
                </c:pt>
                <c:pt idx="4">
                  <c:v>Aug</c:v>
                </c:pt>
                <c:pt idx="5">
                  <c:v>Sep</c:v>
                </c:pt>
                <c:pt idx="6">
                  <c:v>Oct</c:v>
                </c:pt>
                <c:pt idx="7">
                  <c:v>Nov</c:v>
                </c:pt>
                <c:pt idx="8">
                  <c:v>Dec</c:v>
                </c:pt>
                <c:pt idx="9">
                  <c:v>Jan</c:v>
                </c:pt>
                <c:pt idx="10">
                  <c:v>Feb</c:v>
                </c:pt>
                <c:pt idx="11">
                  <c:v>Mar</c:v>
                </c:pt>
              </c:strCache>
            </c:strRef>
          </c:cat>
          <c:val>
            <c:numRef>
              <c:f>ChartData!$K$113:$K$124</c:f>
              <c:numCache>
                <c:formatCode>#,##0.0</c:formatCode>
                <c:ptCount val="12"/>
                <c:pt idx="0">
                  <c:v>2.9</c:v>
                </c:pt>
                <c:pt idx="1">
                  <c:v>7.8</c:v>
                </c:pt>
                <c:pt idx="2">
                  <c:v>3.5</c:v>
                </c:pt>
                <c:pt idx="3">
                  <c:v>5</c:v>
                </c:pt>
                <c:pt idx="4">
                  <c:v>3.7</c:v>
                </c:pt>
                <c:pt idx="5">
                  <c:v>8.4</c:v>
                </c:pt>
                <c:pt idx="6">
                  <c:v>4.5</c:v>
                </c:pt>
                <c:pt idx="7">
                  <c:v>6.4</c:v>
                </c:pt>
                <c:pt idx="8">
                  <c:v>9.4</c:v>
                </c:pt>
                <c:pt idx="9">
                  <c:v>7.7</c:v>
                </c:pt>
                <c:pt idx="10">
                  <c:v>4</c:v>
                </c:pt>
                <c:pt idx="11">
                  <c:v>5.4</c:v>
                </c:pt>
              </c:numCache>
            </c:numRef>
          </c:val>
          <c:smooth val="0"/>
          <c:extLst>
            <c:ext xmlns:c16="http://schemas.microsoft.com/office/drawing/2014/chart" uri="{C3380CC4-5D6E-409C-BE32-E72D297353CC}">
              <c16:uniqueId val="{00000000-5CAD-4326-A98E-790D438C2F60}"/>
            </c:ext>
          </c:extLst>
        </c:ser>
        <c:ser>
          <c:idx val="5"/>
          <c:order val="1"/>
          <c:tx>
            <c:strRef>
              <c:f>ChartData!$L$112</c:f>
              <c:strCache>
                <c:ptCount val="1"/>
                <c:pt idx="0">
                  <c:v>Non-residential: 2020-21 (p) (r)</c:v>
                </c:pt>
              </c:strCache>
            </c:strRef>
          </c:tx>
          <c:spPr>
            <a:ln w="28575" cap="rnd">
              <a:solidFill>
                <a:srgbClr val="99CCFF"/>
              </a:solidFill>
              <a:round/>
            </a:ln>
            <a:effectLst/>
          </c:spPr>
          <c:marker>
            <c:symbol val="none"/>
          </c:marker>
          <c:cat>
            <c:strRef>
              <c:f>ChartData!$J$113:$J$124</c:f>
              <c:strCache>
                <c:ptCount val="12"/>
                <c:pt idx="0">
                  <c:v>Apr</c:v>
                </c:pt>
                <c:pt idx="1">
                  <c:v>May</c:v>
                </c:pt>
                <c:pt idx="2">
                  <c:v>Jun</c:v>
                </c:pt>
                <c:pt idx="3">
                  <c:v>Jul</c:v>
                </c:pt>
                <c:pt idx="4">
                  <c:v>Aug</c:v>
                </c:pt>
                <c:pt idx="5">
                  <c:v>Sep</c:v>
                </c:pt>
                <c:pt idx="6">
                  <c:v>Oct</c:v>
                </c:pt>
                <c:pt idx="7">
                  <c:v>Nov</c:v>
                </c:pt>
                <c:pt idx="8">
                  <c:v>Dec</c:v>
                </c:pt>
                <c:pt idx="9">
                  <c:v>Jan</c:v>
                </c:pt>
                <c:pt idx="10">
                  <c:v>Feb</c:v>
                </c:pt>
                <c:pt idx="11">
                  <c:v>Mar</c:v>
                </c:pt>
              </c:strCache>
            </c:strRef>
          </c:cat>
          <c:val>
            <c:numRef>
              <c:f>ChartData!$L$113:$L$124</c:f>
              <c:numCache>
                <c:formatCode>#,##0.0</c:formatCode>
                <c:ptCount val="12"/>
                <c:pt idx="0">
                  <c:v>5.2</c:v>
                </c:pt>
                <c:pt idx="1">
                  <c:v>1.5</c:v>
                </c:pt>
                <c:pt idx="2">
                  <c:v>2.2999999999999998</c:v>
                </c:pt>
                <c:pt idx="3">
                  <c:v>3.4</c:v>
                </c:pt>
                <c:pt idx="4">
                  <c:v>4.2</c:v>
                </c:pt>
                <c:pt idx="5">
                  <c:v>2.6</c:v>
                </c:pt>
                <c:pt idx="6">
                  <c:v>5.8</c:v>
                </c:pt>
                <c:pt idx="7">
                  <c:v>4.7</c:v>
                </c:pt>
                <c:pt idx="8">
                  <c:v>8.3000000000000007</c:v>
                </c:pt>
                <c:pt idx="9">
                  <c:v>3.2</c:v>
                </c:pt>
                <c:pt idx="10">
                  <c:v>6.7</c:v>
                </c:pt>
                <c:pt idx="11">
                  <c:v>10</c:v>
                </c:pt>
              </c:numCache>
            </c:numRef>
          </c:val>
          <c:smooth val="0"/>
          <c:extLst>
            <c:ext xmlns:c16="http://schemas.microsoft.com/office/drawing/2014/chart" uri="{C3380CC4-5D6E-409C-BE32-E72D297353CC}">
              <c16:uniqueId val="{00000001-5CAD-4326-A98E-790D438C2F60}"/>
            </c:ext>
          </c:extLst>
        </c:ser>
        <c:dLbls>
          <c:showLegendKey val="0"/>
          <c:showVal val="0"/>
          <c:showCatName val="0"/>
          <c:showSerName val="0"/>
          <c:showPercent val="0"/>
          <c:showBubbleSize val="0"/>
        </c:dLbls>
        <c:smooth val="0"/>
        <c:axId val="836316104"/>
        <c:axId val="836316432"/>
      </c:lineChart>
      <c:catAx>
        <c:axId val="836316104"/>
        <c:scaling>
          <c:orientation val="minMax"/>
        </c:scaling>
        <c:delete val="0"/>
        <c:axPos val="b"/>
        <c:title>
          <c:tx>
            <c:strRef>
              <c:f>ChartData!$K$86</c:f>
              <c:strCache>
                <c:ptCount val="1"/>
                <c:pt idx="0">
                  <c:v>Month transaction was effective</c:v>
                </c:pt>
              </c:strCache>
            </c:strRef>
          </c:tx>
          <c:layout>
            <c:manualLayout>
              <c:xMode val="edge"/>
              <c:yMode val="edge"/>
              <c:x val="0.44894271996992113"/>
              <c:y val="0.69274294081115506"/>
            </c:manualLayout>
          </c:layout>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36316432"/>
        <c:crosses val="autoZero"/>
        <c:auto val="1"/>
        <c:lblAlgn val="ctr"/>
        <c:lblOffset val="100"/>
        <c:noMultiLvlLbl val="0"/>
      </c:catAx>
      <c:valAx>
        <c:axId val="836316432"/>
        <c:scaling>
          <c:orientation val="minMax"/>
          <c:max val="30"/>
        </c:scaling>
        <c:delete val="0"/>
        <c:axPos val="l"/>
        <c:majorGridlines>
          <c:spPr>
            <a:ln w="9525" cap="flat" cmpd="sng" algn="ctr">
              <a:solidFill>
                <a:schemeClr val="bg1">
                  <a:lumMod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36316104"/>
        <c:crosses val="autoZero"/>
        <c:crossBetween val="between"/>
      </c:valAx>
      <c:spPr>
        <a:noFill/>
        <a:ln>
          <a:noFill/>
        </a:ln>
        <a:effectLst/>
      </c:spPr>
    </c:plotArea>
    <c:legend>
      <c:legendPos val="t"/>
      <c:layout>
        <c:manualLayout>
          <c:xMode val="edge"/>
          <c:yMode val="edge"/>
          <c:x val="0.55553356344155613"/>
          <c:y val="0.10487740198278324"/>
          <c:w val="0.4147860712616403"/>
          <c:h val="0.11573148563683425"/>
        </c:manualLayout>
      </c:layout>
      <c:overlay val="0"/>
      <c:spPr>
        <a:solidFill>
          <a:schemeClr val="bg1"/>
        </a:solid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00">
          <a:latin typeface="Arial" panose="020B0604020202020204" pitchFamily="34" charset="0"/>
          <a:cs typeface="Arial" panose="020B0604020202020204" pitchFamily="34" charset="0"/>
        </a:defRPr>
      </a:pPr>
      <a:endParaRPr lang="en-US"/>
    </a:p>
  </c:txPr>
  <c:printSettings>
    <c:headerFooter/>
    <c:pageMargins b="0.75" l="0.7" r="0.7" t="0.75" header="0.3" footer="0.3"/>
    <c:pageSetup orientation="portrait"/>
  </c:printSettings>
  <c:userShapes r:id="rId3"/>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882050457193518"/>
          <c:y val="0.1173520810579384"/>
          <c:w val="0.69025911063674927"/>
          <c:h val="0.86015809384536046"/>
        </c:manualLayout>
      </c:layout>
      <c:barChart>
        <c:barDir val="bar"/>
        <c:grouping val="clustered"/>
        <c:varyColors val="0"/>
        <c:ser>
          <c:idx val="0"/>
          <c:order val="0"/>
          <c:tx>
            <c:strRef>
              <c:f>ChartData!$L$405</c:f>
              <c:strCache>
                <c:ptCount val="1"/>
                <c:pt idx="0">
                  <c:v>Tax due</c:v>
                </c:pt>
              </c:strCache>
            </c:strRef>
          </c:tx>
          <c:spPr>
            <a:solidFill>
              <a:srgbClr val="629DF4"/>
            </a:solidFill>
            <a:ln w="19050">
              <a:solidFill>
                <a:schemeClr val="lt1"/>
              </a:solidFill>
            </a:ln>
            <a:effectLst/>
          </c:spPr>
          <c:invertIfNegative val="0"/>
          <c:dLbls>
            <c:dLbl>
              <c:idx val="12"/>
              <c:layout>
                <c:manualLayout>
                  <c:x val="-0.17376160408272162"/>
                  <c:y val="3.1320667270080031E-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908-45D4-B071-25841981994A}"/>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ChartData!$J$406:$J$440</c:f>
              <c:strCache>
                <c:ptCount val="35"/>
                <c:pt idx="0">
                  <c:v>Apr 18</c:v>
                </c:pt>
                <c:pt idx="1">
                  <c:v>May 18</c:v>
                </c:pt>
                <c:pt idx="2">
                  <c:v>Jun 18</c:v>
                </c:pt>
                <c:pt idx="3">
                  <c:v>Jul 18</c:v>
                </c:pt>
                <c:pt idx="4">
                  <c:v>Aug 18</c:v>
                </c:pt>
                <c:pt idx="5">
                  <c:v>Sep 18</c:v>
                </c:pt>
                <c:pt idx="6">
                  <c:v>Oct 18</c:v>
                </c:pt>
                <c:pt idx="7">
                  <c:v>Nov 18</c:v>
                </c:pt>
                <c:pt idx="8">
                  <c:v>Dec 18</c:v>
                </c:pt>
                <c:pt idx="9">
                  <c:v>Jan 19</c:v>
                </c:pt>
                <c:pt idx="10">
                  <c:v>Feb 19</c:v>
                </c:pt>
                <c:pt idx="11">
                  <c:v>Mar 19</c:v>
                </c:pt>
                <c:pt idx="12">
                  <c:v>Apr 19</c:v>
                </c:pt>
                <c:pt idx="13">
                  <c:v>May 19</c:v>
                </c:pt>
                <c:pt idx="14">
                  <c:v>Jun 19</c:v>
                </c:pt>
                <c:pt idx="15">
                  <c:v>Jul 19</c:v>
                </c:pt>
                <c:pt idx="16">
                  <c:v>Aug 19</c:v>
                </c:pt>
                <c:pt idx="17">
                  <c:v>Sep 19</c:v>
                </c:pt>
                <c:pt idx="18">
                  <c:v>Oct 19</c:v>
                </c:pt>
                <c:pt idx="19">
                  <c:v>Nov 19</c:v>
                </c:pt>
                <c:pt idx="20">
                  <c:v>Dec 19</c:v>
                </c:pt>
                <c:pt idx="21">
                  <c:v>Jan 20</c:v>
                </c:pt>
                <c:pt idx="22">
                  <c:v>Feb 20</c:v>
                </c:pt>
                <c:pt idx="23">
                  <c:v>Mar 20</c:v>
                </c:pt>
                <c:pt idx="24">
                  <c:v>Apr 20</c:v>
                </c:pt>
                <c:pt idx="25">
                  <c:v>May 20</c:v>
                </c:pt>
                <c:pt idx="26">
                  <c:v>Jun 20</c:v>
                </c:pt>
                <c:pt idx="27">
                  <c:v>Jul 20</c:v>
                </c:pt>
                <c:pt idx="28">
                  <c:v>Aug 20</c:v>
                </c:pt>
                <c:pt idx="29">
                  <c:v>Sep 20</c:v>
                </c:pt>
                <c:pt idx="30">
                  <c:v>Oct 20</c:v>
                </c:pt>
                <c:pt idx="31">
                  <c:v>Nov 20</c:v>
                </c:pt>
                <c:pt idx="32">
                  <c:v>Dec 20</c:v>
                </c:pt>
                <c:pt idx="33">
                  <c:v>Jan 21</c:v>
                </c:pt>
                <c:pt idx="34">
                  <c:v>Feb 21</c:v>
                </c:pt>
              </c:strCache>
            </c:strRef>
          </c:cat>
          <c:val>
            <c:numRef>
              <c:f>ChartData!$L$406:$L$440</c:f>
              <c:numCache>
                <c:formatCode>0%</c:formatCode>
                <c:ptCount val="35"/>
                <c:pt idx="0">
                  <c:v>0.29799999999999999</c:v>
                </c:pt>
                <c:pt idx="1">
                  <c:v>6.0999999999999999E-2</c:v>
                </c:pt>
                <c:pt idx="2">
                  <c:v>9.0999999999999998E-2</c:v>
                </c:pt>
                <c:pt idx="3">
                  <c:v>0.122</c:v>
                </c:pt>
                <c:pt idx="4">
                  <c:v>5.0999999999999997E-2</c:v>
                </c:pt>
                <c:pt idx="5">
                  <c:v>2.7E-2</c:v>
                </c:pt>
                <c:pt idx="6">
                  <c:v>2.4E-2</c:v>
                </c:pt>
                <c:pt idx="7">
                  <c:v>2.7E-2</c:v>
                </c:pt>
                <c:pt idx="8">
                  <c:v>5.0000000000000001E-3</c:v>
                </c:pt>
                <c:pt idx="9">
                  <c:v>2.5000000000000001E-2</c:v>
                </c:pt>
                <c:pt idx="10">
                  <c:v>3.5999999999999997E-2</c:v>
                </c:pt>
                <c:pt idx="11">
                  <c:v>1.7999999999999999E-2</c:v>
                </c:pt>
                <c:pt idx="12">
                  <c:v>-3.1E-2</c:v>
                </c:pt>
                <c:pt idx="13">
                  <c:v>1.4999999999999999E-2</c:v>
                </c:pt>
                <c:pt idx="14">
                  <c:v>8.8999999999999996E-2</c:v>
                </c:pt>
                <c:pt idx="15">
                  <c:v>1.0999999999999999E-2</c:v>
                </c:pt>
                <c:pt idx="16">
                  <c:v>3.1E-2</c:v>
                </c:pt>
                <c:pt idx="17">
                  <c:v>0.158</c:v>
                </c:pt>
                <c:pt idx="18">
                  <c:v>1.9E-2</c:v>
                </c:pt>
                <c:pt idx="19">
                  <c:v>1.2999999999999999E-2</c:v>
                </c:pt>
                <c:pt idx="20">
                  <c:v>-2E-3</c:v>
                </c:pt>
                <c:pt idx="21">
                  <c:v>0.26600000000000001</c:v>
                </c:pt>
                <c:pt idx="22">
                  <c:v>8.9999999999999993E-3</c:v>
                </c:pt>
                <c:pt idx="23">
                  <c:v>5.5E-2</c:v>
                </c:pt>
                <c:pt idx="24">
                  <c:v>2.1999999999999999E-2</c:v>
                </c:pt>
                <c:pt idx="25">
                  <c:v>1.7000000000000001E-2</c:v>
                </c:pt>
                <c:pt idx="26">
                  <c:v>1.6E-2</c:v>
                </c:pt>
                <c:pt idx="27">
                  <c:v>3.7999999999999999E-2</c:v>
                </c:pt>
                <c:pt idx="28">
                  <c:v>4.0000000000000001E-3</c:v>
                </c:pt>
                <c:pt idx="29">
                  <c:v>3.4000000000000002E-2</c:v>
                </c:pt>
                <c:pt idx="30">
                  <c:v>3.1E-2</c:v>
                </c:pt>
                <c:pt idx="31">
                  <c:v>2.4993999999999999E-2</c:v>
                </c:pt>
                <c:pt idx="32">
                  <c:v>2.6825000000000002E-2</c:v>
                </c:pt>
                <c:pt idx="33">
                  <c:v>3.8033999999999998E-2</c:v>
                </c:pt>
                <c:pt idx="34">
                  <c:v>1.8491E-2</c:v>
                </c:pt>
              </c:numCache>
            </c:numRef>
          </c:val>
          <c:extLst>
            <c:ext xmlns:c16="http://schemas.microsoft.com/office/drawing/2014/chart" uri="{C3380CC4-5D6E-409C-BE32-E72D297353CC}">
              <c16:uniqueId val="{00000001-2908-45D4-B071-25841981994A}"/>
            </c:ext>
          </c:extLst>
        </c:ser>
        <c:dLbls>
          <c:showLegendKey val="0"/>
          <c:showVal val="0"/>
          <c:showCatName val="0"/>
          <c:showSerName val="0"/>
          <c:showPercent val="0"/>
          <c:showBubbleSize val="0"/>
        </c:dLbls>
        <c:gapWidth val="33"/>
        <c:axId val="724393200"/>
        <c:axId val="724395168"/>
      </c:barChart>
      <c:valAx>
        <c:axId val="724395168"/>
        <c:scaling>
          <c:orientation val="minMax"/>
          <c:max val="0.4"/>
          <c:min val="-0.1"/>
        </c:scaling>
        <c:delete val="0"/>
        <c:axPos val="t"/>
        <c:majorGridlines>
          <c:spPr>
            <a:ln w="9525" cap="flat" cmpd="sng" algn="ctr">
              <a:solidFill>
                <a:schemeClr val="bg1">
                  <a:lumMod val="85000"/>
                </a:schemeClr>
              </a:solidFill>
              <a:round/>
            </a:ln>
            <a:effectLst/>
          </c:spPr>
        </c:majorGridlines>
        <c:numFmt formatCode="0%" sourceLinked="0"/>
        <c:majorTickMark val="out"/>
        <c:minorTickMark val="none"/>
        <c:tickLblPos val="nextTo"/>
        <c:spPr>
          <a:noFill/>
          <a:ln>
            <a:solidFill>
              <a:schemeClr val="bg1">
                <a:lumMod val="65000"/>
              </a:schemeClr>
            </a:solid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24393200"/>
        <c:crosses val="autoZero"/>
        <c:crossBetween val="between"/>
        <c:majorUnit val="0.1"/>
      </c:valAx>
      <c:catAx>
        <c:axId val="724393200"/>
        <c:scaling>
          <c:orientation val="maxMin"/>
        </c:scaling>
        <c:delete val="0"/>
        <c:axPos val="l"/>
        <c:numFmt formatCode="General" sourceLinked="1"/>
        <c:majorTickMark val="out"/>
        <c:minorTickMark val="none"/>
        <c:tickLblPos val="low"/>
        <c:spPr>
          <a:noFill/>
          <a:ln w="9525" cap="flat" cmpd="sng" algn="ctr">
            <a:solidFill>
              <a:schemeClr val="bg1">
                <a:lumMod val="65000"/>
              </a:schemeClr>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24395168"/>
        <c:crosses val="autoZero"/>
        <c:auto val="1"/>
        <c:lblAlgn val="ctr"/>
        <c:lblOffset val="100"/>
        <c:noMultiLvlLbl val="0"/>
      </c:catAx>
      <c:spPr>
        <a:solidFill>
          <a:schemeClr val="bg1"/>
        </a:solidFill>
        <a:ln>
          <a:noFill/>
        </a:ln>
        <a:effectLst/>
      </c:spPr>
    </c:plotArea>
    <c:plotVisOnly val="1"/>
    <c:dispBlanksAs val="gap"/>
    <c:showDLblsOverMax val="0"/>
  </c:chart>
  <c:spPr>
    <a:solidFill>
      <a:schemeClr val="bg1"/>
    </a:solidFill>
    <a:ln w="9525" cap="flat" cmpd="sng" algn="ctr">
      <a:noFill/>
      <a:round/>
    </a:ln>
    <a:effectLst/>
  </c:spPr>
  <c:txPr>
    <a:bodyPr/>
    <a:lstStyle/>
    <a:p>
      <a:pPr>
        <a:defRPr sz="1000">
          <a:latin typeface="Arial" panose="020B0604020202020204" pitchFamily="34" charset="0"/>
          <a:cs typeface="Arial" panose="020B0604020202020204" pitchFamily="34" charset="0"/>
        </a:defRPr>
      </a:pPr>
      <a:endParaRPr lang="en-US"/>
    </a:p>
  </c:txPr>
  <c:printSettings>
    <c:headerFooter/>
    <c:pageMargins b="0.75" l="0.7" r="0.7" t="0.75" header="0.3" footer="0.3"/>
    <c:pageSetup orientation="portrait"/>
  </c:printSettings>
  <c:userShapes r:id="rId3"/>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4808343443474404"/>
          <c:y val="0.11662559329170437"/>
          <c:w val="0.67132763993624667"/>
          <c:h val="0.85939812715385833"/>
        </c:manualLayout>
      </c:layout>
      <c:barChart>
        <c:barDir val="bar"/>
        <c:grouping val="clustered"/>
        <c:varyColors val="0"/>
        <c:ser>
          <c:idx val="0"/>
          <c:order val="0"/>
          <c:tx>
            <c:strRef>
              <c:f>ChartData!$K$405</c:f>
              <c:strCache>
                <c:ptCount val="1"/>
                <c:pt idx="0">
                  <c:v>Number of transactions</c:v>
                </c:pt>
              </c:strCache>
            </c:strRef>
          </c:tx>
          <c:spPr>
            <a:solidFill>
              <a:srgbClr val="272262"/>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ChartData!$J$406:$J$440</c:f>
              <c:strCache>
                <c:ptCount val="35"/>
                <c:pt idx="0">
                  <c:v>Apr 18</c:v>
                </c:pt>
                <c:pt idx="1">
                  <c:v>May 18</c:v>
                </c:pt>
                <c:pt idx="2">
                  <c:v>Jun 18</c:v>
                </c:pt>
                <c:pt idx="3">
                  <c:v>Jul 18</c:v>
                </c:pt>
                <c:pt idx="4">
                  <c:v>Aug 18</c:v>
                </c:pt>
                <c:pt idx="5">
                  <c:v>Sep 18</c:v>
                </c:pt>
                <c:pt idx="6">
                  <c:v>Oct 18</c:v>
                </c:pt>
                <c:pt idx="7">
                  <c:v>Nov 18</c:v>
                </c:pt>
                <c:pt idx="8">
                  <c:v>Dec 18</c:v>
                </c:pt>
                <c:pt idx="9">
                  <c:v>Jan 19</c:v>
                </c:pt>
                <c:pt idx="10">
                  <c:v>Feb 19</c:v>
                </c:pt>
                <c:pt idx="11">
                  <c:v>Mar 19</c:v>
                </c:pt>
                <c:pt idx="12">
                  <c:v>Apr 19</c:v>
                </c:pt>
                <c:pt idx="13">
                  <c:v>May 19</c:v>
                </c:pt>
                <c:pt idx="14">
                  <c:v>Jun 19</c:v>
                </c:pt>
                <c:pt idx="15">
                  <c:v>Jul 19</c:v>
                </c:pt>
                <c:pt idx="16">
                  <c:v>Aug 19</c:v>
                </c:pt>
                <c:pt idx="17">
                  <c:v>Sep 19</c:v>
                </c:pt>
                <c:pt idx="18">
                  <c:v>Oct 19</c:v>
                </c:pt>
                <c:pt idx="19">
                  <c:v>Nov 19</c:v>
                </c:pt>
                <c:pt idx="20">
                  <c:v>Dec 19</c:v>
                </c:pt>
                <c:pt idx="21">
                  <c:v>Jan 20</c:v>
                </c:pt>
                <c:pt idx="22">
                  <c:v>Feb 20</c:v>
                </c:pt>
                <c:pt idx="23">
                  <c:v>Mar 20</c:v>
                </c:pt>
                <c:pt idx="24">
                  <c:v>Apr 20</c:v>
                </c:pt>
                <c:pt idx="25">
                  <c:v>May 20</c:v>
                </c:pt>
                <c:pt idx="26">
                  <c:v>Jun 20</c:v>
                </c:pt>
                <c:pt idx="27">
                  <c:v>Jul 20</c:v>
                </c:pt>
                <c:pt idx="28">
                  <c:v>Aug 20</c:v>
                </c:pt>
                <c:pt idx="29">
                  <c:v>Sep 20</c:v>
                </c:pt>
                <c:pt idx="30">
                  <c:v>Oct 20</c:v>
                </c:pt>
                <c:pt idx="31">
                  <c:v>Nov 20</c:v>
                </c:pt>
                <c:pt idx="32">
                  <c:v>Dec 20</c:v>
                </c:pt>
                <c:pt idx="33">
                  <c:v>Jan 21</c:v>
                </c:pt>
                <c:pt idx="34">
                  <c:v>Feb 21</c:v>
                </c:pt>
              </c:strCache>
            </c:strRef>
          </c:cat>
          <c:val>
            <c:numRef>
              <c:f>ChartData!$K$406:$K$440</c:f>
              <c:numCache>
                <c:formatCode>0%</c:formatCode>
                <c:ptCount val="35"/>
                <c:pt idx="0">
                  <c:v>0.105</c:v>
                </c:pt>
                <c:pt idx="1">
                  <c:v>7.1999999999999995E-2</c:v>
                </c:pt>
                <c:pt idx="2">
                  <c:v>5.8000000000000003E-2</c:v>
                </c:pt>
                <c:pt idx="3">
                  <c:v>7.4999999999999997E-2</c:v>
                </c:pt>
                <c:pt idx="4">
                  <c:v>0.05</c:v>
                </c:pt>
                <c:pt idx="5">
                  <c:v>0.04</c:v>
                </c:pt>
                <c:pt idx="6">
                  <c:v>2.8000000000000001E-2</c:v>
                </c:pt>
                <c:pt idx="7">
                  <c:v>3.5000000000000003E-2</c:v>
                </c:pt>
                <c:pt idx="8">
                  <c:v>1.2999999999999999E-2</c:v>
                </c:pt>
                <c:pt idx="9">
                  <c:v>2.5999999999999999E-2</c:v>
                </c:pt>
                <c:pt idx="10">
                  <c:v>1.2999999999999999E-2</c:v>
                </c:pt>
                <c:pt idx="11">
                  <c:v>2.8000000000000001E-2</c:v>
                </c:pt>
                <c:pt idx="12">
                  <c:v>1.4999999999999999E-2</c:v>
                </c:pt>
                <c:pt idx="13">
                  <c:v>1.7999999999999999E-2</c:v>
                </c:pt>
                <c:pt idx="14">
                  <c:v>3.3000000000000002E-2</c:v>
                </c:pt>
                <c:pt idx="15">
                  <c:v>1.2E-2</c:v>
                </c:pt>
                <c:pt idx="16">
                  <c:v>2.7E-2</c:v>
                </c:pt>
                <c:pt idx="17">
                  <c:v>1.2E-2</c:v>
                </c:pt>
                <c:pt idx="18">
                  <c:v>1.4999999999999999E-2</c:v>
                </c:pt>
                <c:pt idx="19">
                  <c:v>2.5000000000000001E-2</c:v>
                </c:pt>
                <c:pt idx="20">
                  <c:v>4.0000000000000001E-3</c:v>
                </c:pt>
                <c:pt idx="21">
                  <c:v>3.4000000000000002E-2</c:v>
                </c:pt>
                <c:pt idx="22">
                  <c:v>2.5000000000000001E-2</c:v>
                </c:pt>
                <c:pt idx="23">
                  <c:v>1.0999999999999999E-2</c:v>
                </c:pt>
                <c:pt idx="24">
                  <c:v>0.02</c:v>
                </c:pt>
                <c:pt idx="25">
                  <c:v>1.7000000000000001E-2</c:v>
                </c:pt>
                <c:pt idx="26">
                  <c:v>1.4E-2</c:v>
                </c:pt>
                <c:pt idx="27">
                  <c:v>4.2999999999999997E-2</c:v>
                </c:pt>
                <c:pt idx="28">
                  <c:v>1.47E-2</c:v>
                </c:pt>
                <c:pt idx="29">
                  <c:v>2.3E-2</c:v>
                </c:pt>
                <c:pt idx="30">
                  <c:v>4.7E-2</c:v>
                </c:pt>
                <c:pt idx="31">
                  <c:v>2.0299999999999999E-2</c:v>
                </c:pt>
                <c:pt idx="32">
                  <c:v>1.4E-2</c:v>
                </c:pt>
                <c:pt idx="33">
                  <c:v>3.3799999999999997E-2</c:v>
                </c:pt>
                <c:pt idx="34">
                  <c:v>3.4299999999999997E-2</c:v>
                </c:pt>
              </c:numCache>
            </c:numRef>
          </c:val>
          <c:extLst>
            <c:ext xmlns:c16="http://schemas.microsoft.com/office/drawing/2014/chart" uri="{C3380CC4-5D6E-409C-BE32-E72D297353CC}">
              <c16:uniqueId val="{00000000-DF6E-48BB-BD54-5CE9BCB3CAD3}"/>
            </c:ext>
          </c:extLst>
        </c:ser>
        <c:dLbls>
          <c:showLegendKey val="0"/>
          <c:showVal val="0"/>
          <c:showCatName val="0"/>
          <c:showSerName val="0"/>
          <c:showPercent val="0"/>
          <c:showBubbleSize val="0"/>
        </c:dLbls>
        <c:gapWidth val="33"/>
        <c:axId val="724393200"/>
        <c:axId val="724395168"/>
      </c:barChart>
      <c:valAx>
        <c:axId val="724395168"/>
        <c:scaling>
          <c:orientation val="minMax"/>
          <c:min val="0"/>
        </c:scaling>
        <c:delete val="0"/>
        <c:axPos val="t"/>
        <c:majorGridlines>
          <c:spPr>
            <a:ln w="9525" cap="flat" cmpd="sng" algn="ctr">
              <a:solidFill>
                <a:schemeClr val="bg1">
                  <a:lumMod val="85000"/>
                </a:schemeClr>
              </a:solidFill>
              <a:round/>
            </a:ln>
            <a:effectLst/>
          </c:spPr>
        </c:majorGridlines>
        <c:numFmt formatCode="0%" sourceLinked="0"/>
        <c:majorTickMark val="out"/>
        <c:minorTickMark val="none"/>
        <c:tickLblPos val="nextTo"/>
        <c:spPr>
          <a:noFill/>
          <a:ln>
            <a:solidFill>
              <a:schemeClr val="bg1">
                <a:lumMod val="65000"/>
              </a:schemeClr>
            </a:solid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24393200"/>
        <c:crosses val="autoZero"/>
        <c:crossBetween val="between"/>
      </c:valAx>
      <c:catAx>
        <c:axId val="724393200"/>
        <c:scaling>
          <c:orientation val="maxMin"/>
        </c:scaling>
        <c:delete val="0"/>
        <c:axPos val="l"/>
        <c:numFmt formatCode="General" sourceLinked="1"/>
        <c:majorTickMark val="out"/>
        <c:minorTickMark val="none"/>
        <c:tickLblPos val="nextTo"/>
        <c:spPr>
          <a:noFill/>
          <a:ln w="9525" cap="flat" cmpd="sng" algn="ctr">
            <a:solidFill>
              <a:schemeClr val="bg1">
                <a:lumMod val="65000"/>
              </a:schemeClr>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24395168"/>
        <c:crosses val="autoZero"/>
        <c:auto val="1"/>
        <c:lblAlgn val="ctr"/>
        <c:lblOffset val="100"/>
        <c:noMultiLvlLbl val="0"/>
      </c:catAx>
      <c:spPr>
        <a:solidFill>
          <a:schemeClr val="bg1"/>
        </a:solidFill>
        <a:ln>
          <a:noFill/>
        </a:ln>
        <a:effectLst/>
      </c:spPr>
    </c:plotArea>
    <c:plotVisOnly val="1"/>
    <c:dispBlanksAs val="gap"/>
    <c:showDLblsOverMax val="0"/>
  </c:chart>
  <c:spPr>
    <a:solidFill>
      <a:schemeClr val="bg1"/>
    </a:solidFill>
    <a:ln w="9525" cap="flat" cmpd="sng" algn="ctr">
      <a:noFill/>
      <a:round/>
    </a:ln>
    <a:effectLst/>
  </c:spPr>
  <c:txPr>
    <a:bodyPr/>
    <a:lstStyle/>
    <a:p>
      <a:pPr>
        <a:defRPr sz="1000">
          <a:latin typeface="Arial" panose="020B0604020202020204" pitchFamily="34" charset="0"/>
          <a:cs typeface="Arial" panose="020B0604020202020204" pitchFamily="34" charset="0"/>
        </a:defRPr>
      </a:pPr>
      <a:endParaRPr lang="en-US"/>
    </a:p>
  </c:txPr>
  <c:printSettings>
    <c:headerFooter/>
    <c:pageMargins b="0.75" l="0.7" r="0.7" t="0.75" header="0.3" footer="0.3"/>
    <c:pageSetup orientation="portrait"/>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397676352015173"/>
          <c:y val="0.31174662646723061"/>
          <c:w val="0.86694367692317165"/>
          <c:h val="0.39944920918342453"/>
        </c:manualLayout>
      </c:layout>
      <c:barChart>
        <c:barDir val="col"/>
        <c:grouping val="clustered"/>
        <c:varyColors val="0"/>
        <c:ser>
          <c:idx val="0"/>
          <c:order val="0"/>
          <c:tx>
            <c:strRef>
              <c:f>ChartData!$K$199</c:f>
              <c:strCache>
                <c:ptCount val="1"/>
                <c:pt idx="0">
                  <c:v>Number of transactions (p) </c:v>
                </c:pt>
              </c:strCache>
            </c:strRef>
          </c:tx>
          <c:spPr>
            <a:solidFill>
              <a:srgbClr val="272262"/>
            </a:solidFill>
            <a:ln>
              <a:noFill/>
            </a:ln>
            <a:effectLst/>
          </c:spPr>
          <c:invertIfNegative val="0"/>
          <c:dLbls>
            <c:dLbl>
              <c:idx val="4"/>
              <c:layout>
                <c:manualLayout>
                  <c:x val="-9.4757503796363256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E9E-4E4B-AD71-724E75549994}"/>
                </c:ext>
              </c:extLst>
            </c:dLbl>
            <c:dLbl>
              <c:idx val="5"/>
              <c:layout>
                <c:manualLayout>
                  <c:x val="-7.0555555555555554E-3"/>
                  <c:y val="0"/>
                </c:manualLayout>
              </c:layout>
              <c:numFmt formatCode="0.0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E9E-4E4B-AD71-724E75549994}"/>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ChartData!$J$200:$J$205</c:f>
              <c:strCache>
                <c:ptCount val="6"/>
                <c:pt idx="0">
                  <c:v>Up to and including £180,000</c:v>
                </c:pt>
                <c:pt idx="1">
                  <c:v>£180,001 - £250,000</c:v>
                </c:pt>
                <c:pt idx="2">
                  <c:v>£250,001 - 400,000</c:v>
                </c:pt>
                <c:pt idx="3">
                  <c:v>£400,001 -£750,000</c:v>
                </c:pt>
                <c:pt idx="4">
                  <c:v>£750,001 - £1.5m</c:v>
                </c:pt>
                <c:pt idx="5">
                  <c:v>Over 
£1.5m </c:v>
                </c:pt>
              </c:strCache>
            </c:strRef>
          </c:cat>
          <c:val>
            <c:numRef>
              <c:f>ChartData!$K$200:$K$205</c:f>
              <c:numCache>
                <c:formatCode>0%</c:formatCode>
                <c:ptCount val="6"/>
                <c:pt idx="0">
                  <c:v>0.51300000000000001</c:v>
                </c:pt>
                <c:pt idx="1">
                  <c:v>0.20200000000000001</c:v>
                </c:pt>
                <c:pt idx="2">
                  <c:v>0.20399999999999999</c:v>
                </c:pt>
                <c:pt idx="3">
                  <c:v>7.2999999999999995E-2</c:v>
                </c:pt>
                <c:pt idx="4" formatCode="0.0%">
                  <c:v>7.0000000000000001E-3</c:v>
                </c:pt>
                <c:pt idx="5" formatCode="0.0%">
                  <c:v>2.9999999999999997E-4</c:v>
                </c:pt>
              </c:numCache>
            </c:numRef>
          </c:val>
          <c:extLst>
            <c:ext xmlns:c16="http://schemas.microsoft.com/office/drawing/2014/chart" uri="{C3380CC4-5D6E-409C-BE32-E72D297353CC}">
              <c16:uniqueId val="{00000002-EE9E-4E4B-AD71-724E75549994}"/>
            </c:ext>
          </c:extLst>
        </c:ser>
        <c:ser>
          <c:idx val="1"/>
          <c:order val="1"/>
          <c:tx>
            <c:strRef>
              <c:f>ChartData!$L$199</c:f>
              <c:strCache>
                <c:ptCount val="1"/>
                <c:pt idx="0">
                  <c:v>Tax due (p) </c:v>
                </c:pt>
              </c:strCache>
            </c:strRef>
          </c:tx>
          <c:spPr>
            <a:solidFill>
              <a:srgbClr val="629DF4"/>
            </a:solidFill>
            <a:ln>
              <a:noFill/>
            </a:ln>
            <a:effectLst/>
          </c:spPr>
          <c:invertIfNegative val="0"/>
          <c:dLbls>
            <c:dLbl>
              <c:idx val="5"/>
              <c:layout>
                <c:manualLayout>
                  <c:x val="7.774562398487444E-3"/>
                  <c:y val="4.1051614072536826E-3"/>
                </c:manualLayout>
              </c:layout>
              <c:numFmt formatCode="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E9E-4E4B-AD71-724E75549994}"/>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ChartData!$J$200:$J$205</c:f>
              <c:strCache>
                <c:ptCount val="6"/>
                <c:pt idx="0">
                  <c:v>Up to and including £180,000</c:v>
                </c:pt>
                <c:pt idx="1">
                  <c:v>£180,001 - £250,000</c:v>
                </c:pt>
                <c:pt idx="2">
                  <c:v>£250,001 - 400,000</c:v>
                </c:pt>
                <c:pt idx="3">
                  <c:v>£400,001 -£750,000</c:v>
                </c:pt>
                <c:pt idx="4">
                  <c:v>£750,001 - £1.5m</c:v>
                </c:pt>
                <c:pt idx="5">
                  <c:v>Over 
£1.5m </c:v>
                </c:pt>
              </c:strCache>
            </c:strRef>
          </c:cat>
          <c:val>
            <c:numRef>
              <c:f>ChartData!$L$200:$L$205</c:f>
              <c:numCache>
                <c:formatCode>0%</c:formatCode>
                <c:ptCount val="6"/>
                <c:pt idx="0">
                  <c:v>0.16700000000000001</c:v>
                </c:pt>
                <c:pt idx="1">
                  <c:v>8.5999999999999993E-2</c:v>
                </c:pt>
                <c:pt idx="2">
                  <c:v>0.26900000000000002</c:v>
                </c:pt>
                <c:pt idx="3">
                  <c:v>0.371</c:v>
                </c:pt>
                <c:pt idx="4">
                  <c:v>9.9000000000000005E-2</c:v>
                </c:pt>
                <c:pt idx="5">
                  <c:v>8.0000000000000002E-3</c:v>
                </c:pt>
              </c:numCache>
            </c:numRef>
          </c:val>
          <c:extLst>
            <c:ext xmlns:c16="http://schemas.microsoft.com/office/drawing/2014/chart" uri="{C3380CC4-5D6E-409C-BE32-E72D297353CC}">
              <c16:uniqueId val="{00000004-EE9E-4E4B-AD71-724E75549994}"/>
            </c:ext>
          </c:extLst>
        </c:ser>
        <c:dLbls>
          <c:showLegendKey val="0"/>
          <c:showVal val="1"/>
          <c:showCatName val="0"/>
          <c:showSerName val="0"/>
          <c:showPercent val="0"/>
          <c:showBubbleSize val="0"/>
        </c:dLbls>
        <c:gapWidth val="150"/>
        <c:axId val="770958368"/>
        <c:axId val="770964272"/>
      </c:barChart>
      <c:valAx>
        <c:axId val="770964272"/>
        <c:scaling>
          <c:orientation val="minMax"/>
          <c:max val="1"/>
          <c:min val="0"/>
        </c:scaling>
        <c:delete val="0"/>
        <c:axPos val="l"/>
        <c:majorGridlines>
          <c:spPr>
            <a:ln w="9525" cap="flat" cmpd="sng" algn="ctr">
              <a:solidFill>
                <a:schemeClr val="bg1">
                  <a:lumMod val="85000"/>
                </a:schemeClr>
              </a:solidFill>
              <a:round/>
            </a:ln>
            <a:effectLst/>
          </c:spPr>
        </c:majorGridlines>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70958368"/>
        <c:crosses val="autoZero"/>
        <c:crossBetween val="between"/>
      </c:valAx>
      <c:catAx>
        <c:axId val="770958368"/>
        <c:scaling>
          <c:orientation val="minMax"/>
        </c:scaling>
        <c:delete val="0"/>
        <c:axPos val="b"/>
        <c:title>
          <c:tx>
            <c:strRef>
              <c:f>ChartData!$K$197</c:f>
              <c:strCache>
                <c:ptCount val="1"/>
                <c:pt idx="0">
                  <c:v>Residential tax band</c:v>
                </c:pt>
              </c:strCache>
            </c:strRef>
          </c:tx>
          <c:layout>
            <c:manualLayout>
              <c:xMode val="edge"/>
              <c:yMode val="edge"/>
              <c:x val="0.41652507445832004"/>
              <c:y val="0.84583613851242578"/>
            </c:manualLayout>
          </c:layout>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70964272"/>
        <c:crosses val="autoZero"/>
        <c:auto val="1"/>
        <c:lblAlgn val="ctr"/>
        <c:lblOffset val="100"/>
        <c:noMultiLvlLbl val="0"/>
      </c:catAx>
      <c:spPr>
        <a:noFill/>
        <a:ln>
          <a:noFill/>
        </a:ln>
        <a:effectLst/>
      </c:spPr>
    </c:plotArea>
    <c:legend>
      <c:legendPos val="r"/>
      <c:layout>
        <c:manualLayout>
          <c:xMode val="edge"/>
          <c:yMode val="edge"/>
          <c:x val="0.65300100158651164"/>
          <c:y val="0.17780249587760635"/>
          <c:w val="0.31813434620591446"/>
          <c:h val="0.1130021270575379"/>
        </c:manualLayout>
      </c:layout>
      <c:overlay val="0"/>
      <c:spPr>
        <a:solidFill>
          <a:schemeClr val="bg1"/>
        </a:solid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orientation="portrait"/>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49684012962065"/>
          <c:y val="0.2225178599363821"/>
          <c:w val="0.86980252643000644"/>
          <c:h val="0.34344418661243503"/>
        </c:manualLayout>
      </c:layout>
      <c:barChart>
        <c:barDir val="col"/>
        <c:grouping val="clustered"/>
        <c:varyColors val="0"/>
        <c:ser>
          <c:idx val="2"/>
          <c:order val="0"/>
          <c:tx>
            <c:strRef>
              <c:f>ChartData!$L$265</c:f>
              <c:strCache>
                <c:ptCount val="1"/>
                <c:pt idx="0">
                  <c:v>Number of transactions</c:v>
                </c:pt>
              </c:strCache>
            </c:strRef>
          </c:tx>
          <c:spPr>
            <a:solidFill>
              <a:srgbClr val="27226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ChartData!$J$266:$K$271</c:f>
              <c:multiLvlStrCache>
                <c:ptCount val="6"/>
                <c:lvl>
                  <c:pt idx="0">
                    <c:v>Up to and including £250,000</c:v>
                  </c:pt>
                  <c:pt idx="1">
                    <c:v>£250,001 - £1m</c:v>
                  </c:pt>
                  <c:pt idx="2">
                    <c:v>More than £1m</c:v>
                  </c:pt>
                  <c:pt idx="4">
                    <c:v>No premium paid ¹</c:v>
                  </c:pt>
                  <c:pt idx="5">
                    <c:v>Premium paid ¹ ²</c:v>
                  </c:pt>
                </c:lvl>
                <c:lvl>
                  <c:pt idx="0">
                    <c:v>Non-rental value</c:v>
                  </c:pt>
                  <c:pt idx="4">
                    <c:v>Rental value</c:v>
                  </c:pt>
                </c:lvl>
              </c:multiLvlStrCache>
            </c:multiLvlStrRef>
          </c:cat>
          <c:val>
            <c:numRef>
              <c:f>ChartData!$L$266:$L$271</c:f>
              <c:numCache>
                <c:formatCode>0%</c:formatCode>
                <c:ptCount val="6"/>
                <c:pt idx="0">
                  <c:v>0.52600000000000002</c:v>
                </c:pt>
                <c:pt idx="1">
                  <c:v>0.20300000000000001</c:v>
                </c:pt>
                <c:pt idx="2">
                  <c:v>5.8999999999999997E-2</c:v>
                </c:pt>
                <c:pt idx="4">
                  <c:v>0.21199999999999999</c:v>
                </c:pt>
                <c:pt idx="5">
                  <c:v>1.7000000000000001E-2</c:v>
                </c:pt>
              </c:numCache>
            </c:numRef>
          </c:val>
          <c:extLst>
            <c:ext xmlns:c16="http://schemas.microsoft.com/office/drawing/2014/chart" uri="{C3380CC4-5D6E-409C-BE32-E72D297353CC}">
              <c16:uniqueId val="{00000000-1CAB-4E2B-91D3-BCC553521B58}"/>
            </c:ext>
          </c:extLst>
        </c:ser>
        <c:dLbls>
          <c:showLegendKey val="0"/>
          <c:showVal val="1"/>
          <c:showCatName val="0"/>
          <c:showSerName val="0"/>
          <c:showPercent val="0"/>
          <c:showBubbleSize val="0"/>
        </c:dLbls>
        <c:gapWidth val="50"/>
        <c:axId val="770958368"/>
        <c:axId val="770964272"/>
      </c:barChart>
      <c:valAx>
        <c:axId val="770964272"/>
        <c:scaling>
          <c:orientation val="minMax"/>
          <c:max val="1"/>
          <c:min val="0"/>
        </c:scaling>
        <c:delete val="0"/>
        <c:axPos val="l"/>
        <c:majorGridlines>
          <c:spPr>
            <a:ln w="9525" cap="flat" cmpd="sng" algn="ctr">
              <a:solidFill>
                <a:schemeClr val="bg1">
                  <a:lumMod val="85000"/>
                </a:schemeClr>
              </a:solidFill>
              <a:round/>
            </a:ln>
            <a:effectLst/>
          </c:spPr>
        </c:majorGridlines>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70958368"/>
        <c:crosses val="autoZero"/>
        <c:crossBetween val="between"/>
      </c:valAx>
      <c:catAx>
        <c:axId val="770958368"/>
        <c:scaling>
          <c:orientation val="minMax"/>
        </c:scaling>
        <c:delete val="0"/>
        <c:axPos val="b"/>
        <c:title>
          <c:tx>
            <c:strRef>
              <c:f>ChartData!$K$263</c:f>
              <c:strCache>
                <c:ptCount val="1"/>
                <c:pt idx="0">
                  <c:v>Value</c:v>
                </c:pt>
              </c:strCache>
            </c:strRef>
          </c:tx>
          <c:layout>
            <c:manualLayout>
              <c:xMode val="edge"/>
              <c:yMode val="edge"/>
              <c:x val="0.52534366339682403"/>
              <c:y val="0.72081997080000504"/>
            </c:manualLayout>
          </c:layout>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70964272"/>
        <c:crosses val="autoZero"/>
        <c:auto val="1"/>
        <c:lblAlgn val="ctr"/>
        <c:lblOffset val="1"/>
        <c:tickLblSkip val="1"/>
        <c:noMultiLvlLbl val="0"/>
      </c:cat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orientation="portrait"/>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7093953131891588E-2"/>
          <c:y val="0.30842629046369202"/>
          <c:w val="0.89225324107213888"/>
          <c:h val="0.37086399356330463"/>
        </c:manualLayout>
      </c:layout>
      <c:lineChart>
        <c:grouping val="standard"/>
        <c:varyColors val="0"/>
        <c:ser>
          <c:idx val="2"/>
          <c:order val="0"/>
          <c:tx>
            <c:strRef>
              <c:f>ChartData!$K$88</c:f>
              <c:strCache>
                <c:ptCount val="1"/>
                <c:pt idx="0">
                  <c:v>Residential: 2019-20 (r)</c:v>
                </c:pt>
              </c:strCache>
            </c:strRef>
          </c:tx>
          <c:spPr>
            <a:ln w="28575" cap="rnd">
              <a:solidFill>
                <a:srgbClr val="272262"/>
              </a:solidFill>
              <a:prstDash val="dash"/>
              <a:round/>
            </a:ln>
            <a:effectLst/>
          </c:spPr>
          <c:marker>
            <c:symbol val="none"/>
          </c:marker>
          <c:cat>
            <c:strRef>
              <c:f>ChartData!$J$89:$J$100</c:f>
              <c:strCache>
                <c:ptCount val="12"/>
                <c:pt idx="0">
                  <c:v>Apr</c:v>
                </c:pt>
                <c:pt idx="1">
                  <c:v>May</c:v>
                </c:pt>
                <c:pt idx="2">
                  <c:v>Jun</c:v>
                </c:pt>
                <c:pt idx="3">
                  <c:v>Jul</c:v>
                </c:pt>
                <c:pt idx="4">
                  <c:v>Aug</c:v>
                </c:pt>
                <c:pt idx="5">
                  <c:v>Sep</c:v>
                </c:pt>
                <c:pt idx="6">
                  <c:v>Oct</c:v>
                </c:pt>
                <c:pt idx="7">
                  <c:v>Nov</c:v>
                </c:pt>
                <c:pt idx="8">
                  <c:v>Dec</c:v>
                </c:pt>
                <c:pt idx="9">
                  <c:v>Jan</c:v>
                </c:pt>
                <c:pt idx="10">
                  <c:v>Feb</c:v>
                </c:pt>
                <c:pt idx="11">
                  <c:v>Mar</c:v>
                </c:pt>
              </c:strCache>
            </c:strRef>
          </c:cat>
          <c:val>
            <c:numRef>
              <c:f>ChartData!$K$89:$K$100</c:f>
              <c:numCache>
                <c:formatCode>#,##0.0</c:formatCode>
                <c:ptCount val="12"/>
                <c:pt idx="0">
                  <c:v>10.3</c:v>
                </c:pt>
                <c:pt idx="1">
                  <c:v>11.8</c:v>
                </c:pt>
                <c:pt idx="2">
                  <c:v>12.8</c:v>
                </c:pt>
                <c:pt idx="3">
                  <c:v>14</c:v>
                </c:pt>
                <c:pt idx="4">
                  <c:v>16.5</c:v>
                </c:pt>
                <c:pt idx="5">
                  <c:v>13.2</c:v>
                </c:pt>
                <c:pt idx="6">
                  <c:v>14.9</c:v>
                </c:pt>
                <c:pt idx="7">
                  <c:v>16.100000000000001</c:v>
                </c:pt>
                <c:pt idx="8">
                  <c:v>14.4</c:v>
                </c:pt>
                <c:pt idx="9">
                  <c:v>12.2</c:v>
                </c:pt>
                <c:pt idx="10">
                  <c:v>12</c:v>
                </c:pt>
                <c:pt idx="11">
                  <c:v>12.5</c:v>
                </c:pt>
              </c:numCache>
            </c:numRef>
          </c:val>
          <c:smooth val="0"/>
          <c:extLst>
            <c:ext xmlns:c16="http://schemas.microsoft.com/office/drawing/2014/chart" uri="{C3380CC4-5D6E-409C-BE32-E72D297353CC}">
              <c16:uniqueId val="{00000000-CD6B-43F1-ACEA-4D073D2E4F2E}"/>
            </c:ext>
          </c:extLst>
        </c:ser>
        <c:ser>
          <c:idx val="1"/>
          <c:order val="1"/>
          <c:tx>
            <c:strRef>
              <c:f>ChartData!$L$88</c:f>
              <c:strCache>
                <c:ptCount val="1"/>
                <c:pt idx="0">
                  <c:v>Residential: 2020-21 (p) (r)</c:v>
                </c:pt>
              </c:strCache>
            </c:strRef>
          </c:tx>
          <c:spPr>
            <a:ln w="28575" cap="rnd">
              <a:solidFill>
                <a:srgbClr val="272262"/>
              </a:solidFill>
              <a:prstDash val="solid"/>
              <a:round/>
            </a:ln>
            <a:effectLst/>
          </c:spPr>
          <c:marker>
            <c:symbol val="none"/>
          </c:marker>
          <c:cat>
            <c:strRef>
              <c:f>ChartData!$J$89:$J$100</c:f>
              <c:strCache>
                <c:ptCount val="12"/>
                <c:pt idx="0">
                  <c:v>Apr</c:v>
                </c:pt>
                <c:pt idx="1">
                  <c:v>May</c:v>
                </c:pt>
                <c:pt idx="2">
                  <c:v>Jun</c:v>
                </c:pt>
                <c:pt idx="3">
                  <c:v>Jul</c:v>
                </c:pt>
                <c:pt idx="4">
                  <c:v>Aug</c:v>
                </c:pt>
                <c:pt idx="5">
                  <c:v>Sep</c:v>
                </c:pt>
                <c:pt idx="6">
                  <c:v>Oct</c:v>
                </c:pt>
                <c:pt idx="7">
                  <c:v>Nov</c:v>
                </c:pt>
                <c:pt idx="8">
                  <c:v>Dec</c:v>
                </c:pt>
                <c:pt idx="9">
                  <c:v>Jan</c:v>
                </c:pt>
                <c:pt idx="10">
                  <c:v>Feb</c:v>
                </c:pt>
                <c:pt idx="11">
                  <c:v>Mar</c:v>
                </c:pt>
              </c:strCache>
            </c:strRef>
          </c:cat>
          <c:val>
            <c:numRef>
              <c:f>ChartData!$L$89:$L$100</c:f>
              <c:numCache>
                <c:formatCode>#,##0.0</c:formatCode>
                <c:ptCount val="12"/>
                <c:pt idx="0">
                  <c:v>4.7</c:v>
                </c:pt>
                <c:pt idx="1">
                  <c:v>5.3</c:v>
                </c:pt>
                <c:pt idx="2">
                  <c:v>7.5</c:v>
                </c:pt>
                <c:pt idx="3">
                  <c:v>9.3000000000000007</c:v>
                </c:pt>
                <c:pt idx="4">
                  <c:v>9.4</c:v>
                </c:pt>
                <c:pt idx="5">
                  <c:v>10.199999999999999</c:v>
                </c:pt>
                <c:pt idx="6">
                  <c:v>16.3</c:v>
                </c:pt>
                <c:pt idx="7">
                  <c:v>17.3</c:v>
                </c:pt>
                <c:pt idx="8">
                  <c:v>21.2</c:v>
                </c:pt>
                <c:pt idx="9">
                  <c:v>14.8</c:v>
                </c:pt>
                <c:pt idx="10">
                  <c:v>17.8</c:v>
                </c:pt>
                <c:pt idx="11">
                  <c:v>26.6</c:v>
                </c:pt>
              </c:numCache>
            </c:numRef>
          </c:val>
          <c:smooth val="0"/>
          <c:extLst>
            <c:ext xmlns:c16="http://schemas.microsoft.com/office/drawing/2014/chart" uri="{C3380CC4-5D6E-409C-BE32-E72D297353CC}">
              <c16:uniqueId val="{00000001-CD6B-43F1-ACEA-4D073D2E4F2E}"/>
            </c:ext>
          </c:extLst>
        </c:ser>
        <c:ser>
          <c:idx val="0"/>
          <c:order val="2"/>
          <c:tx>
            <c:strRef>
              <c:f>ChartData!$M$88</c:f>
              <c:strCache>
                <c:ptCount val="1"/>
                <c:pt idx="0">
                  <c:v>of which: additional revenue from higher rates residential: 2019-20 (r)</c:v>
                </c:pt>
              </c:strCache>
            </c:strRef>
          </c:tx>
          <c:spPr>
            <a:ln w="28575" cap="rnd">
              <a:solidFill>
                <a:srgbClr val="0070C0"/>
              </a:solidFill>
              <a:prstDash val="dash"/>
              <a:round/>
            </a:ln>
            <a:effectLst/>
          </c:spPr>
          <c:marker>
            <c:symbol val="none"/>
          </c:marker>
          <c:cat>
            <c:strRef>
              <c:f>ChartData!$J$89:$J$100</c:f>
              <c:strCache>
                <c:ptCount val="12"/>
                <c:pt idx="0">
                  <c:v>Apr</c:v>
                </c:pt>
                <c:pt idx="1">
                  <c:v>May</c:v>
                </c:pt>
                <c:pt idx="2">
                  <c:v>Jun</c:v>
                </c:pt>
                <c:pt idx="3">
                  <c:v>Jul</c:v>
                </c:pt>
                <c:pt idx="4">
                  <c:v>Aug</c:v>
                </c:pt>
                <c:pt idx="5">
                  <c:v>Sep</c:v>
                </c:pt>
                <c:pt idx="6">
                  <c:v>Oct</c:v>
                </c:pt>
                <c:pt idx="7">
                  <c:v>Nov</c:v>
                </c:pt>
                <c:pt idx="8">
                  <c:v>Dec</c:v>
                </c:pt>
                <c:pt idx="9">
                  <c:v>Jan</c:v>
                </c:pt>
                <c:pt idx="10">
                  <c:v>Feb</c:v>
                </c:pt>
                <c:pt idx="11">
                  <c:v>Mar</c:v>
                </c:pt>
              </c:strCache>
            </c:strRef>
          </c:cat>
          <c:val>
            <c:numRef>
              <c:f>ChartData!$M$89:$M$100</c:f>
              <c:numCache>
                <c:formatCode>#,##0.0</c:formatCode>
                <c:ptCount val="12"/>
                <c:pt idx="0">
                  <c:v>3.9</c:v>
                </c:pt>
                <c:pt idx="1">
                  <c:v>4.5</c:v>
                </c:pt>
                <c:pt idx="2">
                  <c:v>4.7</c:v>
                </c:pt>
                <c:pt idx="3">
                  <c:v>5.3</c:v>
                </c:pt>
                <c:pt idx="4">
                  <c:v>5.5</c:v>
                </c:pt>
                <c:pt idx="5">
                  <c:v>4.9000000000000004</c:v>
                </c:pt>
                <c:pt idx="6">
                  <c:v>5.4</c:v>
                </c:pt>
                <c:pt idx="7">
                  <c:v>5.3</c:v>
                </c:pt>
                <c:pt idx="8">
                  <c:v>5.3</c:v>
                </c:pt>
                <c:pt idx="9">
                  <c:v>4.9000000000000004</c:v>
                </c:pt>
                <c:pt idx="10">
                  <c:v>4.7</c:v>
                </c:pt>
                <c:pt idx="11">
                  <c:v>4.5</c:v>
                </c:pt>
              </c:numCache>
            </c:numRef>
          </c:val>
          <c:smooth val="0"/>
          <c:extLst>
            <c:ext xmlns:c16="http://schemas.microsoft.com/office/drawing/2014/chart" uri="{C3380CC4-5D6E-409C-BE32-E72D297353CC}">
              <c16:uniqueId val="{00000002-CD6B-43F1-ACEA-4D073D2E4F2E}"/>
            </c:ext>
          </c:extLst>
        </c:ser>
        <c:ser>
          <c:idx val="3"/>
          <c:order val="3"/>
          <c:tx>
            <c:strRef>
              <c:f>ChartData!$N$88</c:f>
              <c:strCache>
                <c:ptCount val="1"/>
                <c:pt idx="0">
                  <c:v>of which: additional revenue from higher rates residential: 2020-21 (p) (r)</c:v>
                </c:pt>
              </c:strCache>
            </c:strRef>
          </c:tx>
          <c:spPr>
            <a:ln w="28575" cap="rnd">
              <a:solidFill>
                <a:srgbClr val="0070C0"/>
              </a:solidFill>
              <a:prstDash val="solid"/>
              <a:round/>
            </a:ln>
            <a:effectLst/>
          </c:spPr>
          <c:marker>
            <c:symbol val="none"/>
          </c:marker>
          <c:cat>
            <c:strRef>
              <c:f>ChartData!$J$89:$J$100</c:f>
              <c:strCache>
                <c:ptCount val="12"/>
                <c:pt idx="0">
                  <c:v>Apr</c:v>
                </c:pt>
                <c:pt idx="1">
                  <c:v>May</c:v>
                </c:pt>
                <c:pt idx="2">
                  <c:v>Jun</c:v>
                </c:pt>
                <c:pt idx="3">
                  <c:v>Jul</c:v>
                </c:pt>
                <c:pt idx="4">
                  <c:v>Aug</c:v>
                </c:pt>
                <c:pt idx="5">
                  <c:v>Sep</c:v>
                </c:pt>
                <c:pt idx="6">
                  <c:v>Oct</c:v>
                </c:pt>
                <c:pt idx="7">
                  <c:v>Nov</c:v>
                </c:pt>
                <c:pt idx="8">
                  <c:v>Dec</c:v>
                </c:pt>
                <c:pt idx="9">
                  <c:v>Jan</c:v>
                </c:pt>
                <c:pt idx="10">
                  <c:v>Feb</c:v>
                </c:pt>
                <c:pt idx="11">
                  <c:v>Mar</c:v>
                </c:pt>
              </c:strCache>
            </c:strRef>
          </c:cat>
          <c:val>
            <c:numRef>
              <c:f>ChartData!$N$89:$N$100</c:f>
              <c:numCache>
                <c:formatCode>#,##0.0</c:formatCode>
                <c:ptCount val="12"/>
                <c:pt idx="0">
                  <c:v>2</c:v>
                </c:pt>
                <c:pt idx="1">
                  <c:v>2</c:v>
                </c:pt>
                <c:pt idx="2">
                  <c:v>2.6</c:v>
                </c:pt>
                <c:pt idx="3">
                  <c:v>3.8</c:v>
                </c:pt>
                <c:pt idx="4">
                  <c:v>4.4000000000000004</c:v>
                </c:pt>
                <c:pt idx="5">
                  <c:v>4.9000000000000004</c:v>
                </c:pt>
                <c:pt idx="6">
                  <c:v>7.4</c:v>
                </c:pt>
                <c:pt idx="7">
                  <c:v>7.3</c:v>
                </c:pt>
                <c:pt idx="8">
                  <c:v>9.6999999999999993</c:v>
                </c:pt>
                <c:pt idx="9">
                  <c:v>6.9</c:v>
                </c:pt>
                <c:pt idx="10">
                  <c:v>9</c:v>
                </c:pt>
                <c:pt idx="11">
                  <c:v>12.2</c:v>
                </c:pt>
              </c:numCache>
            </c:numRef>
          </c:val>
          <c:smooth val="0"/>
          <c:extLst>
            <c:ext xmlns:c16="http://schemas.microsoft.com/office/drawing/2014/chart" uri="{C3380CC4-5D6E-409C-BE32-E72D297353CC}">
              <c16:uniqueId val="{00000003-CD6B-43F1-ACEA-4D073D2E4F2E}"/>
            </c:ext>
          </c:extLst>
        </c:ser>
        <c:dLbls>
          <c:showLegendKey val="0"/>
          <c:showVal val="0"/>
          <c:showCatName val="0"/>
          <c:showSerName val="0"/>
          <c:showPercent val="0"/>
          <c:showBubbleSize val="0"/>
        </c:dLbls>
        <c:smooth val="0"/>
        <c:axId val="836316104"/>
        <c:axId val="836316432"/>
      </c:lineChart>
      <c:catAx>
        <c:axId val="836316104"/>
        <c:scaling>
          <c:orientation val="minMax"/>
        </c:scaling>
        <c:delete val="0"/>
        <c:axPos val="b"/>
        <c:title>
          <c:tx>
            <c:strRef>
              <c:f>ChartData!$K$86</c:f>
              <c:strCache>
                <c:ptCount val="1"/>
                <c:pt idx="0">
                  <c:v>Month transaction was effective</c:v>
                </c:pt>
              </c:strCache>
            </c:strRef>
          </c:tx>
          <c:layout>
            <c:manualLayout>
              <c:xMode val="edge"/>
              <c:yMode val="edge"/>
              <c:x val="0.44436382435666616"/>
              <c:y val="0.73214895494891341"/>
            </c:manualLayout>
          </c:layout>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36316432"/>
        <c:crosses val="autoZero"/>
        <c:auto val="1"/>
        <c:lblAlgn val="ctr"/>
        <c:lblOffset val="100"/>
        <c:noMultiLvlLbl val="0"/>
      </c:catAx>
      <c:valAx>
        <c:axId val="836316432"/>
        <c:scaling>
          <c:orientation val="minMax"/>
          <c:max val="30"/>
        </c:scaling>
        <c:delete val="0"/>
        <c:axPos val="l"/>
        <c:majorGridlines>
          <c:spPr>
            <a:ln w="9525" cap="flat" cmpd="sng" algn="ctr">
              <a:solidFill>
                <a:schemeClr val="bg1">
                  <a:lumMod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36316104"/>
        <c:crosses val="autoZero"/>
        <c:crossBetween val="between"/>
      </c:valAx>
      <c:spPr>
        <a:noFill/>
        <a:ln>
          <a:noFill/>
        </a:ln>
        <a:effectLst/>
      </c:spPr>
    </c:plotArea>
    <c:legend>
      <c:legendPos val="t"/>
      <c:layout>
        <c:manualLayout>
          <c:xMode val="edge"/>
          <c:yMode val="edge"/>
          <c:x val="0.19948247688047258"/>
          <c:y val="0.12080072022247219"/>
          <c:w val="0.79133478666406365"/>
          <c:h val="0.1694682695913011"/>
        </c:manualLayout>
      </c:layout>
      <c:overlay val="0"/>
      <c:spPr>
        <a:solidFill>
          <a:schemeClr val="bg1"/>
        </a:solidFill>
        <a:ln>
          <a:noFill/>
        </a:ln>
        <a:effectLst/>
      </c:spPr>
      <c:txPr>
        <a:bodyPr rot="0" spcFirstLastPara="1" vertOverflow="ellipsis" vert="horz" wrap="square" anchor="ctr" anchorCtr="1"/>
        <a:lstStyle/>
        <a:p>
          <a:pPr>
            <a:defRPr sz="9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00">
          <a:latin typeface="Arial" panose="020B0604020202020204" pitchFamily="34" charset="0"/>
          <a:cs typeface="Arial" panose="020B0604020202020204" pitchFamily="34" charset="0"/>
        </a:defRPr>
      </a:pPr>
      <a:endParaRPr lang="en-US"/>
    </a:p>
  </c:txPr>
  <c:printSettings>
    <c:headerFooter/>
    <c:pageMargins b="0.75" l="0.7" r="0.7" t="0.75" header="0.3" footer="0.3"/>
    <c:pageSetup orientation="portrait"/>
  </c:printSettings>
  <c:userShapes r:id="rId3"/>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205537069372605"/>
          <c:y val="0.27126510100871537"/>
          <c:w val="0.86026056366385151"/>
          <c:h val="0.41175866736170169"/>
        </c:manualLayout>
      </c:layout>
      <c:barChart>
        <c:barDir val="col"/>
        <c:grouping val="clustered"/>
        <c:varyColors val="0"/>
        <c:ser>
          <c:idx val="0"/>
          <c:order val="0"/>
          <c:tx>
            <c:strRef>
              <c:f>ChartData!$K$135</c:f>
              <c:strCache>
                <c:ptCount val="1"/>
                <c:pt idx="0">
                  <c:v>Residential</c:v>
                </c:pt>
              </c:strCache>
            </c:strRef>
          </c:tx>
          <c:spPr>
            <a:solidFill>
              <a:srgbClr val="27226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ChartData!$J$136:$J$138</c:f>
              <c:strCache>
                <c:ptCount val="3"/>
                <c:pt idx="0">
                  <c:v>Conveyance / transfer of ownership ¹</c:v>
                </c:pt>
                <c:pt idx="1">
                  <c:v>Granting a new lease</c:v>
                </c:pt>
                <c:pt idx="2">
                  <c:v>Assignment 
of a lease</c:v>
                </c:pt>
              </c:strCache>
            </c:strRef>
          </c:cat>
          <c:val>
            <c:numRef>
              <c:f>ChartData!$K$136:$K$138</c:f>
              <c:numCache>
                <c:formatCode>0%</c:formatCode>
                <c:ptCount val="3"/>
                <c:pt idx="0">
                  <c:v>0.94699999999999995</c:v>
                </c:pt>
                <c:pt idx="1">
                  <c:v>1.2999999999999999E-2</c:v>
                </c:pt>
                <c:pt idx="2">
                  <c:v>0.04</c:v>
                </c:pt>
              </c:numCache>
            </c:numRef>
          </c:val>
          <c:extLst>
            <c:ext xmlns:c16="http://schemas.microsoft.com/office/drawing/2014/chart" uri="{C3380CC4-5D6E-409C-BE32-E72D297353CC}">
              <c16:uniqueId val="{00000000-0708-4298-8598-53593A5928EB}"/>
            </c:ext>
          </c:extLst>
        </c:ser>
        <c:ser>
          <c:idx val="1"/>
          <c:order val="1"/>
          <c:tx>
            <c:strRef>
              <c:f>ChartData!$L$135</c:f>
              <c:strCache>
                <c:ptCount val="1"/>
                <c:pt idx="0">
                  <c:v>Non-residential</c:v>
                </c:pt>
              </c:strCache>
            </c:strRef>
          </c:tx>
          <c:spPr>
            <a:solidFill>
              <a:srgbClr val="629DF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ChartData!$J$136:$J$138</c:f>
              <c:strCache>
                <c:ptCount val="3"/>
                <c:pt idx="0">
                  <c:v>Conveyance / transfer of ownership ¹</c:v>
                </c:pt>
                <c:pt idx="1">
                  <c:v>Granting a new lease</c:v>
                </c:pt>
                <c:pt idx="2">
                  <c:v>Assignment 
of a lease</c:v>
                </c:pt>
              </c:strCache>
            </c:strRef>
          </c:cat>
          <c:val>
            <c:numRef>
              <c:f>ChartData!$L$136:$L$138</c:f>
              <c:numCache>
                <c:formatCode>0%</c:formatCode>
                <c:ptCount val="3"/>
                <c:pt idx="0">
                  <c:v>0.71799999999999997</c:v>
                </c:pt>
                <c:pt idx="1">
                  <c:v>0.25</c:v>
                </c:pt>
                <c:pt idx="2">
                  <c:v>3.2000000000000001E-2</c:v>
                </c:pt>
              </c:numCache>
            </c:numRef>
          </c:val>
          <c:extLst>
            <c:ext xmlns:c16="http://schemas.microsoft.com/office/drawing/2014/chart" uri="{C3380CC4-5D6E-409C-BE32-E72D297353CC}">
              <c16:uniqueId val="{00000001-0708-4298-8598-53593A5928EB}"/>
            </c:ext>
          </c:extLst>
        </c:ser>
        <c:dLbls>
          <c:showLegendKey val="0"/>
          <c:showVal val="1"/>
          <c:showCatName val="0"/>
          <c:showSerName val="0"/>
          <c:showPercent val="0"/>
          <c:showBubbleSize val="0"/>
        </c:dLbls>
        <c:gapWidth val="150"/>
        <c:axId val="770958368"/>
        <c:axId val="770964272"/>
      </c:barChart>
      <c:valAx>
        <c:axId val="770964272"/>
        <c:scaling>
          <c:orientation val="minMax"/>
          <c:max val="1"/>
          <c:min val="0"/>
        </c:scaling>
        <c:delete val="0"/>
        <c:axPos val="l"/>
        <c:majorGridlines>
          <c:spPr>
            <a:ln w="9525" cap="flat" cmpd="sng" algn="ctr">
              <a:solidFill>
                <a:schemeClr val="bg1">
                  <a:lumMod val="85000"/>
                </a:schemeClr>
              </a:solidFill>
              <a:round/>
            </a:ln>
            <a:effectLst/>
          </c:spPr>
        </c:majorGridlines>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70958368"/>
        <c:crosses val="autoZero"/>
        <c:crossBetween val="between"/>
      </c:valAx>
      <c:catAx>
        <c:axId val="770958368"/>
        <c:scaling>
          <c:orientation val="minMax"/>
        </c:scaling>
        <c:delete val="0"/>
        <c:axPos val="b"/>
        <c:title>
          <c:tx>
            <c:strRef>
              <c:f>ChartData!$K$133</c:f>
              <c:strCache>
                <c:ptCount val="1"/>
                <c:pt idx="0">
                  <c:v>Transaction type</c:v>
                </c:pt>
              </c:strCache>
            </c:strRef>
          </c:tx>
          <c:layout>
            <c:manualLayout>
              <c:xMode val="edge"/>
              <c:yMode val="edge"/>
              <c:x val="0.43751504781229417"/>
              <c:y val="0.77668852150453305"/>
            </c:manualLayout>
          </c:layout>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70964272"/>
        <c:crosses val="autoZero"/>
        <c:auto val="1"/>
        <c:lblAlgn val="ctr"/>
        <c:lblOffset val="100"/>
        <c:noMultiLvlLbl val="0"/>
      </c:catAx>
      <c:spPr>
        <a:noFill/>
        <a:ln>
          <a:noFill/>
        </a:ln>
        <a:effectLst/>
      </c:spPr>
    </c:plotArea>
    <c:legend>
      <c:legendPos val="r"/>
      <c:layout>
        <c:manualLayout>
          <c:xMode val="edge"/>
          <c:yMode val="edge"/>
          <c:x val="0.76019375716110804"/>
          <c:y val="0.13375333451416732"/>
          <c:w val="0.20831218830103065"/>
          <c:h val="0.12035654634079831"/>
        </c:manualLayout>
      </c:layout>
      <c:overlay val="0"/>
      <c:spPr>
        <a:solidFill>
          <a:schemeClr val="bg1"/>
        </a:solid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orientation="portrait"/>
  </c:printSettings>
  <c:userShapes r:id="rId3"/>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63677903771778"/>
          <c:y val="0.35939985728539525"/>
          <c:w val="0.87215234063708613"/>
          <c:h val="0.39980703667435841"/>
        </c:manualLayout>
      </c:layout>
      <c:lineChart>
        <c:grouping val="standard"/>
        <c:varyColors val="0"/>
        <c:ser>
          <c:idx val="0"/>
          <c:order val="0"/>
          <c:tx>
            <c:strRef>
              <c:f>ChartData!$K$67</c:f>
              <c:strCache>
                <c:ptCount val="1"/>
                <c:pt idx="0">
                  <c:v>Residential: 2019-20</c:v>
                </c:pt>
              </c:strCache>
            </c:strRef>
          </c:tx>
          <c:spPr>
            <a:ln w="28575" cap="rnd">
              <a:solidFill>
                <a:srgbClr val="272262"/>
              </a:solidFill>
              <a:prstDash val="dash"/>
              <a:round/>
            </a:ln>
            <a:effectLst/>
          </c:spPr>
          <c:marker>
            <c:symbol val="none"/>
          </c:marker>
          <c:cat>
            <c:strRef>
              <c:f>ChartData!$J$68:$J$79</c:f>
              <c:strCache>
                <c:ptCount val="12"/>
                <c:pt idx="0">
                  <c:v>Apr</c:v>
                </c:pt>
                <c:pt idx="1">
                  <c:v>May</c:v>
                </c:pt>
                <c:pt idx="2">
                  <c:v>Jun</c:v>
                </c:pt>
                <c:pt idx="3">
                  <c:v>Jul</c:v>
                </c:pt>
                <c:pt idx="4">
                  <c:v>Aug</c:v>
                </c:pt>
                <c:pt idx="5">
                  <c:v>Sep</c:v>
                </c:pt>
                <c:pt idx="6">
                  <c:v>Oct</c:v>
                </c:pt>
                <c:pt idx="7">
                  <c:v>Nov</c:v>
                </c:pt>
                <c:pt idx="8">
                  <c:v>Dec</c:v>
                </c:pt>
                <c:pt idx="9">
                  <c:v>Jan</c:v>
                </c:pt>
                <c:pt idx="10">
                  <c:v>Feb</c:v>
                </c:pt>
                <c:pt idx="11">
                  <c:v>Mar</c:v>
                </c:pt>
              </c:strCache>
            </c:strRef>
          </c:cat>
          <c:val>
            <c:numRef>
              <c:f>ChartData!$K$68:$K$79</c:f>
              <c:numCache>
                <c:formatCode>#,##0</c:formatCode>
                <c:ptCount val="12"/>
                <c:pt idx="0">
                  <c:v>4020</c:v>
                </c:pt>
                <c:pt idx="1">
                  <c:v>4560</c:v>
                </c:pt>
                <c:pt idx="2">
                  <c:v>4670</c:v>
                </c:pt>
                <c:pt idx="3">
                  <c:v>5020</c:v>
                </c:pt>
                <c:pt idx="4">
                  <c:v>5270</c:v>
                </c:pt>
                <c:pt idx="5">
                  <c:v>4640</c:v>
                </c:pt>
                <c:pt idx="6">
                  <c:v>5060</c:v>
                </c:pt>
                <c:pt idx="7">
                  <c:v>5230</c:v>
                </c:pt>
                <c:pt idx="8">
                  <c:v>4900</c:v>
                </c:pt>
                <c:pt idx="9">
                  <c:v>3860</c:v>
                </c:pt>
                <c:pt idx="10">
                  <c:v>3940</c:v>
                </c:pt>
                <c:pt idx="11">
                  <c:v>4120</c:v>
                </c:pt>
              </c:numCache>
            </c:numRef>
          </c:val>
          <c:smooth val="0"/>
          <c:extLst>
            <c:ext xmlns:c16="http://schemas.microsoft.com/office/drawing/2014/chart" uri="{C3380CC4-5D6E-409C-BE32-E72D297353CC}">
              <c16:uniqueId val="{00000000-ACBF-49C5-A9B9-F624F3C4BA39}"/>
            </c:ext>
          </c:extLst>
        </c:ser>
        <c:ser>
          <c:idx val="2"/>
          <c:order val="1"/>
          <c:tx>
            <c:strRef>
              <c:f>ChartData!$L$67</c:f>
              <c:strCache>
                <c:ptCount val="1"/>
                <c:pt idx="0">
                  <c:v>Residential: 2020-21 (p) (r)</c:v>
                </c:pt>
              </c:strCache>
            </c:strRef>
          </c:tx>
          <c:spPr>
            <a:ln w="28575" cap="rnd">
              <a:solidFill>
                <a:srgbClr val="272262"/>
              </a:solidFill>
              <a:prstDash val="solid"/>
              <a:round/>
            </a:ln>
            <a:effectLst/>
          </c:spPr>
          <c:marker>
            <c:symbol val="none"/>
          </c:marker>
          <c:cat>
            <c:strRef>
              <c:f>ChartData!$J$68:$J$79</c:f>
              <c:strCache>
                <c:ptCount val="12"/>
                <c:pt idx="0">
                  <c:v>Apr</c:v>
                </c:pt>
                <c:pt idx="1">
                  <c:v>May</c:v>
                </c:pt>
                <c:pt idx="2">
                  <c:v>Jun</c:v>
                </c:pt>
                <c:pt idx="3">
                  <c:v>Jul</c:v>
                </c:pt>
                <c:pt idx="4">
                  <c:v>Aug</c:v>
                </c:pt>
                <c:pt idx="5">
                  <c:v>Sep</c:v>
                </c:pt>
                <c:pt idx="6">
                  <c:v>Oct</c:v>
                </c:pt>
                <c:pt idx="7">
                  <c:v>Nov</c:v>
                </c:pt>
                <c:pt idx="8">
                  <c:v>Dec</c:v>
                </c:pt>
                <c:pt idx="9">
                  <c:v>Jan</c:v>
                </c:pt>
                <c:pt idx="10">
                  <c:v>Feb</c:v>
                </c:pt>
                <c:pt idx="11">
                  <c:v>Mar</c:v>
                </c:pt>
              </c:strCache>
            </c:strRef>
          </c:cat>
          <c:val>
            <c:numRef>
              <c:f>ChartData!$L$68:$L$79</c:f>
              <c:numCache>
                <c:formatCode>#,##0</c:formatCode>
                <c:ptCount val="12"/>
                <c:pt idx="0">
                  <c:v>1760</c:v>
                </c:pt>
                <c:pt idx="1">
                  <c:v>1940</c:v>
                </c:pt>
                <c:pt idx="2">
                  <c:v>2570</c:v>
                </c:pt>
                <c:pt idx="3">
                  <c:v>3030</c:v>
                </c:pt>
                <c:pt idx="4">
                  <c:v>3230</c:v>
                </c:pt>
                <c:pt idx="5">
                  <c:v>3700</c:v>
                </c:pt>
                <c:pt idx="6">
                  <c:v>5300</c:v>
                </c:pt>
                <c:pt idx="7">
                  <c:v>5290</c:v>
                </c:pt>
                <c:pt idx="8">
                  <c:v>6190</c:v>
                </c:pt>
                <c:pt idx="9">
                  <c:v>3890</c:v>
                </c:pt>
                <c:pt idx="10">
                  <c:v>4750</c:v>
                </c:pt>
                <c:pt idx="11">
                  <c:v>6270</c:v>
                </c:pt>
              </c:numCache>
            </c:numRef>
          </c:val>
          <c:smooth val="0"/>
          <c:extLst>
            <c:ext xmlns:c16="http://schemas.microsoft.com/office/drawing/2014/chart" uri="{C3380CC4-5D6E-409C-BE32-E72D297353CC}">
              <c16:uniqueId val="{00000001-ACBF-49C5-A9B9-F624F3C4BA39}"/>
            </c:ext>
          </c:extLst>
        </c:ser>
        <c:ser>
          <c:idx val="4"/>
          <c:order val="2"/>
          <c:tx>
            <c:strRef>
              <c:f>ChartData!$M$67</c:f>
              <c:strCache>
                <c:ptCount val="1"/>
                <c:pt idx="0">
                  <c:v>of which: higher rates residential: 2019-20</c:v>
                </c:pt>
              </c:strCache>
            </c:strRef>
          </c:tx>
          <c:spPr>
            <a:ln w="28575" cap="rnd">
              <a:solidFill>
                <a:srgbClr val="0070C0"/>
              </a:solidFill>
              <a:prstDash val="dash"/>
              <a:round/>
            </a:ln>
            <a:effectLst/>
          </c:spPr>
          <c:marker>
            <c:symbol val="none"/>
          </c:marker>
          <c:cat>
            <c:strRef>
              <c:f>ChartData!$J$68:$J$79</c:f>
              <c:strCache>
                <c:ptCount val="12"/>
                <c:pt idx="0">
                  <c:v>Apr</c:v>
                </c:pt>
                <c:pt idx="1">
                  <c:v>May</c:v>
                </c:pt>
                <c:pt idx="2">
                  <c:v>Jun</c:v>
                </c:pt>
                <c:pt idx="3">
                  <c:v>Jul</c:v>
                </c:pt>
                <c:pt idx="4">
                  <c:v>Aug</c:v>
                </c:pt>
                <c:pt idx="5">
                  <c:v>Sep</c:v>
                </c:pt>
                <c:pt idx="6">
                  <c:v>Oct</c:v>
                </c:pt>
                <c:pt idx="7">
                  <c:v>Nov</c:v>
                </c:pt>
                <c:pt idx="8">
                  <c:v>Dec</c:v>
                </c:pt>
                <c:pt idx="9">
                  <c:v>Jan</c:v>
                </c:pt>
                <c:pt idx="10">
                  <c:v>Feb</c:v>
                </c:pt>
                <c:pt idx="11">
                  <c:v>Mar</c:v>
                </c:pt>
              </c:strCache>
            </c:strRef>
          </c:cat>
          <c:val>
            <c:numRef>
              <c:f>ChartData!$M$68:$M$79</c:f>
              <c:numCache>
                <c:formatCode>#,##0</c:formatCode>
                <c:ptCount val="12"/>
                <c:pt idx="0">
                  <c:v>940</c:v>
                </c:pt>
                <c:pt idx="1">
                  <c:v>1050</c:v>
                </c:pt>
                <c:pt idx="2">
                  <c:v>1030</c:v>
                </c:pt>
                <c:pt idx="3">
                  <c:v>1160</c:v>
                </c:pt>
                <c:pt idx="4">
                  <c:v>1150</c:v>
                </c:pt>
                <c:pt idx="5">
                  <c:v>1070</c:v>
                </c:pt>
                <c:pt idx="6">
                  <c:v>1170</c:v>
                </c:pt>
                <c:pt idx="7">
                  <c:v>1110</c:v>
                </c:pt>
                <c:pt idx="8">
                  <c:v>1160</c:v>
                </c:pt>
                <c:pt idx="9">
                  <c:v>1080</c:v>
                </c:pt>
                <c:pt idx="10">
                  <c:v>1060</c:v>
                </c:pt>
                <c:pt idx="11">
                  <c:v>1030</c:v>
                </c:pt>
              </c:numCache>
            </c:numRef>
          </c:val>
          <c:smooth val="0"/>
          <c:extLst>
            <c:ext xmlns:c16="http://schemas.microsoft.com/office/drawing/2014/chart" uri="{C3380CC4-5D6E-409C-BE32-E72D297353CC}">
              <c16:uniqueId val="{00000002-ACBF-49C5-A9B9-F624F3C4BA39}"/>
            </c:ext>
          </c:extLst>
        </c:ser>
        <c:ser>
          <c:idx val="1"/>
          <c:order val="3"/>
          <c:tx>
            <c:strRef>
              <c:f>ChartData!$N$67</c:f>
              <c:strCache>
                <c:ptCount val="1"/>
                <c:pt idx="0">
                  <c:v>of which: higher rates residential: 2020-21 (p) (r)</c:v>
                </c:pt>
              </c:strCache>
            </c:strRef>
          </c:tx>
          <c:spPr>
            <a:ln w="28575" cap="rnd">
              <a:solidFill>
                <a:srgbClr val="0070C0"/>
              </a:solidFill>
              <a:prstDash val="solid"/>
              <a:round/>
            </a:ln>
            <a:effectLst/>
          </c:spPr>
          <c:marker>
            <c:symbol val="none"/>
          </c:marker>
          <c:cat>
            <c:strRef>
              <c:f>ChartData!$J$68:$J$79</c:f>
              <c:strCache>
                <c:ptCount val="12"/>
                <c:pt idx="0">
                  <c:v>Apr</c:v>
                </c:pt>
                <c:pt idx="1">
                  <c:v>May</c:v>
                </c:pt>
                <c:pt idx="2">
                  <c:v>Jun</c:v>
                </c:pt>
                <c:pt idx="3">
                  <c:v>Jul</c:v>
                </c:pt>
                <c:pt idx="4">
                  <c:v>Aug</c:v>
                </c:pt>
                <c:pt idx="5">
                  <c:v>Sep</c:v>
                </c:pt>
                <c:pt idx="6">
                  <c:v>Oct</c:v>
                </c:pt>
                <c:pt idx="7">
                  <c:v>Nov</c:v>
                </c:pt>
                <c:pt idx="8">
                  <c:v>Dec</c:v>
                </c:pt>
                <c:pt idx="9">
                  <c:v>Jan</c:v>
                </c:pt>
                <c:pt idx="10">
                  <c:v>Feb</c:v>
                </c:pt>
                <c:pt idx="11">
                  <c:v>Mar</c:v>
                </c:pt>
              </c:strCache>
            </c:strRef>
          </c:cat>
          <c:val>
            <c:numRef>
              <c:f>ChartData!$N$68:$N$79</c:f>
              <c:numCache>
                <c:formatCode>#,##0</c:formatCode>
                <c:ptCount val="12"/>
                <c:pt idx="0">
                  <c:v>440</c:v>
                </c:pt>
                <c:pt idx="1">
                  <c:v>440</c:v>
                </c:pt>
                <c:pt idx="2">
                  <c:v>600</c:v>
                </c:pt>
                <c:pt idx="3">
                  <c:v>830</c:v>
                </c:pt>
                <c:pt idx="4">
                  <c:v>830</c:v>
                </c:pt>
                <c:pt idx="5">
                  <c:v>940</c:v>
                </c:pt>
                <c:pt idx="6">
                  <c:v>1370</c:v>
                </c:pt>
                <c:pt idx="7">
                  <c:v>1280</c:v>
                </c:pt>
                <c:pt idx="8">
                  <c:v>1530</c:v>
                </c:pt>
                <c:pt idx="9">
                  <c:v>960</c:v>
                </c:pt>
                <c:pt idx="10">
                  <c:v>1240</c:v>
                </c:pt>
                <c:pt idx="11">
                  <c:v>1570</c:v>
                </c:pt>
              </c:numCache>
            </c:numRef>
          </c:val>
          <c:smooth val="0"/>
          <c:extLst>
            <c:ext xmlns:c16="http://schemas.microsoft.com/office/drawing/2014/chart" uri="{C3380CC4-5D6E-409C-BE32-E72D297353CC}">
              <c16:uniqueId val="{00000003-ACBF-49C5-A9B9-F624F3C4BA39}"/>
            </c:ext>
          </c:extLst>
        </c:ser>
        <c:ser>
          <c:idx val="3"/>
          <c:order val="4"/>
          <c:tx>
            <c:strRef>
              <c:f>ChartData!$O$67</c:f>
              <c:strCache>
                <c:ptCount val="1"/>
                <c:pt idx="0">
                  <c:v>Non-residential: 2019-20</c:v>
                </c:pt>
              </c:strCache>
            </c:strRef>
          </c:tx>
          <c:spPr>
            <a:ln w="28575" cap="rnd">
              <a:solidFill>
                <a:srgbClr val="99CCFF"/>
              </a:solidFill>
              <a:prstDash val="dash"/>
              <a:round/>
            </a:ln>
            <a:effectLst/>
          </c:spPr>
          <c:marker>
            <c:symbol val="none"/>
          </c:marker>
          <c:cat>
            <c:strRef>
              <c:f>ChartData!$J$68:$J$79</c:f>
              <c:strCache>
                <c:ptCount val="12"/>
                <c:pt idx="0">
                  <c:v>Apr</c:v>
                </c:pt>
                <c:pt idx="1">
                  <c:v>May</c:v>
                </c:pt>
                <c:pt idx="2">
                  <c:v>Jun</c:v>
                </c:pt>
                <c:pt idx="3">
                  <c:v>Jul</c:v>
                </c:pt>
                <c:pt idx="4">
                  <c:v>Aug</c:v>
                </c:pt>
                <c:pt idx="5">
                  <c:v>Sep</c:v>
                </c:pt>
                <c:pt idx="6">
                  <c:v>Oct</c:v>
                </c:pt>
                <c:pt idx="7">
                  <c:v>Nov</c:v>
                </c:pt>
                <c:pt idx="8">
                  <c:v>Dec</c:v>
                </c:pt>
                <c:pt idx="9">
                  <c:v>Jan</c:v>
                </c:pt>
                <c:pt idx="10">
                  <c:v>Feb</c:v>
                </c:pt>
                <c:pt idx="11">
                  <c:v>Mar</c:v>
                </c:pt>
              </c:strCache>
            </c:strRef>
          </c:cat>
          <c:val>
            <c:numRef>
              <c:f>ChartData!$O$68:$O$79</c:f>
              <c:numCache>
                <c:formatCode>#,##0</c:formatCode>
                <c:ptCount val="12"/>
                <c:pt idx="0">
                  <c:v>530</c:v>
                </c:pt>
                <c:pt idx="1">
                  <c:v>530</c:v>
                </c:pt>
                <c:pt idx="2">
                  <c:v>470</c:v>
                </c:pt>
                <c:pt idx="3">
                  <c:v>590</c:v>
                </c:pt>
                <c:pt idx="4">
                  <c:v>480</c:v>
                </c:pt>
                <c:pt idx="5">
                  <c:v>500</c:v>
                </c:pt>
                <c:pt idx="6">
                  <c:v>530</c:v>
                </c:pt>
                <c:pt idx="7">
                  <c:v>470</c:v>
                </c:pt>
                <c:pt idx="8">
                  <c:v>520</c:v>
                </c:pt>
                <c:pt idx="9">
                  <c:v>530</c:v>
                </c:pt>
                <c:pt idx="10">
                  <c:v>440</c:v>
                </c:pt>
                <c:pt idx="11">
                  <c:v>560</c:v>
                </c:pt>
              </c:numCache>
            </c:numRef>
          </c:val>
          <c:smooth val="0"/>
          <c:extLst>
            <c:ext xmlns:c16="http://schemas.microsoft.com/office/drawing/2014/chart" uri="{C3380CC4-5D6E-409C-BE32-E72D297353CC}">
              <c16:uniqueId val="{00000004-ACBF-49C5-A9B9-F624F3C4BA39}"/>
            </c:ext>
          </c:extLst>
        </c:ser>
        <c:ser>
          <c:idx val="5"/>
          <c:order val="5"/>
          <c:tx>
            <c:strRef>
              <c:f>ChartData!$P$67</c:f>
              <c:strCache>
                <c:ptCount val="1"/>
                <c:pt idx="0">
                  <c:v>Non-residential: 2020-21 (p) (r)</c:v>
                </c:pt>
              </c:strCache>
            </c:strRef>
          </c:tx>
          <c:spPr>
            <a:ln w="28575" cap="rnd">
              <a:solidFill>
                <a:srgbClr val="99CCFF"/>
              </a:solidFill>
              <a:prstDash val="solid"/>
              <a:round/>
            </a:ln>
            <a:effectLst/>
          </c:spPr>
          <c:marker>
            <c:symbol val="none"/>
          </c:marker>
          <c:cat>
            <c:strRef>
              <c:f>ChartData!$J$68:$J$79</c:f>
              <c:strCache>
                <c:ptCount val="12"/>
                <c:pt idx="0">
                  <c:v>Apr</c:v>
                </c:pt>
                <c:pt idx="1">
                  <c:v>May</c:v>
                </c:pt>
                <c:pt idx="2">
                  <c:v>Jun</c:v>
                </c:pt>
                <c:pt idx="3">
                  <c:v>Jul</c:v>
                </c:pt>
                <c:pt idx="4">
                  <c:v>Aug</c:v>
                </c:pt>
                <c:pt idx="5">
                  <c:v>Sep</c:v>
                </c:pt>
                <c:pt idx="6">
                  <c:v>Oct</c:v>
                </c:pt>
                <c:pt idx="7">
                  <c:v>Nov</c:v>
                </c:pt>
                <c:pt idx="8">
                  <c:v>Dec</c:v>
                </c:pt>
                <c:pt idx="9">
                  <c:v>Jan</c:v>
                </c:pt>
                <c:pt idx="10">
                  <c:v>Feb</c:v>
                </c:pt>
                <c:pt idx="11">
                  <c:v>Mar</c:v>
                </c:pt>
              </c:strCache>
            </c:strRef>
          </c:cat>
          <c:val>
            <c:numRef>
              <c:f>ChartData!$P$68:$P$79</c:f>
              <c:numCache>
                <c:formatCode>#,##0</c:formatCode>
                <c:ptCount val="12"/>
                <c:pt idx="0">
                  <c:v>370</c:v>
                </c:pt>
                <c:pt idx="1">
                  <c:v>270</c:v>
                </c:pt>
                <c:pt idx="2">
                  <c:v>350</c:v>
                </c:pt>
                <c:pt idx="3">
                  <c:v>440</c:v>
                </c:pt>
                <c:pt idx="4">
                  <c:v>340</c:v>
                </c:pt>
                <c:pt idx="5">
                  <c:v>430</c:v>
                </c:pt>
                <c:pt idx="6">
                  <c:v>530</c:v>
                </c:pt>
                <c:pt idx="7">
                  <c:v>430</c:v>
                </c:pt>
                <c:pt idx="8">
                  <c:v>570</c:v>
                </c:pt>
                <c:pt idx="9">
                  <c:v>380</c:v>
                </c:pt>
                <c:pt idx="10">
                  <c:v>460</c:v>
                </c:pt>
                <c:pt idx="11">
                  <c:v>610</c:v>
                </c:pt>
              </c:numCache>
            </c:numRef>
          </c:val>
          <c:smooth val="0"/>
          <c:extLst>
            <c:ext xmlns:c16="http://schemas.microsoft.com/office/drawing/2014/chart" uri="{C3380CC4-5D6E-409C-BE32-E72D297353CC}">
              <c16:uniqueId val="{00000005-ACBF-49C5-A9B9-F624F3C4BA39}"/>
            </c:ext>
          </c:extLst>
        </c:ser>
        <c:dLbls>
          <c:showLegendKey val="0"/>
          <c:showVal val="0"/>
          <c:showCatName val="0"/>
          <c:showSerName val="0"/>
          <c:showPercent val="0"/>
          <c:showBubbleSize val="0"/>
        </c:dLbls>
        <c:smooth val="0"/>
        <c:axId val="836316104"/>
        <c:axId val="836316432"/>
      </c:lineChart>
      <c:catAx>
        <c:axId val="836316104"/>
        <c:scaling>
          <c:orientation val="minMax"/>
        </c:scaling>
        <c:delete val="0"/>
        <c:axPos val="b"/>
        <c:title>
          <c:tx>
            <c:strRef>
              <c:f>ChartData!$K$65</c:f>
              <c:strCache>
                <c:ptCount val="1"/>
                <c:pt idx="0">
                  <c:v>Month transaction was effective</c:v>
                </c:pt>
              </c:strCache>
            </c:strRef>
          </c:tx>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36316432"/>
        <c:crosses val="autoZero"/>
        <c:auto val="1"/>
        <c:lblAlgn val="ctr"/>
        <c:lblOffset val="100"/>
        <c:noMultiLvlLbl val="0"/>
      </c:catAx>
      <c:valAx>
        <c:axId val="836316432"/>
        <c:scaling>
          <c:orientation val="minMax"/>
          <c:max val="7000"/>
        </c:scaling>
        <c:delete val="0"/>
        <c:axPos val="l"/>
        <c:majorGridlines>
          <c:spPr>
            <a:ln w="9525" cap="flat" cmpd="sng" algn="ctr">
              <a:solidFill>
                <a:schemeClr val="bg1">
                  <a:lumMod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36316104"/>
        <c:crosses val="autoZero"/>
        <c:crossBetween val="between"/>
      </c:valAx>
      <c:spPr>
        <a:noFill/>
        <a:ln>
          <a:noFill/>
        </a:ln>
        <a:effectLst/>
      </c:spPr>
    </c:plotArea>
    <c:legend>
      <c:legendPos val="t"/>
      <c:layout>
        <c:manualLayout>
          <c:xMode val="edge"/>
          <c:yMode val="edge"/>
          <c:x val="0.37126879857288037"/>
          <c:y val="9.2179116555663812E-2"/>
          <c:w val="0.62873120142711969"/>
          <c:h val="0.23626391528645127"/>
        </c:manualLayout>
      </c:layout>
      <c:overlay val="0"/>
      <c:spPr>
        <a:solidFill>
          <a:schemeClr val="bg1"/>
        </a:solid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span"/>
    <c:showDLblsOverMax val="0"/>
    <c:extLst/>
  </c:chart>
  <c:spPr>
    <a:solidFill>
      <a:schemeClr val="bg1"/>
    </a:solidFill>
    <a:ln w="9525" cap="flat" cmpd="sng" algn="ctr">
      <a:noFill/>
      <a:round/>
    </a:ln>
    <a:effectLst/>
  </c:spPr>
  <c:txPr>
    <a:bodyPr/>
    <a:lstStyle/>
    <a:p>
      <a:pPr>
        <a:defRPr sz="1000">
          <a:latin typeface="Arial" panose="020B0604020202020204" pitchFamily="34" charset="0"/>
          <a:cs typeface="Arial" panose="020B0604020202020204" pitchFamily="34" charset="0"/>
        </a:defRPr>
      </a:pPr>
      <a:endParaRPr lang="en-US"/>
    </a:p>
  </c:txPr>
  <c:printSettings>
    <c:headerFooter/>
    <c:pageMargins b="0.75" l="0.7" r="0.7" t="0.75" header="0.3" footer="0.3"/>
    <c:pageSetup orientation="portrait"/>
  </c:printSettings>
  <c:userShapes r:id="rId3"/>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100430154564012"/>
          <c:y val="0.24211180255693845"/>
          <c:w val="0.8584459892304257"/>
          <c:h val="0.33116861400389469"/>
        </c:manualLayout>
      </c:layout>
      <c:barChart>
        <c:barDir val="col"/>
        <c:grouping val="clustered"/>
        <c:varyColors val="0"/>
        <c:ser>
          <c:idx val="2"/>
          <c:order val="0"/>
          <c:tx>
            <c:strRef>
              <c:f>ChartData!$L$285</c:f>
              <c:strCache>
                <c:ptCount val="1"/>
                <c:pt idx="0">
                  <c:v>Tax due</c:v>
                </c:pt>
              </c:strCache>
            </c:strRef>
          </c:tx>
          <c:spPr>
            <a:solidFill>
              <a:srgbClr val="629DF4"/>
            </a:solidFill>
            <a:ln>
              <a:noFill/>
            </a:ln>
            <a:effectLst/>
          </c:spPr>
          <c:invertIfNegative val="0"/>
          <c:dLbls>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6="http://schemas.microsoft.com/office/drawing/2014/chart" uri="{C3380CC4-5D6E-409C-BE32-E72D297353CC}">
                  <c16:uniqueId val="{00000000-987C-481C-B4D2-02AC00199D19}"/>
                </c:ext>
              </c:extLst>
            </c:dLbl>
            <c:dLbl>
              <c:idx val="5"/>
              <c:numFmt formatCode="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6="http://schemas.microsoft.com/office/drawing/2014/chart" uri="{C3380CC4-5D6E-409C-BE32-E72D297353CC}">
                  <c16:uniqueId val="{00000001-987C-481C-B4D2-02AC00199D19}"/>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ChartData!$J$266:$K$271</c:f>
              <c:multiLvlStrCache>
                <c:ptCount val="6"/>
                <c:lvl>
                  <c:pt idx="0">
                    <c:v>Up to and including £250,000</c:v>
                  </c:pt>
                  <c:pt idx="1">
                    <c:v>£250,001 - £1m</c:v>
                  </c:pt>
                  <c:pt idx="2">
                    <c:v>More than £1m</c:v>
                  </c:pt>
                  <c:pt idx="4">
                    <c:v>No premium paid ¹</c:v>
                  </c:pt>
                  <c:pt idx="5">
                    <c:v>Premium paid ¹ ²</c:v>
                  </c:pt>
                </c:lvl>
                <c:lvl>
                  <c:pt idx="0">
                    <c:v>Non-rental value</c:v>
                  </c:pt>
                  <c:pt idx="4">
                    <c:v>Rental value</c:v>
                  </c:pt>
                </c:lvl>
              </c:multiLvlStrCache>
            </c:multiLvlStrRef>
          </c:cat>
          <c:val>
            <c:numRef>
              <c:f>ChartData!$L$286:$L$291</c:f>
              <c:numCache>
                <c:formatCode>0%</c:formatCode>
                <c:ptCount val="6"/>
                <c:pt idx="0">
                  <c:v>5.0000000000000001E-3</c:v>
                </c:pt>
                <c:pt idx="1">
                  <c:v>0.16600000000000001</c:v>
                </c:pt>
                <c:pt idx="2">
                  <c:v>0.67700000000000005</c:v>
                </c:pt>
                <c:pt idx="4">
                  <c:v>0.151</c:v>
                </c:pt>
                <c:pt idx="5">
                  <c:v>2E-3</c:v>
                </c:pt>
              </c:numCache>
            </c:numRef>
          </c:val>
          <c:extLst>
            <c:ext xmlns:c16="http://schemas.microsoft.com/office/drawing/2014/chart" uri="{C3380CC4-5D6E-409C-BE32-E72D297353CC}">
              <c16:uniqueId val="{00000002-987C-481C-B4D2-02AC00199D19}"/>
            </c:ext>
          </c:extLst>
        </c:ser>
        <c:dLbls>
          <c:showLegendKey val="0"/>
          <c:showVal val="1"/>
          <c:showCatName val="0"/>
          <c:showSerName val="0"/>
          <c:showPercent val="0"/>
          <c:showBubbleSize val="0"/>
        </c:dLbls>
        <c:gapWidth val="50"/>
        <c:axId val="770958368"/>
        <c:axId val="770964272"/>
      </c:barChart>
      <c:valAx>
        <c:axId val="770964272"/>
        <c:scaling>
          <c:orientation val="minMax"/>
          <c:max val="1"/>
          <c:min val="0"/>
        </c:scaling>
        <c:delete val="0"/>
        <c:axPos val="l"/>
        <c:majorGridlines>
          <c:spPr>
            <a:ln w="9525" cap="flat" cmpd="sng" algn="ctr">
              <a:solidFill>
                <a:schemeClr val="bg1">
                  <a:lumMod val="85000"/>
                </a:schemeClr>
              </a:solidFill>
              <a:round/>
            </a:ln>
            <a:effectLst/>
          </c:spPr>
        </c:majorGridlines>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770958368"/>
        <c:crosses val="autoZero"/>
        <c:crossBetween val="between"/>
      </c:valAx>
      <c:catAx>
        <c:axId val="770958368"/>
        <c:scaling>
          <c:orientation val="minMax"/>
        </c:scaling>
        <c:delete val="0"/>
        <c:axPos val="b"/>
        <c:title>
          <c:tx>
            <c:strRef>
              <c:f>ChartData!$K$263</c:f>
              <c:strCache>
                <c:ptCount val="1"/>
                <c:pt idx="0">
                  <c:v>Value</c:v>
                </c:pt>
              </c:strCache>
            </c:strRef>
          </c:tx>
          <c:layout>
            <c:manualLayout>
              <c:xMode val="edge"/>
              <c:yMode val="edge"/>
              <c:x val="0.48555204135047975"/>
              <c:y val="0.72780211025239716"/>
            </c:manualLayout>
          </c:layout>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70964272"/>
        <c:crosses val="autoZero"/>
        <c:auto val="1"/>
        <c:lblAlgn val="ctr"/>
        <c:lblOffset val="1"/>
        <c:tickLblSkip val="1"/>
        <c:noMultiLvlLbl val="0"/>
      </c:cat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orientation="portrait"/>
  </c:printSettings>
  <c:userShapes r:id="rId3"/>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3251262002291543E-2"/>
          <c:y val="0.30134120734908137"/>
          <c:w val="0.87895521950969513"/>
          <c:h val="0.37470293486041517"/>
        </c:manualLayout>
      </c:layout>
      <c:barChart>
        <c:barDir val="col"/>
        <c:grouping val="stacked"/>
        <c:varyColors val="0"/>
        <c:ser>
          <c:idx val="0"/>
          <c:order val="0"/>
          <c:tx>
            <c:strRef>
              <c:f>ChartData!$K$308</c:f>
              <c:strCache>
                <c:ptCount val="1"/>
                <c:pt idx="0">
                  <c:v>Residential</c:v>
                </c:pt>
              </c:strCache>
            </c:strRef>
          </c:tx>
          <c:spPr>
            <a:solidFill>
              <a:srgbClr val="272262"/>
            </a:solidFill>
            <a:ln>
              <a:noFill/>
            </a:ln>
            <a:effectLst/>
          </c:spPr>
          <c:invertIfNegative val="0"/>
          <c:dLbls>
            <c:delete val="1"/>
          </c:dLbls>
          <c:cat>
            <c:strRef>
              <c:f>ChartData!$J$309:$J$320</c:f>
              <c:strCache>
                <c:ptCount val="12"/>
                <c:pt idx="0">
                  <c:v>Apr - Jun 18 (r) </c:v>
                </c:pt>
                <c:pt idx="1">
                  <c:v>Jul - Sep 18 (r) </c:v>
                </c:pt>
                <c:pt idx="2">
                  <c:v>Oct - Dec 18 (r) </c:v>
                </c:pt>
                <c:pt idx="3">
                  <c:v>Jan - Mar 19 (r) </c:v>
                </c:pt>
                <c:pt idx="4">
                  <c:v>Apr - Jun 19 (r) </c:v>
                </c:pt>
                <c:pt idx="5">
                  <c:v>Jul - Sep 19 (r) </c:v>
                </c:pt>
                <c:pt idx="6">
                  <c:v>Oct - Dec 19 (r) </c:v>
                </c:pt>
                <c:pt idx="7">
                  <c:v>Jan - Mar 20 (r) </c:v>
                </c:pt>
                <c:pt idx="8">
                  <c:v>Apr - Jun 20 (r) </c:v>
                </c:pt>
                <c:pt idx="9">
                  <c:v>Jul - Sep 20 (r) </c:v>
                </c:pt>
                <c:pt idx="10">
                  <c:v>Oct - Dec 20 (r) </c:v>
                </c:pt>
                <c:pt idx="11">
                  <c:v>Jan - Mar 21 (p)</c:v>
                </c:pt>
              </c:strCache>
            </c:strRef>
          </c:cat>
          <c:val>
            <c:numRef>
              <c:f>ChartData!$K$309:$K$320</c:f>
              <c:numCache>
                <c:formatCode>#,##0</c:formatCode>
                <c:ptCount val="12"/>
                <c:pt idx="0">
                  <c:v>220</c:v>
                </c:pt>
                <c:pt idx="1">
                  <c:v>220</c:v>
                </c:pt>
                <c:pt idx="2">
                  <c:v>270</c:v>
                </c:pt>
                <c:pt idx="3">
                  <c:v>260</c:v>
                </c:pt>
                <c:pt idx="4">
                  <c:v>280</c:v>
                </c:pt>
                <c:pt idx="5">
                  <c:v>310</c:v>
                </c:pt>
                <c:pt idx="6">
                  <c:v>350</c:v>
                </c:pt>
                <c:pt idx="7">
                  <c:v>250</c:v>
                </c:pt>
                <c:pt idx="8">
                  <c:v>120</c:v>
                </c:pt>
                <c:pt idx="9">
                  <c:v>200</c:v>
                </c:pt>
                <c:pt idx="10">
                  <c:v>310</c:v>
                </c:pt>
                <c:pt idx="11">
                  <c:v>270</c:v>
                </c:pt>
              </c:numCache>
            </c:numRef>
          </c:val>
          <c:extLst>
            <c:ext xmlns:c16="http://schemas.microsoft.com/office/drawing/2014/chart" uri="{C3380CC4-5D6E-409C-BE32-E72D297353CC}">
              <c16:uniqueId val="{00000000-CBA8-4E57-BBAD-B258750E2D4B}"/>
            </c:ext>
          </c:extLst>
        </c:ser>
        <c:ser>
          <c:idx val="1"/>
          <c:order val="1"/>
          <c:tx>
            <c:strRef>
              <c:f>ChartData!$L$308</c:f>
              <c:strCache>
                <c:ptCount val="1"/>
                <c:pt idx="0">
                  <c:v>Non-residential</c:v>
                </c:pt>
              </c:strCache>
            </c:strRef>
          </c:tx>
          <c:spPr>
            <a:solidFill>
              <a:srgbClr val="629DF4"/>
            </a:solidFill>
            <a:ln>
              <a:noFill/>
            </a:ln>
            <a:effectLst/>
          </c:spPr>
          <c:invertIfNegative val="0"/>
          <c:dLbls>
            <c:delete val="1"/>
          </c:dLbls>
          <c:cat>
            <c:strRef>
              <c:f>ChartData!$J$309:$J$320</c:f>
              <c:strCache>
                <c:ptCount val="12"/>
                <c:pt idx="0">
                  <c:v>Apr - Jun 18 (r) </c:v>
                </c:pt>
                <c:pt idx="1">
                  <c:v>Jul - Sep 18 (r) </c:v>
                </c:pt>
                <c:pt idx="2">
                  <c:v>Oct - Dec 18 (r) </c:v>
                </c:pt>
                <c:pt idx="3">
                  <c:v>Jan - Mar 19 (r) </c:v>
                </c:pt>
                <c:pt idx="4">
                  <c:v>Apr - Jun 19 (r) </c:v>
                </c:pt>
                <c:pt idx="5">
                  <c:v>Jul - Sep 19 (r) </c:v>
                </c:pt>
                <c:pt idx="6">
                  <c:v>Oct - Dec 19 (r) </c:v>
                </c:pt>
                <c:pt idx="7">
                  <c:v>Jan - Mar 20 (r) </c:v>
                </c:pt>
                <c:pt idx="8">
                  <c:v>Apr - Jun 20 (r) </c:v>
                </c:pt>
                <c:pt idx="9">
                  <c:v>Jul - Sep 20 (r) </c:v>
                </c:pt>
                <c:pt idx="10">
                  <c:v>Oct - Dec 20 (r) </c:v>
                </c:pt>
                <c:pt idx="11">
                  <c:v>Jan - Mar 21 (p)</c:v>
                </c:pt>
              </c:strCache>
            </c:strRef>
          </c:cat>
          <c:val>
            <c:numRef>
              <c:f>ChartData!$L$309:$L$320</c:f>
              <c:numCache>
                <c:formatCode>#,##0</c:formatCode>
                <c:ptCount val="12"/>
                <c:pt idx="0">
                  <c:v>80</c:v>
                </c:pt>
                <c:pt idx="1">
                  <c:v>80</c:v>
                </c:pt>
                <c:pt idx="2">
                  <c:v>120</c:v>
                </c:pt>
                <c:pt idx="3">
                  <c:v>140</c:v>
                </c:pt>
                <c:pt idx="4">
                  <c:v>70</c:v>
                </c:pt>
                <c:pt idx="5">
                  <c:v>100</c:v>
                </c:pt>
                <c:pt idx="6">
                  <c:v>90</c:v>
                </c:pt>
                <c:pt idx="7">
                  <c:v>110</c:v>
                </c:pt>
                <c:pt idx="8">
                  <c:v>40</c:v>
                </c:pt>
                <c:pt idx="9">
                  <c:v>50</c:v>
                </c:pt>
                <c:pt idx="10">
                  <c:v>80</c:v>
                </c:pt>
                <c:pt idx="11">
                  <c:v>70</c:v>
                </c:pt>
              </c:numCache>
            </c:numRef>
          </c:val>
          <c:extLst>
            <c:ext xmlns:c16="http://schemas.microsoft.com/office/drawing/2014/chart" uri="{C3380CC4-5D6E-409C-BE32-E72D297353CC}">
              <c16:uniqueId val="{00000001-CBA8-4E57-BBAD-B258750E2D4B}"/>
            </c:ext>
          </c:extLst>
        </c:ser>
        <c:dLbls>
          <c:showLegendKey val="0"/>
          <c:showVal val="1"/>
          <c:showCatName val="0"/>
          <c:showSerName val="0"/>
          <c:showPercent val="0"/>
          <c:showBubbleSize val="0"/>
        </c:dLbls>
        <c:gapWidth val="75"/>
        <c:overlap val="100"/>
        <c:axId val="770958368"/>
        <c:axId val="770964272"/>
      </c:barChart>
      <c:valAx>
        <c:axId val="770964272"/>
        <c:scaling>
          <c:orientation val="minMax"/>
        </c:scaling>
        <c:delete val="0"/>
        <c:axPos val="l"/>
        <c:majorGridlines>
          <c:spPr>
            <a:ln w="9525" cap="flat" cmpd="sng" algn="ctr">
              <a:solidFill>
                <a:schemeClr val="bg1">
                  <a:lumMod val="85000"/>
                </a:schemeClr>
              </a:solidFill>
              <a:round/>
            </a:ln>
            <a:effectLst/>
          </c:spPr>
        </c:majorGridlines>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70958368"/>
        <c:crosses val="autoZero"/>
        <c:crossBetween val="between"/>
      </c:valAx>
      <c:catAx>
        <c:axId val="770958368"/>
        <c:scaling>
          <c:orientation val="minMax"/>
        </c:scaling>
        <c:delete val="0"/>
        <c:axPos val="b"/>
        <c:title>
          <c:tx>
            <c:strRef>
              <c:f>ChartData!$K$306</c:f>
              <c:strCache>
                <c:ptCount val="1"/>
                <c:pt idx="0">
                  <c:v>Effective quarter</c:v>
                </c:pt>
              </c:strCache>
            </c:strRef>
          </c:tx>
          <c:layout>
            <c:manualLayout>
              <c:xMode val="edge"/>
              <c:yMode val="edge"/>
              <c:x val="0.41893296287754828"/>
              <c:y val="0.82367143879742299"/>
            </c:manualLayout>
          </c:layout>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70964272"/>
        <c:crosses val="autoZero"/>
        <c:auto val="1"/>
        <c:lblAlgn val="ctr"/>
        <c:lblOffset val="100"/>
        <c:noMultiLvlLbl val="0"/>
      </c:catAx>
      <c:spPr>
        <a:noFill/>
        <a:ln>
          <a:noFill/>
        </a:ln>
        <a:effectLst/>
      </c:spPr>
    </c:plotArea>
    <c:legend>
      <c:legendPos val="t"/>
      <c:layout>
        <c:manualLayout>
          <c:xMode val="edge"/>
          <c:yMode val="edge"/>
          <c:x val="0.74106421843713055"/>
          <c:y val="0.14972989739918874"/>
          <c:w val="0.21872705470557335"/>
          <c:h val="0.12702447120580515"/>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orientation="portrait"/>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0497626081258669E-2"/>
          <c:y val="0.27081211202309025"/>
          <c:w val="0.89393927746479385"/>
          <c:h val="0.37563760901387522"/>
        </c:manualLayout>
      </c:layout>
      <c:barChart>
        <c:barDir val="col"/>
        <c:grouping val="stacked"/>
        <c:varyColors val="0"/>
        <c:ser>
          <c:idx val="0"/>
          <c:order val="0"/>
          <c:tx>
            <c:strRef>
              <c:f>ChartData!$K$332</c:f>
              <c:strCache>
                <c:ptCount val="1"/>
                <c:pt idx="0">
                  <c:v>Residential</c:v>
                </c:pt>
              </c:strCache>
            </c:strRef>
          </c:tx>
          <c:spPr>
            <a:solidFill>
              <a:srgbClr val="272262"/>
            </a:solidFill>
            <a:ln>
              <a:noFill/>
            </a:ln>
            <a:effectLst/>
          </c:spPr>
          <c:invertIfNegative val="0"/>
          <c:dLbls>
            <c:delete val="1"/>
          </c:dLbls>
          <c:cat>
            <c:strRef>
              <c:f>ChartData!$J$333:$J$344</c:f>
              <c:strCache>
                <c:ptCount val="12"/>
                <c:pt idx="0">
                  <c:v>Apr - Jun 18 (r) </c:v>
                </c:pt>
                <c:pt idx="1">
                  <c:v>Jul - Sep 18 (r) </c:v>
                </c:pt>
                <c:pt idx="2">
                  <c:v>Oct - Dec 18 (r) </c:v>
                </c:pt>
                <c:pt idx="3">
                  <c:v>Jan - Mar 19 (r) </c:v>
                </c:pt>
                <c:pt idx="4">
                  <c:v>Apr - Jun 19 (r) </c:v>
                </c:pt>
                <c:pt idx="5">
                  <c:v>Jul - Sep 19 (r) </c:v>
                </c:pt>
                <c:pt idx="6">
                  <c:v>Oct - Dec 19 (r) </c:v>
                </c:pt>
                <c:pt idx="7">
                  <c:v>Jan - Mar 20 (r) </c:v>
                </c:pt>
                <c:pt idx="8">
                  <c:v>Apr - Jun 20 (r) </c:v>
                </c:pt>
                <c:pt idx="9">
                  <c:v>Jul - Sep 20 (r) </c:v>
                </c:pt>
                <c:pt idx="10">
                  <c:v>Oct - Dec 20 (r) </c:v>
                </c:pt>
                <c:pt idx="11">
                  <c:v>Jan - Mar 21 (p)</c:v>
                </c:pt>
              </c:strCache>
            </c:strRef>
          </c:cat>
          <c:val>
            <c:numRef>
              <c:f>ChartData!$K$333:$K$344</c:f>
              <c:numCache>
                <c:formatCode>#,##0.0</c:formatCode>
                <c:ptCount val="12"/>
                <c:pt idx="0">
                  <c:v>3.7</c:v>
                </c:pt>
                <c:pt idx="1">
                  <c:v>2.4</c:v>
                </c:pt>
                <c:pt idx="2">
                  <c:v>3</c:v>
                </c:pt>
                <c:pt idx="3">
                  <c:v>2.6</c:v>
                </c:pt>
                <c:pt idx="4">
                  <c:v>8.8000000000000007</c:v>
                </c:pt>
                <c:pt idx="5">
                  <c:v>2.6</c:v>
                </c:pt>
                <c:pt idx="6">
                  <c:v>3.5</c:v>
                </c:pt>
                <c:pt idx="7">
                  <c:v>3.2</c:v>
                </c:pt>
                <c:pt idx="8">
                  <c:v>1.1000000000000001</c:v>
                </c:pt>
                <c:pt idx="9">
                  <c:v>3.2</c:v>
                </c:pt>
                <c:pt idx="10">
                  <c:v>4.5999999999999996</c:v>
                </c:pt>
                <c:pt idx="11">
                  <c:v>7.8</c:v>
                </c:pt>
              </c:numCache>
            </c:numRef>
          </c:val>
          <c:extLst>
            <c:ext xmlns:c16="http://schemas.microsoft.com/office/drawing/2014/chart" uri="{C3380CC4-5D6E-409C-BE32-E72D297353CC}">
              <c16:uniqueId val="{00000000-5E5D-477A-8FC5-34A2A40E0512}"/>
            </c:ext>
          </c:extLst>
        </c:ser>
        <c:ser>
          <c:idx val="1"/>
          <c:order val="1"/>
          <c:tx>
            <c:strRef>
              <c:f>ChartData!$L$332</c:f>
              <c:strCache>
                <c:ptCount val="1"/>
                <c:pt idx="0">
                  <c:v>Non-residential</c:v>
                </c:pt>
              </c:strCache>
            </c:strRef>
          </c:tx>
          <c:spPr>
            <a:solidFill>
              <a:srgbClr val="629DF4"/>
            </a:solidFill>
            <a:ln>
              <a:noFill/>
            </a:ln>
            <a:effectLst/>
          </c:spPr>
          <c:invertIfNegative val="0"/>
          <c:dLbls>
            <c:delete val="1"/>
          </c:dLbls>
          <c:cat>
            <c:strRef>
              <c:f>ChartData!$J$333:$J$344</c:f>
              <c:strCache>
                <c:ptCount val="12"/>
                <c:pt idx="0">
                  <c:v>Apr - Jun 18 (r) </c:v>
                </c:pt>
                <c:pt idx="1">
                  <c:v>Jul - Sep 18 (r) </c:v>
                </c:pt>
                <c:pt idx="2">
                  <c:v>Oct - Dec 18 (r) </c:v>
                </c:pt>
                <c:pt idx="3">
                  <c:v>Jan - Mar 19 (r) </c:v>
                </c:pt>
                <c:pt idx="4">
                  <c:v>Apr - Jun 19 (r) </c:v>
                </c:pt>
                <c:pt idx="5">
                  <c:v>Jul - Sep 19 (r) </c:v>
                </c:pt>
                <c:pt idx="6">
                  <c:v>Oct - Dec 19 (r) </c:v>
                </c:pt>
                <c:pt idx="7">
                  <c:v>Jan - Mar 20 (r) </c:v>
                </c:pt>
                <c:pt idx="8">
                  <c:v>Apr - Jun 20 (r) </c:v>
                </c:pt>
                <c:pt idx="9">
                  <c:v>Jul - Sep 20 (r) </c:v>
                </c:pt>
                <c:pt idx="10">
                  <c:v>Oct - Dec 20 (r) </c:v>
                </c:pt>
                <c:pt idx="11">
                  <c:v>Jan - Mar 21 (p)</c:v>
                </c:pt>
              </c:strCache>
            </c:strRef>
          </c:cat>
          <c:val>
            <c:numRef>
              <c:f>ChartData!$L$333:$L$344</c:f>
              <c:numCache>
                <c:formatCode>#,##0.0</c:formatCode>
                <c:ptCount val="12"/>
                <c:pt idx="0">
                  <c:v>8.8000000000000007</c:v>
                </c:pt>
                <c:pt idx="1">
                  <c:v>18.7</c:v>
                </c:pt>
                <c:pt idx="2">
                  <c:v>11.2</c:v>
                </c:pt>
                <c:pt idx="3">
                  <c:v>17.7</c:v>
                </c:pt>
                <c:pt idx="4">
                  <c:v>3.5</c:v>
                </c:pt>
                <c:pt idx="5">
                  <c:v>15.5</c:v>
                </c:pt>
                <c:pt idx="6">
                  <c:v>10.7</c:v>
                </c:pt>
                <c:pt idx="7">
                  <c:v>3.3</c:v>
                </c:pt>
                <c:pt idx="8">
                  <c:v>1.8</c:v>
                </c:pt>
                <c:pt idx="9">
                  <c:v>10.7</c:v>
                </c:pt>
                <c:pt idx="10">
                  <c:v>2.8</c:v>
                </c:pt>
                <c:pt idx="11">
                  <c:v>16.2</c:v>
                </c:pt>
              </c:numCache>
            </c:numRef>
          </c:val>
          <c:extLst>
            <c:ext xmlns:c16="http://schemas.microsoft.com/office/drawing/2014/chart" uri="{C3380CC4-5D6E-409C-BE32-E72D297353CC}">
              <c16:uniqueId val="{00000001-5E5D-477A-8FC5-34A2A40E0512}"/>
            </c:ext>
          </c:extLst>
        </c:ser>
        <c:dLbls>
          <c:showLegendKey val="0"/>
          <c:showVal val="1"/>
          <c:showCatName val="0"/>
          <c:showSerName val="0"/>
          <c:showPercent val="0"/>
          <c:showBubbleSize val="0"/>
        </c:dLbls>
        <c:gapWidth val="75"/>
        <c:overlap val="100"/>
        <c:axId val="770958368"/>
        <c:axId val="770964272"/>
      </c:barChart>
      <c:valAx>
        <c:axId val="770964272"/>
        <c:scaling>
          <c:orientation val="minMax"/>
        </c:scaling>
        <c:delete val="0"/>
        <c:axPos val="l"/>
        <c:majorGridlines>
          <c:spPr>
            <a:ln w="9525" cap="flat" cmpd="sng" algn="ctr">
              <a:solidFill>
                <a:schemeClr val="bg1">
                  <a:lumMod val="85000"/>
                </a:schemeClr>
              </a:solidFill>
              <a:round/>
            </a:ln>
            <a:effectLst/>
          </c:spPr>
        </c:majorGridlines>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770958368"/>
        <c:crosses val="autoZero"/>
        <c:crossBetween val="between"/>
      </c:valAx>
      <c:catAx>
        <c:axId val="770958368"/>
        <c:scaling>
          <c:orientation val="minMax"/>
        </c:scaling>
        <c:delete val="0"/>
        <c:axPos val="b"/>
        <c:title>
          <c:tx>
            <c:strRef>
              <c:f>ChartData!$K$330</c:f>
              <c:strCache>
                <c:ptCount val="1"/>
                <c:pt idx="0">
                  <c:v>Effective quarter</c:v>
                </c:pt>
              </c:strCache>
            </c:strRef>
          </c:tx>
          <c:layout>
            <c:manualLayout>
              <c:xMode val="edge"/>
              <c:yMode val="edge"/>
              <c:x val="0.41451915790860872"/>
              <c:y val="0.77932457394992616"/>
            </c:manualLayout>
          </c:layout>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70964272"/>
        <c:crosses val="autoZero"/>
        <c:auto val="1"/>
        <c:lblAlgn val="ctr"/>
        <c:lblOffset val="100"/>
        <c:noMultiLvlLbl val="0"/>
      </c:catAx>
      <c:spPr>
        <a:noFill/>
        <a:ln>
          <a:noFill/>
        </a:ln>
        <a:effectLst/>
      </c:spPr>
    </c:plotArea>
    <c:legend>
      <c:legendPos val="t"/>
      <c:layout>
        <c:manualLayout>
          <c:xMode val="edge"/>
          <c:yMode val="edge"/>
          <c:x val="0.76603502491058906"/>
          <c:y val="0.13267740943533124"/>
          <c:w val="0.19750715359439686"/>
          <c:h val="0.11120154535138553"/>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orientation="portrait"/>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List" dx="39" fmlaLink="TableA1FormulasLabelControl" fmlaRange="TableA1FormulasLabels" noThreeD="1" sel="1" val="0"/>
</file>

<file path=xl/ctrlProps/ctrlProp2.xml><?xml version="1.0" encoding="utf-8"?>
<formControlPr xmlns="http://schemas.microsoft.com/office/spreadsheetml/2009/9/main" objectType="List" dx="39" fmlaLink="TableA2FormulasLabelControl" fmlaRange="TableA2FormulasLabels" noThreeD="1" sel="1" val="0"/>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drawing1.xml><?xml version="1.0" encoding="utf-8"?>
<xdr:wsDr xmlns:xdr="http://schemas.openxmlformats.org/drawingml/2006/spreadsheetDrawing" xmlns:a="http://schemas.openxmlformats.org/drawingml/2006/main">
  <xdr:twoCellAnchor>
    <xdr:from>
      <xdr:col>1</xdr:col>
      <xdr:colOff>5184775</xdr:colOff>
      <xdr:row>12</xdr:row>
      <xdr:rowOff>152740</xdr:rowOff>
    </xdr:from>
    <xdr:to>
      <xdr:col>1</xdr:col>
      <xdr:colOff>5964555</xdr:colOff>
      <xdr:row>14</xdr:row>
      <xdr:rowOff>97081</xdr:rowOff>
    </xdr:to>
    <xdr:pic>
      <xdr:nvPicPr>
        <xdr:cNvPr id="2" name="Picture 3">
          <a:extLst>
            <a:ext uri="{FF2B5EF4-FFF2-40B4-BE49-F238E27FC236}">
              <a16:creationId xmlns:a16="http://schemas.microsoft.com/office/drawing/2014/main" id="{32A29722-A7CA-4095-B08B-2F0A97FB04A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4195" t="79922" r="87154" b="13039"/>
        <a:stretch>
          <a:fillRect/>
        </a:stretch>
      </xdr:blipFill>
      <xdr:spPr bwMode="auto">
        <a:xfrm>
          <a:off x="6245225" y="3286465"/>
          <a:ext cx="776605" cy="43011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304800</xdr:colOff>
      <xdr:row>0</xdr:row>
      <xdr:rowOff>76200</xdr:rowOff>
    </xdr:from>
    <xdr:to>
      <xdr:col>6</xdr:col>
      <xdr:colOff>1270</xdr:colOff>
      <xdr:row>4</xdr:row>
      <xdr:rowOff>101600</xdr:rowOff>
    </xdr:to>
    <xdr:pic>
      <xdr:nvPicPr>
        <xdr:cNvPr id="3" name="Picture 2">
          <a:extLst>
            <a:ext uri="{FF2B5EF4-FFF2-40B4-BE49-F238E27FC236}">
              <a16:creationId xmlns:a16="http://schemas.microsoft.com/office/drawing/2014/main" id="{8CD3C809-80AA-44E0-ADC3-F37FBA940483}"/>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20575" y="76200"/>
          <a:ext cx="1817370" cy="1216025"/>
        </a:xfrm>
        <a:prstGeom prst="rect">
          <a:avLst/>
        </a:prstGeom>
        <a:noFill/>
        <a:ln>
          <a:noFill/>
        </a:ln>
      </xdr:spPr>
    </xdr:pic>
    <xdr:clientData/>
  </xdr:twoCellAnchor>
</xdr:wsDr>
</file>

<file path=xl/drawings/drawing10.xml><?xml version="1.0" encoding="utf-8"?>
<c:userShapes xmlns:c="http://schemas.openxmlformats.org/drawingml/2006/chart">
  <cdr:relSizeAnchor xmlns:cdr="http://schemas.openxmlformats.org/drawingml/2006/chartDrawing">
    <cdr:from>
      <cdr:x>0.01534</cdr:x>
      <cdr:y>0.18</cdr:y>
    </cdr:from>
    <cdr:to>
      <cdr:x>0.30388</cdr:x>
      <cdr:y>0.28364</cdr:y>
    </cdr:to>
    <cdr:sp macro="" textlink="ChartData!$K$307">
      <cdr:nvSpPr>
        <cdr:cNvPr id="2" name="TextBox 1">
          <a:extLst xmlns:a="http://schemas.openxmlformats.org/drawingml/2006/main">
            <a:ext uri="{FF2B5EF4-FFF2-40B4-BE49-F238E27FC236}">
              <a16:creationId xmlns:a16="http://schemas.microsoft.com/office/drawing/2014/main" id="{B154A2CD-5BEA-4138-B0A8-585C651B2FC7}"/>
            </a:ext>
          </a:extLst>
        </cdr:cNvPr>
        <cdr:cNvSpPr txBox="1"/>
      </cdr:nvSpPr>
      <cdr:spPr>
        <a:xfrm xmlns:a="http://schemas.openxmlformats.org/drawingml/2006/main">
          <a:off x="83820" y="754380"/>
          <a:ext cx="1576418" cy="4343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fld id="{22D6BB68-9290-4CFB-A691-1908F50C11A3}" type="TxLink">
            <a:rPr lang="en-US" sz="1000" b="1" i="0" u="none" strike="noStrike">
              <a:solidFill>
                <a:sysClr val="windowText" lastClr="000000"/>
              </a:solidFill>
              <a:latin typeface="Arial"/>
              <a:cs typeface="Arial"/>
            </a:rPr>
            <a:pPr algn="l"/>
            <a:t>Number of transactions relieved</a:t>
          </a:fld>
          <a:endParaRPr lang="en-US" sz="1100" b="1">
            <a:solidFill>
              <a:sysClr val="windowText" lastClr="000000"/>
            </a:solidFill>
          </a:endParaRPr>
        </a:p>
      </cdr:txBody>
    </cdr:sp>
  </cdr:relSizeAnchor>
  <cdr:relSizeAnchor xmlns:cdr="http://schemas.openxmlformats.org/drawingml/2006/chartDrawing">
    <cdr:from>
      <cdr:x>0.0062</cdr:x>
      <cdr:y>0.82121</cdr:y>
    </cdr:from>
    <cdr:to>
      <cdr:x>1</cdr:x>
      <cdr:y>1</cdr:y>
    </cdr:to>
    <cdr:sp macro="" textlink="">
      <cdr:nvSpPr>
        <cdr:cNvPr id="3" name="TextBox 2">
          <a:extLst xmlns:a="http://schemas.openxmlformats.org/drawingml/2006/main">
            <a:ext uri="{FF2B5EF4-FFF2-40B4-BE49-F238E27FC236}">
              <a16:creationId xmlns:a16="http://schemas.microsoft.com/office/drawing/2014/main" id="{491E67B6-5BE1-4BB6-8757-039FC123D610}"/>
            </a:ext>
          </a:extLst>
        </cdr:cNvPr>
        <cdr:cNvSpPr txBox="1"/>
      </cdr:nvSpPr>
      <cdr:spPr>
        <a:xfrm xmlns:a="http://schemas.openxmlformats.org/drawingml/2006/main">
          <a:off x="57150" y="2609850"/>
          <a:ext cx="5353050" cy="5619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cdr:x>
      <cdr:y>0.93636</cdr:y>
    </cdr:from>
    <cdr:to>
      <cdr:x>0.9991</cdr:x>
      <cdr:y>1</cdr:y>
    </cdr:to>
    <cdr:sp macro="" textlink="ChartData!$J$322">
      <cdr:nvSpPr>
        <cdr:cNvPr id="5" name="TextBox 1">
          <a:extLst xmlns:a="http://schemas.openxmlformats.org/drawingml/2006/main">
            <a:ext uri="{FF2B5EF4-FFF2-40B4-BE49-F238E27FC236}">
              <a16:creationId xmlns:a16="http://schemas.microsoft.com/office/drawing/2014/main" id="{8793304B-4F4D-4BAD-9CFA-0834A5099B04}"/>
            </a:ext>
          </a:extLst>
        </cdr:cNvPr>
        <cdr:cNvSpPr txBox="1"/>
      </cdr:nvSpPr>
      <cdr:spPr>
        <a:xfrm xmlns:a="http://schemas.openxmlformats.org/drawingml/2006/main">
          <a:off x="0" y="3924300"/>
          <a:ext cx="5458623" cy="2667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64222689-F48B-4578-ABEA-ABF38E0F21B2}" type="TxLink">
            <a:rPr lang="en-US" sz="1000" b="0" i="0" u="none" strike="noStrike">
              <a:solidFill>
                <a:sysClr val="windowText" lastClr="000000"/>
              </a:solidFill>
              <a:latin typeface="Arial"/>
              <a:cs typeface="Arial"/>
            </a:rPr>
            <a:pPr/>
            <a:t>(r) The value has been revised in this publication.</a:t>
          </a:fld>
          <a:endParaRPr lang="en-US" sz="1100">
            <a:solidFill>
              <a:sysClr val="windowText" lastClr="000000"/>
            </a:solidFill>
          </a:endParaRPr>
        </a:p>
      </cdr:txBody>
    </cdr:sp>
  </cdr:relSizeAnchor>
  <cdr:relSizeAnchor xmlns:cdr="http://schemas.openxmlformats.org/drawingml/2006/chartDrawing">
    <cdr:from>
      <cdr:x>0</cdr:x>
      <cdr:y>0.88727</cdr:y>
    </cdr:from>
    <cdr:to>
      <cdr:x>0.9991</cdr:x>
      <cdr:y>0.93702</cdr:y>
    </cdr:to>
    <cdr:sp macro="" textlink="ChartData!$J$321">
      <cdr:nvSpPr>
        <cdr:cNvPr id="6" name="TextBox 1">
          <a:extLst xmlns:a="http://schemas.openxmlformats.org/drawingml/2006/main">
            <a:ext uri="{FF2B5EF4-FFF2-40B4-BE49-F238E27FC236}">
              <a16:creationId xmlns:a16="http://schemas.microsoft.com/office/drawing/2014/main" id="{8F63B7DF-E974-468A-8A19-ADBBE0049C37}"/>
            </a:ext>
          </a:extLst>
        </cdr:cNvPr>
        <cdr:cNvSpPr txBox="1"/>
      </cdr:nvSpPr>
      <cdr:spPr>
        <a:xfrm xmlns:a="http://schemas.openxmlformats.org/drawingml/2006/main">
          <a:off x="0" y="3718559"/>
          <a:ext cx="5458623" cy="20849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09B3CE97-C6EB-440B-B75D-159585543F3F}" type="TxLink">
            <a:rPr lang="en-US" sz="1000" b="0" i="0" u="none" strike="noStrike">
              <a:solidFill>
                <a:srgbClr val="000000"/>
              </a:solidFill>
              <a:latin typeface="Arial"/>
              <a:cs typeface="Arial"/>
            </a:rPr>
            <a:pPr/>
            <a:t>(p) The value is provisional and will be revised in a future publication.</a:t>
          </a:fld>
          <a:endParaRPr lang="en-US" sz="1100">
            <a:solidFill>
              <a:sysClr val="windowText" lastClr="000000"/>
            </a:solidFill>
          </a:endParaRPr>
        </a:p>
      </cdr:txBody>
    </cdr:sp>
  </cdr:relSizeAnchor>
  <cdr:relSizeAnchor xmlns:cdr="http://schemas.openxmlformats.org/drawingml/2006/chartDrawing">
    <cdr:from>
      <cdr:x>0.00558</cdr:x>
      <cdr:y>0.01212</cdr:y>
    </cdr:from>
    <cdr:to>
      <cdr:x>1</cdr:x>
      <cdr:y>0.13939</cdr:y>
    </cdr:to>
    <cdr:sp macro="" textlink="ChartData!$J$303">
      <cdr:nvSpPr>
        <cdr:cNvPr id="7" name="TextBox 1">
          <a:extLst xmlns:a="http://schemas.openxmlformats.org/drawingml/2006/main">
            <a:ext uri="{FF2B5EF4-FFF2-40B4-BE49-F238E27FC236}">
              <a16:creationId xmlns:a16="http://schemas.microsoft.com/office/drawing/2014/main" id="{F75FA48A-4EF0-4954-8D8D-AD4789830360}"/>
            </a:ext>
          </a:extLst>
        </cdr:cNvPr>
        <cdr:cNvSpPr txBox="1"/>
      </cdr:nvSpPr>
      <cdr:spPr>
        <a:xfrm xmlns:a="http://schemas.openxmlformats.org/drawingml/2006/main">
          <a:off x="50800" y="50800"/>
          <a:ext cx="5433060" cy="5334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0FC15D4D-D20F-4AB2-8867-3F08BCE7ACE6}" type="TxLink">
            <a:rPr lang="en-US" sz="1200" b="1" i="0" u="none" strike="noStrike">
              <a:solidFill>
                <a:srgbClr val="000000"/>
              </a:solidFill>
              <a:latin typeface="Arial"/>
              <a:cs typeface="Arial"/>
            </a:rPr>
            <a:pPr/>
            <a:t>Figure 5.1  Number of transactions relieved, by quarter the transaction was effective ¹</a:t>
          </a:fld>
          <a:endParaRPr lang="en-US" sz="1100"/>
        </a:p>
      </cdr:txBody>
    </cdr:sp>
  </cdr:relSizeAnchor>
</c:userShapes>
</file>

<file path=xl/drawings/drawing11.xml><?xml version="1.0" encoding="utf-8"?>
<c:userShapes xmlns:c="http://schemas.openxmlformats.org/drawingml/2006/chart">
  <cdr:relSizeAnchor xmlns:cdr="http://schemas.openxmlformats.org/drawingml/2006/chartDrawing">
    <cdr:from>
      <cdr:x>0.01395</cdr:x>
      <cdr:y>0.14671</cdr:y>
    </cdr:from>
    <cdr:to>
      <cdr:x>0.26918</cdr:x>
      <cdr:y>0.23946</cdr:y>
    </cdr:to>
    <cdr:sp macro="" textlink="ChartData!$K$331">
      <cdr:nvSpPr>
        <cdr:cNvPr id="2" name="TextBox 1">
          <a:extLst xmlns:a="http://schemas.openxmlformats.org/drawingml/2006/main">
            <a:ext uri="{FF2B5EF4-FFF2-40B4-BE49-F238E27FC236}">
              <a16:creationId xmlns:a16="http://schemas.microsoft.com/office/drawing/2014/main" id="{B154A2CD-5BEA-4138-B0A8-585C651B2FC7}"/>
            </a:ext>
          </a:extLst>
        </cdr:cNvPr>
        <cdr:cNvSpPr txBox="1"/>
      </cdr:nvSpPr>
      <cdr:spPr>
        <a:xfrm xmlns:a="http://schemas.openxmlformats.org/drawingml/2006/main">
          <a:off x="76216" y="662941"/>
          <a:ext cx="1394444" cy="4191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fld id="{7BAF2379-08CB-46BE-8D08-D19A43F8CE2F}" type="TxLink">
            <a:rPr lang="en-US" sz="1000" b="1" i="0" u="none" strike="noStrike">
              <a:solidFill>
                <a:sysClr val="windowText" lastClr="000000"/>
              </a:solidFill>
              <a:latin typeface="Arial"/>
              <a:cs typeface="Arial"/>
            </a:rPr>
            <a:pPr algn="l"/>
            <a:t>Tax relieved (£ millions)</a:t>
          </a:fld>
          <a:endParaRPr lang="en-US" sz="1100" b="1">
            <a:solidFill>
              <a:sysClr val="windowText" lastClr="000000"/>
            </a:solidFill>
          </a:endParaRPr>
        </a:p>
      </cdr:txBody>
    </cdr:sp>
  </cdr:relSizeAnchor>
  <cdr:relSizeAnchor xmlns:cdr="http://schemas.openxmlformats.org/drawingml/2006/chartDrawing">
    <cdr:from>
      <cdr:x>0</cdr:x>
      <cdr:y>0.88773</cdr:y>
    </cdr:from>
    <cdr:to>
      <cdr:x>0.9991</cdr:x>
      <cdr:y>1</cdr:y>
    </cdr:to>
    <cdr:sp macro="" textlink="ChartData!#REF!">
      <cdr:nvSpPr>
        <cdr:cNvPr id="4" name="TextBox 1">
          <a:extLst xmlns:a="http://schemas.openxmlformats.org/drawingml/2006/main">
            <a:ext uri="{FF2B5EF4-FFF2-40B4-BE49-F238E27FC236}">
              <a16:creationId xmlns:a16="http://schemas.microsoft.com/office/drawing/2014/main" id="{8D07394D-01D3-4D03-93B7-18F37A846301}"/>
            </a:ext>
          </a:extLst>
        </cdr:cNvPr>
        <cdr:cNvSpPr txBox="1"/>
      </cdr:nvSpPr>
      <cdr:spPr>
        <a:xfrm xmlns:a="http://schemas.openxmlformats.org/drawingml/2006/main">
          <a:off x="0" y="3238502"/>
          <a:ext cx="5381625" cy="40957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22115D61-B696-47E6-873F-37DAA6E3BDBD}" type="TxLink">
            <a:rPr lang="en-US" sz="1000" b="0" i="0" u="none" strike="noStrike">
              <a:solidFill>
                <a:srgbClr val="595959"/>
              </a:solidFill>
              <a:latin typeface="Arial"/>
              <a:cs typeface="Arial"/>
            </a:rPr>
            <a:pPr/>
            <a:t> </a:t>
          </a:fld>
          <a:endParaRPr lang="en-US" sz="1100">
            <a:solidFill>
              <a:srgbClr val="595959"/>
            </a:solidFill>
          </a:endParaRPr>
        </a:p>
      </cdr:txBody>
    </cdr:sp>
  </cdr:relSizeAnchor>
  <cdr:relSizeAnchor xmlns:cdr="http://schemas.openxmlformats.org/drawingml/2006/chartDrawing">
    <cdr:from>
      <cdr:x>0</cdr:x>
      <cdr:y>0.87356</cdr:y>
    </cdr:from>
    <cdr:to>
      <cdr:x>0.9991</cdr:x>
      <cdr:y>0.92775</cdr:y>
    </cdr:to>
    <cdr:sp macro="" textlink="ChartData!$J$346">
      <cdr:nvSpPr>
        <cdr:cNvPr id="7" name="TextBox 1">
          <a:extLst xmlns:a="http://schemas.openxmlformats.org/drawingml/2006/main">
            <a:ext uri="{FF2B5EF4-FFF2-40B4-BE49-F238E27FC236}">
              <a16:creationId xmlns:a16="http://schemas.microsoft.com/office/drawing/2014/main" id="{B5742DC1-7528-48EB-BC44-B8E9FED31DE2}"/>
            </a:ext>
          </a:extLst>
        </cdr:cNvPr>
        <cdr:cNvSpPr txBox="1"/>
      </cdr:nvSpPr>
      <cdr:spPr>
        <a:xfrm xmlns:a="http://schemas.openxmlformats.org/drawingml/2006/main">
          <a:off x="0" y="4053840"/>
          <a:ext cx="5458623" cy="25146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89B16ED7-3D94-45F9-B708-990B8A52696C}" type="TxLink">
            <a:rPr lang="en-US" sz="1000" b="0" i="0" u="none" strike="noStrike">
              <a:solidFill>
                <a:sysClr val="windowText" lastClr="000000"/>
              </a:solidFill>
              <a:latin typeface="Arial"/>
              <a:cs typeface="Arial"/>
            </a:rPr>
            <a:pPr/>
            <a:t>(r) The value has been revised in this publication.</a:t>
          </a:fld>
          <a:endParaRPr lang="en-US" sz="1100">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0.83087</cdr:y>
    </cdr:from>
    <cdr:to>
      <cdr:x>0.9991</cdr:x>
      <cdr:y>0.8867</cdr:y>
    </cdr:to>
    <cdr:sp macro="" textlink="ChartData!$J$345">
      <cdr:nvSpPr>
        <cdr:cNvPr id="5" name="TextBox 1">
          <a:extLst xmlns:a="http://schemas.openxmlformats.org/drawingml/2006/main">
            <a:ext uri="{FF2B5EF4-FFF2-40B4-BE49-F238E27FC236}">
              <a16:creationId xmlns:a16="http://schemas.microsoft.com/office/drawing/2014/main" id="{010329E2-EF6C-4BA3-A5A3-9EBA46A221A4}"/>
            </a:ext>
          </a:extLst>
        </cdr:cNvPr>
        <cdr:cNvSpPr txBox="1"/>
      </cdr:nvSpPr>
      <cdr:spPr>
        <a:xfrm xmlns:a="http://schemas.openxmlformats.org/drawingml/2006/main">
          <a:off x="0" y="3855720"/>
          <a:ext cx="5458623" cy="25908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B2637B8B-4A18-4070-8A1A-D6A270C55222}" type="TxLink">
            <a:rPr lang="en-US" sz="1000" b="0" i="0" u="none" strike="noStrike">
              <a:solidFill>
                <a:srgbClr val="000000"/>
              </a:solidFill>
              <a:latin typeface="Arial"/>
              <a:cs typeface="Arial"/>
            </a:rPr>
            <a:pPr/>
            <a:t>(p) The value is provisional and will be revised in a future publication.</a:t>
          </a:fld>
          <a:endParaRPr lang="en-US" sz="1100">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0.0009</cdr:x>
      <cdr:y>0.91461</cdr:y>
    </cdr:from>
    <cdr:to>
      <cdr:x>1</cdr:x>
      <cdr:y>1</cdr:y>
    </cdr:to>
    <cdr:sp macro="" textlink="ChartData!$J$347">
      <cdr:nvSpPr>
        <cdr:cNvPr id="6" name="TextBox 1">
          <a:extLst xmlns:a="http://schemas.openxmlformats.org/drawingml/2006/main">
            <a:ext uri="{FF2B5EF4-FFF2-40B4-BE49-F238E27FC236}">
              <a16:creationId xmlns:a16="http://schemas.microsoft.com/office/drawing/2014/main" id="{458A34DC-798F-44BC-B5C9-6C51D4EADA59}"/>
            </a:ext>
          </a:extLst>
        </cdr:cNvPr>
        <cdr:cNvSpPr txBox="1"/>
      </cdr:nvSpPr>
      <cdr:spPr>
        <a:xfrm xmlns:a="http://schemas.openxmlformats.org/drawingml/2006/main">
          <a:off x="4917" y="4244339"/>
          <a:ext cx="5458623" cy="39623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CCB4DE35-743F-475D-A9A8-DE228F739331}" type="TxLink">
            <a:rPr lang="en-US" sz="1000" b="0" i="0" u="none" strike="noStrike">
              <a:solidFill>
                <a:srgbClr val="000000"/>
              </a:solidFill>
              <a:latin typeface="Arial"/>
              <a:cs typeface="Arial"/>
            </a:rPr>
            <a:pPr/>
            <a:t>¹ Please note that this chart excludes any tax due from the additional transactions shown in Figure 2.3.</a:t>
          </a:fld>
          <a:endParaRPr lang="en-US" sz="1100">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0.00139</cdr:x>
      <cdr:y>0.01314</cdr:y>
    </cdr:from>
    <cdr:to>
      <cdr:x>0.91213</cdr:x>
      <cdr:y>0.12644</cdr:y>
    </cdr:to>
    <cdr:sp macro="" textlink="ChartData!$J$327">
      <cdr:nvSpPr>
        <cdr:cNvPr id="3" name="TextBox 2">
          <a:extLst xmlns:a="http://schemas.openxmlformats.org/drawingml/2006/main">
            <a:ext uri="{FF2B5EF4-FFF2-40B4-BE49-F238E27FC236}">
              <a16:creationId xmlns:a16="http://schemas.microsoft.com/office/drawing/2014/main" id="{0B8B92F9-CC10-4B1A-92B8-F069F376D3E4}"/>
            </a:ext>
          </a:extLst>
        </cdr:cNvPr>
        <cdr:cNvSpPr txBox="1"/>
      </cdr:nvSpPr>
      <cdr:spPr>
        <a:xfrm xmlns:a="http://schemas.openxmlformats.org/drawingml/2006/main">
          <a:off x="7594" y="60960"/>
          <a:ext cx="4975865" cy="52579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8E8587ED-A2C4-4186-B482-C863B02672BB}" type="TxLink">
            <a:rPr lang="en-US" sz="1200" b="1" i="0" u="none" strike="noStrike">
              <a:solidFill>
                <a:srgbClr val="000000"/>
              </a:solidFill>
              <a:latin typeface="Arial"/>
              <a:cs typeface="Arial"/>
            </a:rPr>
            <a:pPr/>
            <a:t>Figure 5.2  Tax relieved, by quarter the transaction was effective (£ millions) ¹</a:t>
          </a:fld>
          <a:endParaRPr lang="en-US" sz="1100"/>
        </a:p>
      </cdr:txBody>
    </cdr:sp>
  </cdr:relSizeAnchor>
</c:userShapes>
</file>

<file path=xl/drawings/drawing12.xml><?xml version="1.0" encoding="utf-8"?>
<c:userShapes xmlns:c="http://schemas.openxmlformats.org/drawingml/2006/chart">
  <cdr:relSizeAnchor xmlns:cdr="http://schemas.openxmlformats.org/drawingml/2006/chartDrawing">
    <cdr:from>
      <cdr:x>0.01524</cdr:x>
      <cdr:y>0.15635</cdr:y>
    </cdr:from>
    <cdr:to>
      <cdr:x>0.18105</cdr:x>
      <cdr:y>0.27524</cdr:y>
    </cdr:to>
    <cdr:sp macro="" textlink="ChartData!$K$174">
      <cdr:nvSpPr>
        <cdr:cNvPr id="2" name="TextBox 1">
          <a:extLst xmlns:a="http://schemas.openxmlformats.org/drawingml/2006/main">
            <a:ext uri="{FF2B5EF4-FFF2-40B4-BE49-F238E27FC236}">
              <a16:creationId xmlns:a16="http://schemas.microsoft.com/office/drawing/2014/main" id="{B154A2CD-5BEA-4138-B0A8-585C651B2FC7}"/>
            </a:ext>
          </a:extLst>
        </cdr:cNvPr>
        <cdr:cNvSpPr txBox="1"/>
      </cdr:nvSpPr>
      <cdr:spPr>
        <a:xfrm xmlns:a="http://schemas.openxmlformats.org/drawingml/2006/main">
          <a:off x="83845" y="731520"/>
          <a:ext cx="912227" cy="55626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fld id="{BC7341B7-0FD8-4ACD-A027-4049062DF321}" type="TxLink">
            <a:rPr lang="en-US" sz="1000" b="1" i="0" u="none" strike="noStrike">
              <a:solidFill>
                <a:sysClr val="windowText" lastClr="000000"/>
              </a:solidFill>
              <a:latin typeface="Arial"/>
              <a:cs typeface="Arial"/>
            </a:rPr>
            <a:pPr algn="l"/>
            <a:t>Tax due 
(£ millions)</a:t>
          </a:fld>
          <a:endParaRPr lang="en-US" sz="1100" b="1">
            <a:solidFill>
              <a:sysClr val="windowText" lastClr="000000"/>
            </a:solidFill>
          </a:endParaRPr>
        </a:p>
      </cdr:txBody>
    </cdr:sp>
  </cdr:relSizeAnchor>
  <cdr:relSizeAnchor xmlns:cdr="http://schemas.openxmlformats.org/drawingml/2006/chartDrawing">
    <cdr:from>
      <cdr:x>0</cdr:x>
      <cdr:y>0.86808</cdr:y>
    </cdr:from>
    <cdr:to>
      <cdr:x>0.99756</cdr:x>
      <cdr:y>0.92182</cdr:y>
    </cdr:to>
    <cdr:sp macro="" textlink="ChartData!$J$189">
      <cdr:nvSpPr>
        <cdr:cNvPr id="4" name="TextBox 1">
          <a:extLst xmlns:a="http://schemas.openxmlformats.org/drawingml/2006/main">
            <a:ext uri="{FF2B5EF4-FFF2-40B4-BE49-F238E27FC236}">
              <a16:creationId xmlns:a16="http://schemas.microsoft.com/office/drawing/2014/main" id="{59609F34-1966-47F0-86E6-FDAA6C568E5E}"/>
            </a:ext>
          </a:extLst>
        </cdr:cNvPr>
        <cdr:cNvSpPr txBox="1"/>
      </cdr:nvSpPr>
      <cdr:spPr>
        <a:xfrm xmlns:a="http://schemas.openxmlformats.org/drawingml/2006/main">
          <a:off x="0" y="4061460"/>
          <a:ext cx="5488216" cy="25146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E97F8B7B-D7F8-4AE3-A897-F3F6ADB57A9D}" type="TxLink">
            <a:rPr lang="en-US" sz="1000" b="0" i="0" u="none" strike="noStrike">
              <a:solidFill>
                <a:srgbClr val="000000"/>
              </a:solidFill>
              <a:latin typeface="Arial"/>
              <a:cs typeface="Arial"/>
            </a:rPr>
            <a:pPr/>
            <a:t>(r) The value has been revised in this publication.</a:t>
          </a:fld>
          <a:endParaRPr lang="en-US" sz="1100">
            <a:solidFill>
              <a:sysClr val="windowText" lastClr="000000"/>
            </a:solidFill>
          </a:endParaRPr>
        </a:p>
      </cdr:txBody>
    </cdr:sp>
  </cdr:relSizeAnchor>
  <cdr:relSizeAnchor xmlns:cdr="http://schemas.openxmlformats.org/drawingml/2006/chartDrawing">
    <cdr:from>
      <cdr:x>0</cdr:x>
      <cdr:y>0.81596</cdr:y>
    </cdr:from>
    <cdr:to>
      <cdr:x>0.99756</cdr:x>
      <cdr:y>0.86971</cdr:y>
    </cdr:to>
    <cdr:sp macro="" textlink="ChartData!$J$188">
      <cdr:nvSpPr>
        <cdr:cNvPr id="5" name="TextBox 1">
          <a:extLst xmlns:a="http://schemas.openxmlformats.org/drawingml/2006/main">
            <a:ext uri="{FF2B5EF4-FFF2-40B4-BE49-F238E27FC236}">
              <a16:creationId xmlns:a16="http://schemas.microsoft.com/office/drawing/2014/main" id="{4EF3CAB8-C83F-4CDA-8096-92500FA6A845}"/>
            </a:ext>
          </a:extLst>
        </cdr:cNvPr>
        <cdr:cNvSpPr txBox="1"/>
      </cdr:nvSpPr>
      <cdr:spPr>
        <a:xfrm xmlns:a="http://schemas.openxmlformats.org/drawingml/2006/main">
          <a:off x="0" y="3817620"/>
          <a:ext cx="5488216" cy="25146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62515298-8F70-40B0-8DC5-B3CE5789105C}" type="TxLink">
            <a:rPr lang="en-US" sz="1000" b="0" i="0" u="none" strike="noStrike">
              <a:solidFill>
                <a:srgbClr val="000000"/>
              </a:solidFill>
              <a:latin typeface="Arial"/>
              <a:cs typeface="Arial"/>
            </a:rPr>
            <a:pPr/>
            <a:t>(p) The value is provisional and will be revised in a future publication.</a:t>
          </a:fld>
          <a:endParaRPr lang="en-US" sz="1100">
            <a:solidFill>
              <a:sysClr val="windowText" lastClr="000000"/>
            </a:solidFill>
          </a:endParaRPr>
        </a:p>
      </cdr:txBody>
    </cdr:sp>
  </cdr:relSizeAnchor>
  <cdr:relSizeAnchor xmlns:cdr="http://schemas.openxmlformats.org/drawingml/2006/chartDrawing">
    <cdr:from>
      <cdr:x>0</cdr:x>
      <cdr:y>0.90741</cdr:y>
    </cdr:from>
    <cdr:to>
      <cdr:x>0.99756</cdr:x>
      <cdr:y>1</cdr:y>
    </cdr:to>
    <cdr:sp macro="" textlink="ChartData!$J$190">
      <cdr:nvSpPr>
        <cdr:cNvPr id="6" name="TextBox 1">
          <a:extLst xmlns:a="http://schemas.openxmlformats.org/drawingml/2006/main">
            <a:ext uri="{FF2B5EF4-FFF2-40B4-BE49-F238E27FC236}">
              <a16:creationId xmlns:a16="http://schemas.microsoft.com/office/drawing/2014/main" id="{065F9BDA-42ED-42A7-B7B7-00AA492AEE9F}"/>
            </a:ext>
          </a:extLst>
        </cdr:cNvPr>
        <cdr:cNvSpPr txBox="1"/>
      </cdr:nvSpPr>
      <cdr:spPr>
        <a:xfrm xmlns:a="http://schemas.openxmlformats.org/drawingml/2006/main">
          <a:off x="0" y="4107180"/>
          <a:ext cx="5488216" cy="4191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9586D604-3587-47C9-BC2B-1E5599AB824B}" type="TxLink">
            <a:rPr lang="en-US" sz="1000" b="0" i="0" u="none" strike="noStrike">
              <a:solidFill>
                <a:srgbClr val="000000"/>
              </a:solidFill>
              <a:latin typeface="Arial"/>
              <a:cs typeface="Arial"/>
            </a:rPr>
            <a:pPr/>
            <a:t>¹ Please note that this chart excludes any tax due from the additional transactions shown in Figure 2.3.</a:t>
          </a:fld>
          <a:endParaRPr lang="en-US" sz="1100">
            <a:solidFill>
              <a:sysClr val="windowText" lastClr="000000"/>
            </a:solidFill>
          </a:endParaRPr>
        </a:p>
      </cdr:txBody>
    </cdr:sp>
  </cdr:relSizeAnchor>
  <cdr:relSizeAnchor xmlns:cdr="http://schemas.openxmlformats.org/drawingml/2006/chartDrawing">
    <cdr:from>
      <cdr:x>0</cdr:x>
      <cdr:y>0</cdr:y>
    </cdr:from>
    <cdr:to>
      <cdr:x>1</cdr:x>
      <cdr:y>0.10774</cdr:y>
    </cdr:to>
    <cdr:sp macro="" textlink="ChartData!$J$170">
      <cdr:nvSpPr>
        <cdr:cNvPr id="3" name="TextBox 2">
          <a:extLst xmlns:a="http://schemas.openxmlformats.org/drawingml/2006/main">
            <a:ext uri="{FF2B5EF4-FFF2-40B4-BE49-F238E27FC236}">
              <a16:creationId xmlns:a16="http://schemas.microsoft.com/office/drawing/2014/main" id="{3214F61F-5ECB-41D7-BACB-1011C7C5C088}"/>
            </a:ext>
          </a:extLst>
        </cdr:cNvPr>
        <cdr:cNvSpPr txBox="1"/>
      </cdr:nvSpPr>
      <cdr:spPr>
        <a:xfrm xmlns:a="http://schemas.openxmlformats.org/drawingml/2006/main">
          <a:off x="0" y="0"/>
          <a:ext cx="5501640" cy="48766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A3665C8F-0614-4CC1-9F88-389687774D53}" type="TxLink">
            <a:rPr lang="en-US" sz="1200" b="1" i="0" u="none" strike="noStrike">
              <a:solidFill>
                <a:srgbClr val="000000"/>
              </a:solidFill>
              <a:latin typeface="Arial"/>
              <a:cs typeface="Arial"/>
            </a:rPr>
            <a:pPr/>
            <a:t>Figure 3.2  Tax due on residential transactions, by residential tax band and quarter the transaction was effective ¹ </a:t>
          </a:fld>
          <a:endParaRPr lang="en-US" sz="1100"/>
        </a:p>
      </cdr:txBody>
    </cdr:sp>
  </cdr:relSizeAnchor>
</c:userShapes>
</file>

<file path=xl/drawings/drawing13.xml><?xml version="1.0" encoding="utf-8"?>
<c:userShapes xmlns:c="http://schemas.openxmlformats.org/drawingml/2006/chart">
  <cdr:relSizeAnchor xmlns:cdr="http://schemas.openxmlformats.org/drawingml/2006/chartDrawing">
    <cdr:from>
      <cdr:x>0.01953</cdr:x>
      <cdr:y>0.18406</cdr:y>
    </cdr:from>
    <cdr:to>
      <cdr:x>0.21883</cdr:x>
      <cdr:y>0.28273</cdr:y>
    </cdr:to>
    <cdr:sp macro="" textlink="ChartData!$K$150">
      <cdr:nvSpPr>
        <cdr:cNvPr id="2" name="TextBox 1">
          <a:extLst xmlns:a="http://schemas.openxmlformats.org/drawingml/2006/main">
            <a:ext uri="{FF2B5EF4-FFF2-40B4-BE49-F238E27FC236}">
              <a16:creationId xmlns:a16="http://schemas.microsoft.com/office/drawing/2014/main" id="{B154A2CD-5BEA-4138-B0A8-585C651B2FC7}"/>
            </a:ext>
          </a:extLst>
        </cdr:cNvPr>
        <cdr:cNvSpPr txBox="1"/>
      </cdr:nvSpPr>
      <cdr:spPr>
        <a:xfrm xmlns:a="http://schemas.openxmlformats.org/drawingml/2006/main">
          <a:off x="106680" y="739140"/>
          <a:ext cx="1088906" cy="3962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fld id="{80E11548-7B55-44E9-96A1-C0D2E75EB54E}" type="TxLink">
            <a:rPr lang="en-US" sz="1000" b="1" i="0" u="none" strike="noStrike">
              <a:solidFill>
                <a:sysClr val="windowText" lastClr="000000"/>
              </a:solidFill>
              <a:latin typeface="Arial"/>
              <a:cs typeface="Arial"/>
            </a:rPr>
            <a:pPr algn="l"/>
            <a:t>Number of transactions</a:t>
          </a:fld>
          <a:endParaRPr lang="en-US" sz="1100" b="1">
            <a:solidFill>
              <a:sysClr val="windowText" lastClr="000000"/>
            </a:solidFill>
          </a:endParaRPr>
        </a:p>
      </cdr:txBody>
    </cdr:sp>
  </cdr:relSizeAnchor>
  <cdr:relSizeAnchor xmlns:cdr="http://schemas.openxmlformats.org/drawingml/2006/chartDrawing">
    <cdr:from>
      <cdr:x>0</cdr:x>
      <cdr:y>0.93548</cdr:y>
    </cdr:from>
    <cdr:to>
      <cdr:x>0.99972</cdr:x>
      <cdr:y>1</cdr:y>
    </cdr:to>
    <cdr:sp macro="" textlink="ChartData!$J$165">
      <cdr:nvSpPr>
        <cdr:cNvPr id="4" name="TextBox 1">
          <a:extLst xmlns:a="http://schemas.openxmlformats.org/drawingml/2006/main">
            <a:ext uri="{FF2B5EF4-FFF2-40B4-BE49-F238E27FC236}">
              <a16:creationId xmlns:a16="http://schemas.microsoft.com/office/drawing/2014/main" id="{4AA5E859-F928-4CCC-B19A-DE1634D425A6}"/>
            </a:ext>
          </a:extLst>
        </cdr:cNvPr>
        <cdr:cNvSpPr txBox="1"/>
      </cdr:nvSpPr>
      <cdr:spPr>
        <a:xfrm xmlns:a="http://schemas.openxmlformats.org/drawingml/2006/main">
          <a:off x="0" y="3756660"/>
          <a:ext cx="5462010" cy="25908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4255C0AF-5165-406D-BDF1-7B80F1777711}" type="TxLink">
            <a:rPr lang="en-US" sz="1000" b="0" i="0" u="none" strike="noStrike">
              <a:solidFill>
                <a:srgbClr val="000000"/>
              </a:solidFill>
              <a:latin typeface="Arial"/>
              <a:cs typeface="Arial"/>
            </a:rPr>
            <a:pPr/>
            <a:t>(r) The value has been revised in this publication.</a:t>
          </a:fld>
          <a:endParaRPr lang="en-US" sz="1100">
            <a:solidFill>
              <a:sysClr val="windowText" lastClr="000000"/>
            </a:solidFill>
          </a:endParaRPr>
        </a:p>
      </cdr:txBody>
    </cdr:sp>
  </cdr:relSizeAnchor>
  <cdr:relSizeAnchor xmlns:cdr="http://schemas.openxmlformats.org/drawingml/2006/chartDrawing">
    <cdr:from>
      <cdr:x>0</cdr:x>
      <cdr:y>0.86275</cdr:y>
    </cdr:from>
    <cdr:to>
      <cdr:x>0.99972</cdr:x>
      <cdr:y>0.94589</cdr:y>
    </cdr:to>
    <cdr:sp macro="" textlink="ChartData!#REF!">
      <cdr:nvSpPr>
        <cdr:cNvPr id="5" name="TextBox 1">
          <a:extLst xmlns:a="http://schemas.openxmlformats.org/drawingml/2006/main">
            <a:ext uri="{FF2B5EF4-FFF2-40B4-BE49-F238E27FC236}">
              <a16:creationId xmlns:a16="http://schemas.microsoft.com/office/drawing/2014/main" id="{585392C5-96D2-42C3-9DA5-9D6D7B7C1603}"/>
            </a:ext>
          </a:extLst>
        </cdr:cNvPr>
        <cdr:cNvSpPr txBox="1"/>
      </cdr:nvSpPr>
      <cdr:spPr>
        <a:xfrm xmlns:a="http://schemas.openxmlformats.org/drawingml/2006/main">
          <a:off x="0" y="2374900"/>
          <a:ext cx="5551203" cy="22886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22274642-81F1-4CA9-9AB5-A9B4ABA05FD9}" type="TxLink">
            <a:rPr lang="en-US" sz="1000" b="0" i="0" u="none" strike="noStrike">
              <a:solidFill>
                <a:srgbClr val="000000"/>
              </a:solidFill>
              <a:latin typeface="Arial"/>
              <a:cs typeface="Arial"/>
            </a:rPr>
            <a:pPr/>
            <a:t> </a:t>
          </a:fld>
          <a:endParaRPr lang="en-US" sz="1100">
            <a:solidFill>
              <a:sysClr val="windowText" lastClr="000000"/>
            </a:solidFill>
          </a:endParaRPr>
        </a:p>
      </cdr:txBody>
    </cdr:sp>
  </cdr:relSizeAnchor>
  <cdr:relSizeAnchor xmlns:cdr="http://schemas.openxmlformats.org/drawingml/2006/chartDrawing">
    <cdr:from>
      <cdr:x>0</cdr:x>
      <cdr:y>0.87856</cdr:y>
    </cdr:from>
    <cdr:to>
      <cdr:x>0.99972</cdr:x>
      <cdr:y>0.93928</cdr:y>
    </cdr:to>
    <cdr:sp macro="" textlink="ChartData!$J$164">
      <cdr:nvSpPr>
        <cdr:cNvPr id="6" name="TextBox 1">
          <a:extLst xmlns:a="http://schemas.openxmlformats.org/drawingml/2006/main">
            <a:ext uri="{FF2B5EF4-FFF2-40B4-BE49-F238E27FC236}">
              <a16:creationId xmlns:a16="http://schemas.microsoft.com/office/drawing/2014/main" id="{EF65493C-B98A-4D42-B71E-707F061725DF}"/>
            </a:ext>
          </a:extLst>
        </cdr:cNvPr>
        <cdr:cNvSpPr txBox="1"/>
      </cdr:nvSpPr>
      <cdr:spPr>
        <a:xfrm xmlns:a="http://schemas.openxmlformats.org/drawingml/2006/main">
          <a:off x="0" y="3528059"/>
          <a:ext cx="5462010" cy="24384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F0807328-0A6D-4D6C-9CA3-E93B50479BF9}" type="TxLink">
            <a:rPr lang="en-US" sz="1000" b="0" i="0" u="none" strike="noStrike">
              <a:solidFill>
                <a:srgbClr val="000000"/>
              </a:solidFill>
              <a:latin typeface="Arial"/>
              <a:cs typeface="Arial"/>
            </a:rPr>
            <a:pPr/>
            <a:t>(p) The value is provisional and will be revised in a future publication.</a:t>
          </a:fld>
          <a:endParaRPr lang="en-US" sz="1100">
            <a:solidFill>
              <a:sysClr val="windowText" lastClr="000000"/>
            </a:solidFill>
          </a:endParaRPr>
        </a:p>
      </cdr:txBody>
    </cdr:sp>
  </cdr:relSizeAnchor>
  <cdr:relSizeAnchor xmlns:cdr="http://schemas.openxmlformats.org/drawingml/2006/chartDrawing">
    <cdr:from>
      <cdr:x>0</cdr:x>
      <cdr:y>0</cdr:y>
    </cdr:from>
    <cdr:to>
      <cdr:x>1</cdr:x>
      <cdr:y>0.14231</cdr:y>
    </cdr:to>
    <cdr:sp macro="" textlink="ChartData!$J$146">
      <cdr:nvSpPr>
        <cdr:cNvPr id="3" name="TextBox 2">
          <a:extLst xmlns:a="http://schemas.openxmlformats.org/drawingml/2006/main">
            <a:ext uri="{FF2B5EF4-FFF2-40B4-BE49-F238E27FC236}">
              <a16:creationId xmlns:a16="http://schemas.microsoft.com/office/drawing/2014/main" id="{2E8D4ED9-8812-4002-A25A-DB68286B9230}"/>
            </a:ext>
          </a:extLst>
        </cdr:cNvPr>
        <cdr:cNvSpPr txBox="1"/>
      </cdr:nvSpPr>
      <cdr:spPr>
        <a:xfrm xmlns:a="http://schemas.openxmlformats.org/drawingml/2006/main">
          <a:off x="0" y="0"/>
          <a:ext cx="5463540" cy="571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1C7F3DB1-7D61-46D2-B4C3-9EB2661A3A1F}" type="TxLink">
            <a:rPr lang="en-US" sz="1200" b="1" i="0" u="none" strike="noStrike">
              <a:solidFill>
                <a:srgbClr val="000000"/>
              </a:solidFill>
              <a:latin typeface="Arial"/>
              <a:cs typeface="Arial"/>
            </a:rPr>
            <a:pPr/>
            <a:t>Figure 3.1  Number of residential transactions, by residential tax band and quarter the transaction was effective</a:t>
          </a:fld>
          <a:endParaRPr lang="en-US" sz="1100"/>
        </a:p>
      </cdr:txBody>
    </cdr:sp>
  </cdr:relSizeAnchor>
</c:userShapes>
</file>

<file path=xl/drawings/drawing14.xml><?xml version="1.0" encoding="utf-8"?>
<c:userShapes xmlns:c="http://schemas.openxmlformats.org/drawingml/2006/chart">
  <cdr:relSizeAnchor xmlns:cdr="http://schemas.openxmlformats.org/drawingml/2006/chartDrawing">
    <cdr:from>
      <cdr:x>0.01538</cdr:x>
      <cdr:y>0.14542</cdr:y>
    </cdr:from>
    <cdr:to>
      <cdr:x>0.31049</cdr:x>
      <cdr:y>0.25501</cdr:y>
    </cdr:to>
    <cdr:sp macro="" textlink="ChartData!$K$6">
      <cdr:nvSpPr>
        <cdr:cNvPr id="2" name="TextBox 1">
          <a:extLst xmlns:a="http://schemas.openxmlformats.org/drawingml/2006/main">
            <a:ext uri="{FF2B5EF4-FFF2-40B4-BE49-F238E27FC236}">
              <a16:creationId xmlns:a16="http://schemas.microsoft.com/office/drawing/2014/main" id="{72C1BEB3-15A7-4BEA-B78C-4FA481054A8D}"/>
            </a:ext>
          </a:extLst>
        </cdr:cNvPr>
        <cdr:cNvSpPr txBox="1"/>
      </cdr:nvSpPr>
      <cdr:spPr>
        <a:xfrm xmlns:a="http://schemas.openxmlformats.org/drawingml/2006/main">
          <a:off x="83819" y="517483"/>
          <a:ext cx="1607823" cy="38998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fld id="{D9BF492D-80BA-487A-92F9-A86E841C5A2B}" type="TxLink">
            <a:rPr lang="en-US" sz="1000" b="1" i="0" u="none" strike="noStrike">
              <a:solidFill>
                <a:srgbClr val="000000"/>
              </a:solidFill>
              <a:latin typeface="Arial"/>
              <a:cs typeface="Arial"/>
            </a:rPr>
            <a:pPr algn="l"/>
            <a:t>Number of transactions submitted</a:t>
          </a:fld>
          <a:endParaRPr lang="en-US" sz="1000" b="1">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0.90832</cdr:y>
    </cdr:from>
    <cdr:to>
      <cdr:x>1</cdr:x>
      <cdr:y>1</cdr:y>
    </cdr:to>
    <cdr:sp macro="" textlink="ChartData!$J$60">
      <cdr:nvSpPr>
        <cdr:cNvPr id="3" name="TextBox 1">
          <a:extLst xmlns:a="http://schemas.openxmlformats.org/drawingml/2006/main">
            <a:ext uri="{FF2B5EF4-FFF2-40B4-BE49-F238E27FC236}">
              <a16:creationId xmlns:a16="http://schemas.microsoft.com/office/drawing/2014/main" id="{81E3F254-FEAC-4773-9885-C1C1F04333C0}"/>
            </a:ext>
          </a:extLst>
        </cdr:cNvPr>
        <cdr:cNvSpPr txBox="1"/>
      </cdr:nvSpPr>
      <cdr:spPr>
        <a:xfrm xmlns:a="http://schemas.openxmlformats.org/drawingml/2006/main">
          <a:off x="0" y="3284220"/>
          <a:ext cx="5448300" cy="33147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1D3841A3-DF6D-43AA-892E-05BE785FAE71}" type="TxLink">
            <a:rPr lang="en-US" sz="1000" b="0" i="0" u="none" strike="noStrike">
              <a:solidFill>
                <a:srgbClr val="000000"/>
              </a:solidFill>
              <a:latin typeface="Arial"/>
              <a:cs typeface="Arial"/>
            </a:rPr>
            <a:pPr/>
            <a:t>¹ Please note that this chart includes a small number of transactions effective in April 2021.</a:t>
          </a:fld>
          <a:endParaRPr lang="en-US" sz="1100">
            <a:solidFill>
              <a:sysClr val="windowText" lastClr="000000"/>
            </a:solidFill>
          </a:endParaRPr>
        </a:p>
      </cdr:txBody>
    </cdr:sp>
  </cdr:relSizeAnchor>
  <cdr:relSizeAnchor xmlns:cdr="http://schemas.openxmlformats.org/drawingml/2006/chartDrawing">
    <cdr:from>
      <cdr:x>0.00559</cdr:x>
      <cdr:y>0.01475</cdr:y>
    </cdr:from>
    <cdr:to>
      <cdr:x>1</cdr:x>
      <cdr:y>0.15806</cdr:y>
    </cdr:to>
    <cdr:sp macro="" textlink="ChartData!$J$2">
      <cdr:nvSpPr>
        <cdr:cNvPr id="4" name="TextBox 3">
          <a:extLst xmlns:a="http://schemas.openxmlformats.org/drawingml/2006/main">
            <a:ext uri="{FF2B5EF4-FFF2-40B4-BE49-F238E27FC236}">
              <a16:creationId xmlns:a16="http://schemas.microsoft.com/office/drawing/2014/main" id="{EA39D318-A050-44BE-97F6-7AE15E599B9F}"/>
            </a:ext>
          </a:extLst>
        </cdr:cNvPr>
        <cdr:cNvSpPr txBox="1"/>
      </cdr:nvSpPr>
      <cdr:spPr>
        <a:xfrm xmlns:a="http://schemas.openxmlformats.org/drawingml/2006/main">
          <a:off x="30480" y="53340"/>
          <a:ext cx="5417820" cy="51816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38380B57-482E-4278-82F2-7D84463079E6}" type="TxLink">
            <a:rPr lang="en-US" sz="1200" b="1" i="0" u="none" strike="noStrike">
              <a:solidFill>
                <a:srgbClr val="000000"/>
              </a:solidFill>
              <a:latin typeface="Arial"/>
              <a:cs typeface="Arial"/>
            </a:rPr>
            <a:pPr/>
            <a:t>Figure 2.1  Weekly number of transactions submitted to the WRA</a:t>
          </a:fld>
          <a:endParaRPr lang="en-US" sz="1200" b="1"/>
        </a:p>
      </cdr:txBody>
    </cdr:sp>
  </cdr:relSizeAnchor>
</c:userShapes>
</file>

<file path=xl/drawings/drawing15.xml><?xml version="1.0" encoding="utf-8"?>
<c:userShapes xmlns:c="http://schemas.openxmlformats.org/drawingml/2006/chart">
  <cdr:relSizeAnchor xmlns:cdr="http://schemas.openxmlformats.org/drawingml/2006/chartDrawing">
    <cdr:from>
      <cdr:x>0.00693</cdr:x>
      <cdr:y>0.15091</cdr:y>
    </cdr:from>
    <cdr:to>
      <cdr:x>0.17274</cdr:x>
      <cdr:y>0.27861</cdr:y>
    </cdr:to>
    <cdr:sp macro="" textlink="ChartData!$K$174">
      <cdr:nvSpPr>
        <cdr:cNvPr id="2" name="TextBox 1">
          <a:extLst xmlns:a="http://schemas.openxmlformats.org/drawingml/2006/main">
            <a:ext uri="{FF2B5EF4-FFF2-40B4-BE49-F238E27FC236}">
              <a16:creationId xmlns:a16="http://schemas.microsoft.com/office/drawing/2014/main" id="{B154A2CD-5BEA-4138-B0A8-585C651B2FC7}"/>
            </a:ext>
          </a:extLst>
        </cdr:cNvPr>
        <cdr:cNvSpPr txBox="1"/>
      </cdr:nvSpPr>
      <cdr:spPr>
        <a:xfrm xmlns:a="http://schemas.openxmlformats.org/drawingml/2006/main">
          <a:off x="37968" y="693421"/>
          <a:ext cx="908436" cy="58673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fld id="{BC7341B7-0FD8-4ACD-A027-4049062DF321}" type="TxLink">
            <a:rPr lang="en-US" sz="1000" b="1" i="0" u="none" strike="noStrike">
              <a:solidFill>
                <a:sysClr val="windowText" lastClr="000000"/>
              </a:solidFill>
              <a:latin typeface="Arial"/>
              <a:cs typeface="Arial"/>
            </a:rPr>
            <a:pPr algn="l"/>
            <a:t>Tax due 
(£ millions)</a:t>
          </a:fld>
          <a:endParaRPr lang="en-US" sz="1100" b="1">
            <a:solidFill>
              <a:sysClr val="windowText" lastClr="000000"/>
            </a:solidFill>
          </a:endParaRPr>
        </a:p>
      </cdr:txBody>
    </cdr:sp>
  </cdr:relSizeAnchor>
  <cdr:relSizeAnchor xmlns:cdr="http://schemas.openxmlformats.org/drawingml/2006/chartDrawing">
    <cdr:from>
      <cdr:x>0</cdr:x>
      <cdr:y>0.87231</cdr:y>
    </cdr:from>
    <cdr:to>
      <cdr:x>0.99756</cdr:x>
      <cdr:y>0.92371</cdr:y>
    </cdr:to>
    <cdr:sp macro="" textlink="ChartData!$J$189">
      <cdr:nvSpPr>
        <cdr:cNvPr id="4" name="TextBox 1">
          <a:extLst xmlns:a="http://schemas.openxmlformats.org/drawingml/2006/main">
            <a:ext uri="{FF2B5EF4-FFF2-40B4-BE49-F238E27FC236}">
              <a16:creationId xmlns:a16="http://schemas.microsoft.com/office/drawing/2014/main" id="{59609F34-1966-47F0-86E6-FDAA6C568E5E}"/>
            </a:ext>
          </a:extLst>
        </cdr:cNvPr>
        <cdr:cNvSpPr txBox="1"/>
      </cdr:nvSpPr>
      <cdr:spPr>
        <a:xfrm xmlns:a="http://schemas.openxmlformats.org/drawingml/2006/main">
          <a:off x="0" y="4008120"/>
          <a:ext cx="5465412" cy="23622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E97F8B7B-D7F8-4AE3-A897-F3F6ADB57A9D}" type="TxLink">
            <a:rPr lang="en-US" sz="1000" b="0" i="0" u="none" strike="noStrike">
              <a:solidFill>
                <a:srgbClr val="000000"/>
              </a:solidFill>
              <a:latin typeface="Arial"/>
              <a:cs typeface="Arial"/>
            </a:rPr>
            <a:pPr/>
            <a:t>(r) The value has been revised in this publication.</a:t>
          </a:fld>
          <a:endParaRPr lang="en-US" sz="1100">
            <a:solidFill>
              <a:sysClr val="windowText" lastClr="000000"/>
            </a:solidFill>
          </a:endParaRPr>
        </a:p>
      </cdr:txBody>
    </cdr:sp>
  </cdr:relSizeAnchor>
  <cdr:relSizeAnchor xmlns:cdr="http://schemas.openxmlformats.org/drawingml/2006/chartDrawing">
    <cdr:from>
      <cdr:x>0.00176</cdr:x>
      <cdr:y>0.83085</cdr:y>
    </cdr:from>
    <cdr:to>
      <cdr:x>0.99932</cdr:x>
      <cdr:y>0.88226</cdr:y>
    </cdr:to>
    <cdr:sp macro="" textlink="ChartData!$J$254">
      <cdr:nvSpPr>
        <cdr:cNvPr id="5" name="TextBox 1">
          <a:extLst xmlns:a="http://schemas.openxmlformats.org/drawingml/2006/main">
            <a:ext uri="{FF2B5EF4-FFF2-40B4-BE49-F238E27FC236}">
              <a16:creationId xmlns:a16="http://schemas.microsoft.com/office/drawing/2014/main" id="{7BC9B80F-CE6E-46AA-8997-D7D8B8708FCD}"/>
            </a:ext>
          </a:extLst>
        </cdr:cNvPr>
        <cdr:cNvSpPr txBox="1"/>
      </cdr:nvSpPr>
      <cdr:spPr>
        <a:xfrm xmlns:a="http://schemas.openxmlformats.org/drawingml/2006/main">
          <a:off x="9643" y="3817620"/>
          <a:ext cx="5465411" cy="23622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0F3A8C18-42E5-4E16-8873-98A3BB186079}" type="TxLink">
            <a:rPr lang="en-US" sz="1000" b="0" i="0" u="none" strike="noStrike">
              <a:solidFill>
                <a:srgbClr val="000000"/>
              </a:solidFill>
              <a:latin typeface="Arial"/>
              <a:cs typeface="Arial"/>
            </a:rPr>
            <a:pPr/>
            <a:t>(p) The value is provisional and will be revised in a future publication.</a:t>
          </a:fld>
          <a:endParaRPr lang="en-US" sz="1100">
            <a:solidFill>
              <a:sysClr val="windowText" lastClr="000000"/>
            </a:solidFill>
          </a:endParaRPr>
        </a:p>
      </cdr:txBody>
    </cdr:sp>
  </cdr:relSizeAnchor>
  <cdr:relSizeAnchor xmlns:cdr="http://schemas.openxmlformats.org/drawingml/2006/chartDrawing">
    <cdr:from>
      <cdr:x>0.00244</cdr:x>
      <cdr:y>0.91045</cdr:y>
    </cdr:from>
    <cdr:to>
      <cdr:x>1</cdr:x>
      <cdr:y>1</cdr:y>
    </cdr:to>
    <cdr:sp macro="" textlink="ChartData!$J$256">
      <cdr:nvSpPr>
        <cdr:cNvPr id="6" name="TextBox 1">
          <a:extLst xmlns:a="http://schemas.openxmlformats.org/drawingml/2006/main">
            <a:ext uri="{FF2B5EF4-FFF2-40B4-BE49-F238E27FC236}">
              <a16:creationId xmlns:a16="http://schemas.microsoft.com/office/drawing/2014/main" id="{69F6DDD1-79E2-4761-BE04-0978C933C5AA}"/>
            </a:ext>
          </a:extLst>
        </cdr:cNvPr>
        <cdr:cNvSpPr txBox="1"/>
      </cdr:nvSpPr>
      <cdr:spPr>
        <a:xfrm xmlns:a="http://schemas.openxmlformats.org/drawingml/2006/main">
          <a:off x="13424" y="4183379"/>
          <a:ext cx="5488216" cy="41147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4B5C8D1E-E2EC-40E8-AEAC-DDC748B47F10}" type="TxLink">
            <a:rPr lang="en-US" sz="1000" b="0" i="0" u="none" strike="noStrike">
              <a:solidFill>
                <a:srgbClr val="000000"/>
              </a:solidFill>
              <a:latin typeface="Arial"/>
              <a:cs typeface="Arial"/>
            </a:rPr>
            <a:pPr/>
            <a:t>¹ Please note that this chart excludes any tax due from the additional transactions shown in Figure 2.3.</a:t>
          </a:fld>
          <a:endParaRPr lang="en-US" sz="1100">
            <a:solidFill>
              <a:sysClr val="windowText" lastClr="000000"/>
            </a:solidFill>
          </a:endParaRPr>
        </a:p>
      </cdr:txBody>
    </cdr:sp>
  </cdr:relSizeAnchor>
  <cdr:relSizeAnchor xmlns:cdr="http://schemas.openxmlformats.org/drawingml/2006/chartDrawing">
    <cdr:from>
      <cdr:x>0</cdr:x>
      <cdr:y>0.00166</cdr:y>
    </cdr:from>
    <cdr:to>
      <cdr:x>1</cdr:x>
      <cdr:y>0.11443</cdr:y>
    </cdr:to>
    <cdr:sp macro="" textlink="ChartData!$J$236">
      <cdr:nvSpPr>
        <cdr:cNvPr id="3" name="TextBox 2">
          <a:extLst xmlns:a="http://schemas.openxmlformats.org/drawingml/2006/main">
            <a:ext uri="{FF2B5EF4-FFF2-40B4-BE49-F238E27FC236}">
              <a16:creationId xmlns:a16="http://schemas.microsoft.com/office/drawing/2014/main" id="{A004C93C-2BD6-4010-B50A-6490113774F6}"/>
            </a:ext>
          </a:extLst>
        </cdr:cNvPr>
        <cdr:cNvSpPr txBox="1"/>
      </cdr:nvSpPr>
      <cdr:spPr>
        <a:xfrm xmlns:a="http://schemas.openxmlformats.org/drawingml/2006/main">
          <a:off x="0" y="7620"/>
          <a:ext cx="5501640" cy="51816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B867C203-3B4A-41E9-98DC-BF2F3A3FBC32}" type="TxLink">
            <a:rPr lang="en-US" sz="1200" b="1" i="0" u="none" strike="noStrike">
              <a:solidFill>
                <a:srgbClr val="000000"/>
              </a:solidFill>
              <a:latin typeface="Arial"/>
              <a:cs typeface="Arial"/>
            </a:rPr>
            <a:pPr/>
            <a:t>Figure 4.2  Tax due on non-residential transactions, by value and effective date ¹ </a:t>
          </a:fld>
          <a:endParaRPr lang="en-US" sz="1100"/>
        </a:p>
      </cdr:txBody>
    </cdr:sp>
  </cdr:relSizeAnchor>
</c:userShapes>
</file>

<file path=xl/drawings/drawing16.xml><?xml version="1.0" encoding="utf-8"?>
<c:userShapes xmlns:c="http://schemas.openxmlformats.org/drawingml/2006/chart">
  <cdr:relSizeAnchor xmlns:cdr="http://schemas.openxmlformats.org/drawingml/2006/chartDrawing">
    <cdr:from>
      <cdr:x>0.02347</cdr:x>
      <cdr:y>0.18919</cdr:y>
    </cdr:from>
    <cdr:to>
      <cdr:x>0.24143</cdr:x>
      <cdr:y>0.27177</cdr:y>
    </cdr:to>
    <cdr:sp macro="" textlink="ChartData!$K$150">
      <cdr:nvSpPr>
        <cdr:cNvPr id="2" name="TextBox 1">
          <a:extLst xmlns:a="http://schemas.openxmlformats.org/drawingml/2006/main">
            <a:ext uri="{FF2B5EF4-FFF2-40B4-BE49-F238E27FC236}">
              <a16:creationId xmlns:a16="http://schemas.microsoft.com/office/drawing/2014/main" id="{B154A2CD-5BEA-4138-B0A8-585C651B2FC7}"/>
            </a:ext>
          </a:extLst>
        </cdr:cNvPr>
        <cdr:cNvSpPr txBox="1"/>
      </cdr:nvSpPr>
      <cdr:spPr>
        <a:xfrm xmlns:a="http://schemas.openxmlformats.org/drawingml/2006/main">
          <a:off x="128741" y="960121"/>
          <a:ext cx="1195816" cy="4191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fld id="{80E11548-7B55-44E9-96A1-C0D2E75EB54E}" type="TxLink">
            <a:rPr lang="en-US" sz="1000" b="1" i="0" u="none" strike="noStrike">
              <a:solidFill>
                <a:sysClr val="windowText" lastClr="000000"/>
              </a:solidFill>
              <a:latin typeface="Arial"/>
              <a:cs typeface="Arial"/>
            </a:rPr>
            <a:pPr algn="l"/>
            <a:t>Number of transactions</a:t>
          </a:fld>
          <a:endParaRPr lang="en-US" sz="1100" b="1">
            <a:solidFill>
              <a:sysClr val="windowText" lastClr="000000"/>
            </a:solidFill>
          </a:endParaRPr>
        </a:p>
      </cdr:txBody>
    </cdr:sp>
  </cdr:relSizeAnchor>
  <cdr:relSizeAnchor xmlns:cdr="http://schemas.openxmlformats.org/drawingml/2006/chartDrawing">
    <cdr:from>
      <cdr:x>0</cdr:x>
      <cdr:y>0.85903</cdr:y>
    </cdr:from>
    <cdr:to>
      <cdr:x>0.99972</cdr:x>
      <cdr:y>0.90308</cdr:y>
    </cdr:to>
    <cdr:sp macro="" textlink="ChartData!$J$165">
      <cdr:nvSpPr>
        <cdr:cNvPr id="4" name="TextBox 1">
          <a:extLst xmlns:a="http://schemas.openxmlformats.org/drawingml/2006/main">
            <a:ext uri="{FF2B5EF4-FFF2-40B4-BE49-F238E27FC236}">
              <a16:creationId xmlns:a16="http://schemas.microsoft.com/office/drawing/2014/main" id="{4AA5E859-F928-4CCC-B19A-DE1634D425A6}"/>
            </a:ext>
          </a:extLst>
        </cdr:cNvPr>
        <cdr:cNvSpPr txBox="1"/>
      </cdr:nvSpPr>
      <cdr:spPr>
        <a:xfrm xmlns:a="http://schemas.openxmlformats.org/drawingml/2006/main">
          <a:off x="0" y="4457699"/>
          <a:ext cx="5484864" cy="22858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4255C0AF-5165-406D-BDF1-7B80F1777711}" type="TxLink">
            <a:rPr lang="en-US" sz="1000" b="0" i="0" u="none" strike="noStrike">
              <a:solidFill>
                <a:srgbClr val="000000"/>
              </a:solidFill>
              <a:latin typeface="Arial"/>
              <a:cs typeface="Arial"/>
            </a:rPr>
            <a:pPr/>
            <a:t>(r) The value has been revised in this publication.</a:t>
          </a:fld>
          <a:endParaRPr lang="en-US" sz="1100">
            <a:solidFill>
              <a:sysClr val="windowText" lastClr="000000"/>
            </a:solidFill>
          </a:endParaRPr>
        </a:p>
      </cdr:txBody>
    </cdr:sp>
  </cdr:relSizeAnchor>
  <cdr:relSizeAnchor xmlns:cdr="http://schemas.openxmlformats.org/drawingml/2006/chartDrawing">
    <cdr:from>
      <cdr:x>0</cdr:x>
      <cdr:y>0.82379</cdr:y>
    </cdr:from>
    <cdr:to>
      <cdr:x>0.99972</cdr:x>
      <cdr:y>0.86784</cdr:y>
    </cdr:to>
    <cdr:sp macro="" textlink="ChartData!$J$230">
      <cdr:nvSpPr>
        <cdr:cNvPr id="5" name="TextBox 1">
          <a:extLst xmlns:a="http://schemas.openxmlformats.org/drawingml/2006/main">
            <a:ext uri="{FF2B5EF4-FFF2-40B4-BE49-F238E27FC236}">
              <a16:creationId xmlns:a16="http://schemas.microsoft.com/office/drawing/2014/main" id="{5F5E5E92-5201-4898-895F-B75DEE641365}"/>
            </a:ext>
          </a:extLst>
        </cdr:cNvPr>
        <cdr:cNvSpPr txBox="1"/>
      </cdr:nvSpPr>
      <cdr:spPr>
        <a:xfrm xmlns:a="http://schemas.openxmlformats.org/drawingml/2006/main">
          <a:off x="0" y="4274820"/>
          <a:ext cx="5484864" cy="2286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F531CEA6-8984-498A-92FA-944DF29D4158}" type="TxLink">
            <a:rPr lang="en-US" sz="1000" b="0" i="0" u="none" strike="noStrike">
              <a:solidFill>
                <a:srgbClr val="000000"/>
              </a:solidFill>
              <a:latin typeface="Arial"/>
              <a:cs typeface="Arial"/>
            </a:rPr>
            <a:pPr/>
            <a:t>(p) The value is provisional and will be revised in a future publication.</a:t>
          </a:fld>
          <a:endParaRPr lang="en-US" sz="1100">
            <a:solidFill>
              <a:sysClr val="windowText" lastClr="000000"/>
            </a:solidFill>
          </a:endParaRPr>
        </a:p>
      </cdr:txBody>
    </cdr:sp>
  </cdr:relSizeAnchor>
  <cdr:relSizeAnchor xmlns:cdr="http://schemas.openxmlformats.org/drawingml/2006/chartDrawing">
    <cdr:from>
      <cdr:x>0</cdr:x>
      <cdr:y>0.89721</cdr:y>
    </cdr:from>
    <cdr:to>
      <cdr:x>0.99972</cdr:x>
      <cdr:y>1</cdr:y>
    </cdr:to>
    <cdr:sp macro="" textlink="ChartData!$J$232">
      <cdr:nvSpPr>
        <cdr:cNvPr id="6" name="TextBox 1">
          <a:extLst xmlns:a="http://schemas.openxmlformats.org/drawingml/2006/main">
            <a:ext uri="{FF2B5EF4-FFF2-40B4-BE49-F238E27FC236}">
              <a16:creationId xmlns:a16="http://schemas.microsoft.com/office/drawing/2014/main" id="{0B6A3ECD-8D29-45D3-9BA6-8083443E5B53}"/>
            </a:ext>
          </a:extLst>
        </cdr:cNvPr>
        <cdr:cNvSpPr txBox="1"/>
      </cdr:nvSpPr>
      <cdr:spPr>
        <a:xfrm xmlns:a="http://schemas.openxmlformats.org/drawingml/2006/main">
          <a:off x="0" y="4655820"/>
          <a:ext cx="5520732" cy="53340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46CC469E-6AB1-45CA-A398-4F6FA7C73074}" type="TxLink">
            <a:rPr lang="en-US" sz="1000" b="0" i="0" u="none" strike="noStrike">
              <a:solidFill>
                <a:srgbClr val="000000"/>
              </a:solidFill>
              <a:latin typeface="Arial"/>
              <a:cs typeface="Arial"/>
            </a:rPr>
            <a:pPr/>
            <a:t>¹ Please note that a small number of newly granted leases have both a premium paid and a rental value. Therefore these transactions are included twice in Figure 4.1, under both the non-rental value and the rental value.</a:t>
          </a:fld>
          <a:endParaRPr lang="en-US"/>
        </a:p>
      </cdr:txBody>
    </cdr:sp>
  </cdr:relSizeAnchor>
  <cdr:relSizeAnchor xmlns:cdr="http://schemas.openxmlformats.org/drawingml/2006/chartDrawing">
    <cdr:from>
      <cdr:x>0.00412</cdr:x>
      <cdr:y>0.00159</cdr:y>
    </cdr:from>
    <cdr:to>
      <cdr:x>1</cdr:x>
      <cdr:y>0.09838</cdr:y>
    </cdr:to>
    <cdr:sp macro="" textlink="ChartData!$J$212">
      <cdr:nvSpPr>
        <cdr:cNvPr id="3" name="TextBox 2">
          <a:extLst xmlns:a="http://schemas.openxmlformats.org/drawingml/2006/main">
            <a:ext uri="{FF2B5EF4-FFF2-40B4-BE49-F238E27FC236}">
              <a16:creationId xmlns:a16="http://schemas.microsoft.com/office/drawing/2014/main" id="{BF0F5562-E419-46AF-998E-11942DB7B38E}"/>
            </a:ext>
          </a:extLst>
        </cdr:cNvPr>
        <cdr:cNvSpPr txBox="1"/>
      </cdr:nvSpPr>
      <cdr:spPr>
        <a:xfrm xmlns:a="http://schemas.openxmlformats.org/drawingml/2006/main">
          <a:off x="22735" y="8262"/>
          <a:ext cx="5499543" cy="50227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D6D515EC-2B8E-4BAA-99DC-2B7F104721A6}" type="TxLink">
            <a:rPr lang="en-US" sz="1200" b="1" i="0" u="none" strike="noStrike">
              <a:solidFill>
                <a:srgbClr val="000000"/>
              </a:solidFill>
              <a:latin typeface="Arial"/>
              <a:cs typeface="Arial"/>
            </a:rPr>
            <a:pPr/>
            <a:t>Figure 4.1  Number of non-residential transactions, by value and effective date </a:t>
          </a:fld>
          <a:endParaRPr lang="en-US" sz="1100"/>
        </a:p>
      </cdr:txBody>
    </cdr:sp>
  </cdr:relSizeAnchor>
</c:userShapes>
</file>

<file path=xl/drawings/drawing17.xml><?xml version="1.0" encoding="utf-8"?>
<c:userShapes xmlns:c="http://schemas.openxmlformats.org/drawingml/2006/chart">
  <cdr:relSizeAnchor xmlns:cdr="http://schemas.openxmlformats.org/drawingml/2006/chartDrawing">
    <cdr:from>
      <cdr:x>0</cdr:x>
      <cdr:y>0.00305</cdr:y>
    </cdr:from>
    <cdr:to>
      <cdr:x>0.23522</cdr:x>
      <cdr:y>0.1721</cdr:y>
    </cdr:to>
    <cdr:sp macro="" textlink="ChartData!#REF!">
      <cdr:nvSpPr>
        <cdr:cNvPr id="2" name="TextBox 1">
          <a:extLst xmlns:a="http://schemas.openxmlformats.org/drawingml/2006/main">
            <a:ext uri="{FF2B5EF4-FFF2-40B4-BE49-F238E27FC236}">
              <a16:creationId xmlns:a16="http://schemas.microsoft.com/office/drawing/2014/main" id="{7800BD82-BDD9-4077-8653-51F7D8BDCF44}"/>
            </a:ext>
          </a:extLst>
        </cdr:cNvPr>
        <cdr:cNvSpPr txBox="1"/>
      </cdr:nvSpPr>
      <cdr:spPr>
        <a:xfrm xmlns:a="http://schemas.openxmlformats.org/drawingml/2006/main">
          <a:off x="0" y="8102"/>
          <a:ext cx="1295400" cy="44909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3D8E0799-37A4-4F04-8383-64D147B49554}" type="TxLink">
            <a:rPr lang="en-US" sz="1000" b="1" i="0" u="none" strike="noStrike">
              <a:solidFill>
                <a:srgbClr val="629DF4"/>
              </a:solidFill>
              <a:latin typeface="Arial"/>
              <a:cs typeface="Arial"/>
            </a:rPr>
            <a:pPr algn="ctr"/>
            <a:t> </a:t>
          </a:fld>
          <a:endParaRPr lang="en-US" sz="1100" b="1">
            <a:solidFill>
              <a:srgbClr val="629DF4"/>
            </a:solidFill>
          </a:endParaRPr>
        </a:p>
      </cdr:txBody>
    </cdr:sp>
  </cdr:relSizeAnchor>
  <cdr:relSizeAnchor xmlns:cdr="http://schemas.openxmlformats.org/drawingml/2006/chartDrawing">
    <cdr:from>
      <cdr:x>0.70913</cdr:x>
      <cdr:y>0.00611</cdr:y>
    </cdr:from>
    <cdr:to>
      <cdr:x>1</cdr:x>
      <cdr:y>0.15272</cdr:y>
    </cdr:to>
    <cdr:sp macro="" textlink="ChartData!#REF!">
      <cdr:nvSpPr>
        <cdr:cNvPr id="3" name="TextBox 1">
          <a:extLst xmlns:a="http://schemas.openxmlformats.org/drawingml/2006/main">
            <a:ext uri="{FF2B5EF4-FFF2-40B4-BE49-F238E27FC236}">
              <a16:creationId xmlns:a16="http://schemas.microsoft.com/office/drawing/2014/main" id="{A5A9096D-858E-47F0-A7AB-CC092E717BBD}"/>
            </a:ext>
          </a:extLst>
        </cdr:cNvPr>
        <cdr:cNvSpPr txBox="1"/>
      </cdr:nvSpPr>
      <cdr:spPr>
        <a:xfrm xmlns:a="http://schemas.openxmlformats.org/drawingml/2006/main">
          <a:off x="3905250" y="16232"/>
          <a:ext cx="1601853" cy="38948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49846638-2A1F-4492-9E5C-6953F025D8FE}" type="TxLink">
            <a:rPr lang="en-US" sz="1000" b="1" i="0" u="none" strike="noStrike">
              <a:solidFill>
                <a:srgbClr val="272262"/>
              </a:solidFill>
              <a:latin typeface="Arial"/>
              <a:cs typeface="Arial"/>
            </a:rPr>
            <a:pPr algn="ctr"/>
            <a:t> </a:t>
          </a:fld>
          <a:endParaRPr lang="en-US" sz="1100" b="1">
            <a:solidFill>
              <a:srgbClr val="272262"/>
            </a:solidFill>
          </a:endParaRPr>
        </a:p>
      </cdr:txBody>
    </cdr:sp>
  </cdr:relSizeAnchor>
  <cdr:relSizeAnchor xmlns:cdr="http://schemas.openxmlformats.org/drawingml/2006/chartDrawing">
    <cdr:from>
      <cdr:x>0.01395</cdr:x>
      <cdr:y>0.15118</cdr:y>
    </cdr:from>
    <cdr:to>
      <cdr:x>0.20063</cdr:x>
      <cdr:y>0.2471</cdr:y>
    </cdr:to>
    <cdr:sp macro="" textlink="ChartData!$K$356">
      <cdr:nvSpPr>
        <cdr:cNvPr id="6" name="TextBox 1">
          <a:extLst xmlns:a="http://schemas.openxmlformats.org/drawingml/2006/main">
            <a:ext uri="{FF2B5EF4-FFF2-40B4-BE49-F238E27FC236}">
              <a16:creationId xmlns:a16="http://schemas.microsoft.com/office/drawing/2014/main" id="{567068AC-2DF4-465F-9DD0-5F1E687A1B63}"/>
            </a:ext>
          </a:extLst>
        </cdr:cNvPr>
        <cdr:cNvSpPr txBox="1"/>
      </cdr:nvSpPr>
      <cdr:spPr>
        <a:xfrm xmlns:a="http://schemas.openxmlformats.org/drawingml/2006/main">
          <a:off x="76200" y="632460"/>
          <a:ext cx="1019516" cy="40127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fld id="{F3214BD8-DD1E-4BAE-A4CD-6900B76A7447}" type="TxLink">
            <a:rPr lang="en-US" sz="1000" b="1" i="0" u="none" strike="noStrike">
              <a:solidFill>
                <a:srgbClr val="629DF4"/>
              </a:solidFill>
              <a:latin typeface="Arial"/>
              <a:cs typeface="Arial"/>
            </a:rPr>
            <a:pPr algn="l"/>
            <a:t>Number of refunds</a:t>
          </a:fld>
          <a:endParaRPr lang="en-US" sz="1100" b="1">
            <a:solidFill>
              <a:srgbClr val="629DF4"/>
            </a:solidFill>
          </a:endParaRPr>
        </a:p>
      </cdr:txBody>
    </cdr:sp>
  </cdr:relSizeAnchor>
  <cdr:relSizeAnchor xmlns:cdr="http://schemas.openxmlformats.org/drawingml/2006/chartDrawing">
    <cdr:from>
      <cdr:x>0.7646</cdr:x>
      <cdr:y>0.15444</cdr:y>
    </cdr:from>
    <cdr:to>
      <cdr:x>1</cdr:x>
      <cdr:y>0.25676</cdr:y>
    </cdr:to>
    <cdr:sp macro="" textlink="ChartData!$K$357">
      <cdr:nvSpPr>
        <cdr:cNvPr id="7" name="TextBox 1">
          <a:extLst xmlns:a="http://schemas.openxmlformats.org/drawingml/2006/main">
            <a:ext uri="{FF2B5EF4-FFF2-40B4-BE49-F238E27FC236}">
              <a16:creationId xmlns:a16="http://schemas.microsoft.com/office/drawing/2014/main" id="{E86A17F7-C1FF-4EB6-82D6-06102CC5B4EC}"/>
            </a:ext>
          </a:extLst>
        </cdr:cNvPr>
        <cdr:cNvSpPr txBox="1"/>
      </cdr:nvSpPr>
      <cdr:spPr>
        <a:xfrm xmlns:a="http://schemas.openxmlformats.org/drawingml/2006/main">
          <a:off x="4175760" y="609600"/>
          <a:ext cx="1285623" cy="40386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C3F30732-DBDC-427C-9D88-95EB9C12DDAD}" type="TxLink">
            <a:rPr lang="en-US" sz="1000" b="1" i="0" u="none" strike="noStrike">
              <a:solidFill>
                <a:srgbClr val="272262"/>
              </a:solidFill>
              <a:latin typeface="Arial"/>
              <a:cs typeface="Arial"/>
            </a:rPr>
            <a:pPr algn="r"/>
            <a:t>Amount refunded (£ millions)</a:t>
          </a:fld>
          <a:endParaRPr lang="en-US" sz="1100" b="1">
            <a:solidFill>
              <a:srgbClr val="272262"/>
            </a:solidFill>
          </a:endParaRPr>
        </a:p>
      </cdr:txBody>
    </cdr:sp>
  </cdr:relSizeAnchor>
  <cdr:relSizeAnchor xmlns:cdr="http://schemas.openxmlformats.org/drawingml/2006/chartDrawing">
    <cdr:from>
      <cdr:x>0</cdr:x>
      <cdr:y>0.86599</cdr:y>
    </cdr:from>
    <cdr:to>
      <cdr:x>0.97721</cdr:x>
      <cdr:y>0.93491</cdr:y>
    </cdr:to>
    <cdr:sp macro="" textlink="">
      <cdr:nvSpPr>
        <cdr:cNvPr id="8" name="TextBox 1">
          <a:extLst xmlns:a="http://schemas.openxmlformats.org/drawingml/2006/main">
            <a:ext uri="{FF2B5EF4-FFF2-40B4-BE49-F238E27FC236}">
              <a16:creationId xmlns:a16="http://schemas.microsoft.com/office/drawing/2014/main" id="{645B46A4-1DC2-406B-B84D-876E9A60E081}"/>
            </a:ext>
          </a:extLst>
        </cdr:cNvPr>
        <cdr:cNvSpPr txBox="1"/>
      </cdr:nvSpPr>
      <cdr:spPr>
        <a:xfrm xmlns:a="http://schemas.openxmlformats.org/drawingml/2006/main">
          <a:off x="0" y="2441575"/>
          <a:ext cx="5381605" cy="19431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US" sz="1100">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0.89982</cdr:y>
    </cdr:from>
    <cdr:to>
      <cdr:x>0.97721</cdr:x>
      <cdr:y>0.95811</cdr:y>
    </cdr:to>
    <cdr:sp macro="" textlink="ChartData!$J$371">
      <cdr:nvSpPr>
        <cdr:cNvPr id="9" name="TextBox 1">
          <a:extLst xmlns:a="http://schemas.openxmlformats.org/drawingml/2006/main">
            <a:ext uri="{FF2B5EF4-FFF2-40B4-BE49-F238E27FC236}">
              <a16:creationId xmlns:a16="http://schemas.microsoft.com/office/drawing/2014/main" id="{3973BBBA-F8E9-47C7-91B8-09946018F205}"/>
            </a:ext>
          </a:extLst>
        </cdr:cNvPr>
        <cdr:cNvSpPr txBox="1"/>
      </cdr:nvSpPr>
      <cdr:spPr>
        <a:xfrm xmlns:a="http://schemas.openxmlformats.org/drawingml/2006/main">
          <a:off x="0" y="3764280"/>
          <a:ext cx="5336918" cy="24383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D62EC96B-80A7-4A79-B5B2-DA9AC1319362}" type="TxLink">
            <a:rPr lang="en-US" sz="1000" b="0" i="0" u="none" strike="noStrike">
              <a:solidFill>
                <a:srgbClr val="000000"/>
              </a:solidFill>
              <a:latin typeface="Arial"/>
              <a:cs typeface="Arial"/>
            </a:rPr>
            <a:pPr/>
            <a:t>(p) The value is provisional and will be revised in a future publication.</a:t>
          </a:fld>
          <a:endParaRPr lang="en-US" sz="1100">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0.94208</cdr:y>
    </cdr:from>
    <cdr:to>
      <cdr:x>0.97721</cdr:x>
      <cdr:y>0.9991</cdr:y>
    </cdr:to>
    <cdr:sp macro="" textlink="ChartData!$J$372">
      <cdr:nvSpPr>
        <cdr:cNvPr id="10" name="TextBox 1">
          <a:extLst xmlns:a="http://schemas.openxmlformats.org/drawingml/2006/main">
            <a:ext uri="{FF2B5EF4-FFF2-40B4-BE49-F238E27FC236}">
              <a16:creationId xmlns:a16="http://schemas.microsoft.com/office/drawing/2014/main" id="{F9EE5D93-F7B3-4745-AFF1-A16A59FF6587}"/>
            </a:ext>
          </a:extLst>
        </cdr:cNvPr>
        <cdr:cNvSpPr txBox="1"/>
      </cdr:nvSpPr>
      <cdr:spPr>
        <a:xfrm xmlns:a="http://schemas.openxmlformats.org/drawingml/2006/main">
          <a:off x="0" y="3718560"/>
          <a:ext cx="5336918" cy="2250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F2ABD3CA-3A91-4215-997E-33DCAC326AB7}" type="TxLink">
            <a:rPr lang="en-US" sz="1000" b="0" i="0" u="none" strike="noStrike">
              <a:solidFill>
                <a:srgbClr val="000000"/>
              </a:solidFill>
              <a:latin typeface="Arial"/>
              <a:cs typeface="Arial"/>
            </a:rPr>
            <a:pPr/>
            <a:t>(r) The value has been revised in this publication.</a:t>
          </a:fld>
          <a:endParaRPr lang="en-US" sz="1100">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0.00379</cdr:x>
      <cdr:y>0.00579</cdr:y>
    </cdr:from>
    <cdr:to>
      <cdr:x>1</cdr:x>
      <cdr:y>0.16029</cdr:y>
    </cdr:to>
    <cdr:sp macro="" textlink="ChartData!$J$352">
      <cdr:nvSpPr>
        <cdr:cNvPr id="4" name="TextBox 3">
          <a:extLst xmlns:a="http://schemas.openxmlformats.org/drawingml/2006/main">
            <a:ext uri="{FF2B5EF4-FFF2-40B4-BE49-F238E27FC236}">
              <a16:creationId xmlns:a16="http://schemas.microsoft.com/office/drawing/2014/main" id="{5AD5FA79-E6B3-4AA5-A01E-A7776939DCCD}"/>
            </a:ext>
          </a:extLst>
        </cdr:cNvPr>
        <cdr:cNvSpPr txBox="1"/>
      </cdr:nvSpPr>
      <cdr:spPr>
        <a:xfrm xmlns:a="http://schemas.openxmlformats.org/drawingml/2006/main">
          <a:off x="20699" y="24222"/>
          <a:ext cx="5440684" cy="64633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845414C0-EE04-4EDA-8915-1E9B5E2D3E14}" type="TxLink">
            <a:rPr lang="en-US" sz="1200" b="1" i="0" u="none" strike="noStrike">
              <a:solidFill>
                <a:srgbClr val="000000"/>
              </a:solidFill>
              <a:latin typeface="Arial"/>
              <a:cs typeface="Arial"/>
            </a:rPr>
            <a:pPr/>
            <a:t>Figure 6.1  Number and value of refunds of higher rates residential issued, by effective date </a:t>
          </a:fld>
          <a:endParaRPr lang="en-US" sz="1100"/>
        </a:p>
      </cdr:txBody>
    </cdr:sp>
  </cdr:relSizeAnchor>
</c:userShapes>
</file>

<file path=xl/drawings/drawing18.xml><?xml version="1.0" encoding="utf-8"?>
<c:userShapes xmlns:c="http://schemas.openxmlformats.org/drawingml/2006/chart">
  <cdr:relSizeAnchor xmlns:cdr="http://schemas.openxmlformats.org/drawingml/2006/chartDrawing">
    <cdr:from>
      <cdr:x>0.01273</cdr:x>
      <cdr:y>0.12435</cdr:y>
    </cdr:from>
    <cdr:to>
      <cdr:x>0.24931</cdr:x>
      <cdr:y>0.24007</cdr:y>
    </cdr:to>
    <cdr:sp macro="" textlink="ChartData!$K$87">
      <cdr:nvSpPr>
        <cdr:cNvPr id="2" name="TextBox 1">
          <a:extLst xmlns:a="http://schemas.openxmlformats.org/drawingml/2006/main">
            <a:ext uri="{FF2B5EF4-FFF2-40B4-BE49-F238E27FC236}">
              <a16:creationId xmlns:a16="http://schemas.microsoft.com/office/drawing/2014/main" id="{72C1BEB3-15A7-4BEA-B78C-4FA481054A8D}"/>
            </a:ext>
          </a:extLst>
        </cdr:cNvPr>
        <cdr:cNvSpPr txBox="1"/>
      </cdr:nvSpPr>
      <cdr:spPr>
        <a:xfrm xmlns:a="http://schemas.openxmlformats.org/drawingml/2006/main">
          <a:off x="70424" y="548640"/>
          <a:ext cx="1308796" cy="51054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fld id="{B5CC732C-E739-4C88-9397-33768E99964A}" type="TxLink">
            <a:rPr lang="en-US" sz="1000" b="1" i="0" u="none" strike="noStrike">
              <a:solidFill>
                <a:sysClr val="windowText" lastClr="000000"/>
              </a:solidFill>
              <a:latin typeface="Arial"/>
              <a:cs typeface="Arial"/>
            </a:rPr>
            <a:pPr algn="l"/>
            <a:t>Tax due 
(£ millions)</a:t>
          </a:fld>
          <a:endParaRPr lang="en-US" sz="1000" b="1">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0.00175</cdr:x>
      <cdr:y>0.82902</cdr:y>
    </cdr:from>
    <cdr:to>
      <cdr:x>0.98953</cdr:x>
      <cdr:y>0.90846</cdr:y>
    </cdr:to>
    <cdr:sp macro="" textlink="ChartData!$J$102">
      <cdr:nvSpPr>
        <cdr:cNvPr id="4" name="TextBox 1">
          <a:extLst xmlns:a="http://schemas.openxmlformats.org/drawingml/2006/main">
            <a:ext uri="{FF2B5EF4-FFF2-40B4-BE49-F238E27FC236}">
              <a16:creationId xmlns:a16="http://schemas.microsoft.com/office/drawing/2014/main" id="{0D9E6881-A38F-4A51-A848-E950C1DA564A}"/>
            </a:ext>
          </a:extLst>
        </cdr:cNvPr>
        <cdr:cNvSpPr txBox="1"/>
      </cdr:nvSpPr>
      <cdr:spPr>
        <a:xfrm xmlns:a="http://schemas.openxmlformats.org/drawingml/2006/main">
          <a:off x="9681" y="3657600"/>
          <a:ext cx="5464518" cy="35052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F5B5A024-5F51-4710-93A0-C4EF554CE911}" type="TxLink">
            <a:rPr lang="en-US" sz="1000" b="0" i="0" u="none" strike="noStrike">
              <a:solidFill>
                <a:srgbClr val="000000"/>
              </a:solidFill>
              <a:latin typeface="Arial"/>
              <a:cs typeface="Arial"/>
            </a:rPr>
            <a:pPr/>
            <a:t>(r) Values for November 2020 to February 2021 are revised in this publication.</a:t>
          </a:fld>
          <a:endParaRPr lang="en-US" sz="1100">
            <a:solidFill>
              <a:sysClr val="windowText" lastClr="000000"/>
            </a:solidFill>
          </a:endParaRPr>
        </a:p>
      </cdr:txBody>
    </cdr:sp>
  </cdr:relSizeAnchor>
  <cdr:relSizeAnchor xmlns:cdr="http://schemas.openxmlformats.org/drawingml/2006/chartDrawing">
    <cdr:from>
      <cdr:x>0</cdr:x>
      <cdr:y>0.75993</cdr:y>
    </cdr:from>
    <cdr:to>
      <cdr:x>0.98778</cdr:x>
      <cdr:y>0.83938</cdr:y>
    </cdr:to>
    <cdr:sp macro="" textlink="ChartData!$J$101">
      <cdr:nvSpPr>
        <cdr:cNvPr id="5" name="TextBox 1">
          <a:extLst xmlns:a="http://schemas.openxmlformats.org/drawingml/2006/main">
            <a:ext uri="{FF2B5EF4-FFF2-40B4-BE49-F238E27FC236}">
              <a16:creationId xmlns:a16="http://schemas.microsoft.com/office/drawing/2014/main" id="{73068EA2-0460-4CFA-8660-322BF74A50F8}"/>
            </a:ext>
          </a:extLst>
        </cdr:cNvPr>
        <cdr:cNvSpPr txBox="1"/>
      </cdr:nvSpPr>
      <cdr:spPr>
        <a:xfrm xmlns:a="http://schemas.openxmlformats.org/drawingml/2006/main">
          <a:off x="0" y="3352801"/>
          <a:ext cx="5464517" cy="35052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CA6CB913-827A-4B8A-8553-0D7FD784BA8B}" type="TxLink">
            <a:rPr lang="en-US" sz="1000" b="0" i="0" u="none" strike="noStrike">
              <a:solidFill>
                <a:srgbClr val="000000"/>
              </a:solidFill>
              <a:latin typeface="Arial"/>
              <a:cs typeface="Arial"/>
            </a:rPr>
            <a:pPr/>
            <a:t>(p) Values for March 2021 are provisional and will be revised in a future publication.</a:t>
          </a:fld>
          <a:endParaRPr lang="en-US" sz="1100">
            <a:solidFill>
              <a:sysClr val="windowText" lastClr="000000"/>
            </a:solidFill>
          </a:endParaRPr>
        </a:p>
      </cdr:txBody>
    </cdr:sp>
  </cdr:relSizeAnchor>
  <cdr:relSizeAnchor xmlns:cdr="http://schemas.openxmlformats.org/drawingml/2006/chartDrawing">
    <cdr:from>
      <cdr:x>0</cdr:x>
      <cdr:y>0.91348</cdr:y>
    </cdr:from>
    <cdr:to>
      <cdr:x>0.98778</cdr:x>
      <cdr:y>0.99838</cdr:y>
    </cdr:to>
    <cdr:sp macro="" textlink="ChartData!$J$103">
      <cdr:nvSpPr>
        <cdr:cNvPr id="6" name="TextBox 1">
          <a:extLst xmlns:a="http://schemas.openxmlformats.org/drawingml/2006/main">
            <a:ext uri="{FF2B5EF4-FFF2-40B4-BE49-F238E27FC236}">
              <a16:creationId xmlns:a16="http://schemas.microsoft.com/office/drawing/2014/main" id="{F5F34E15-FB7D-4D43-9BA8-8ADE5E969591}"/>
            </a:ext>
          </a:extLst>
        </cdr:cNvPr>
        <cdr:cNvSpPr txBox="1"/>
      </cdr:nvSpPr>
      <cdr:spPr>
        <a:xfrm xmlns:a="http://schemas.openxmlformats.org/drawingml/2006/main">
          <a:off x="0" y="4183380"/>
          <a:ext cx="5464517" cy="38882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E45D9740-3B3B-4655-AD49-6CDFC08F7A49}" type="TxLink">
            <a:rPr lang="en-US" sz="1000" b="0" i="0" u="none" strike="noStrike">
              <a:solidFill>
                <a:srgbClr val="000000"/>
              </a:solidFill>
              <a:latin typeface="Arial"/>
              <a:cs typeface="Arial"/>
            </a:rPr>
            <a:pPr/>
            <a:t>¹ Please note that this chart excludes any tax due from the additional transactions shown in Figure 2.3.</a:t>
          </a:fld>
          <a:endParaRPr lang="en-US" sz="1100">
            <a:solidFill>
              <a:sysClr val="windowText" lastClr="000000"/>
            </a:solidFill>
          </a:endParaRPr>
        </a:p>
      </cdr:txBody>
    </cdr:sp>
  </cdr:relSizeAnchor>
  <cdr:relSizeAnchor xmlns:cdr="http://schemas.openxmlformats.org/drawingml/2006/chartDrawing">
    <cdr:from>
      <cdr:x>0.00822</cdr:x>
      <cdr:y>0.00842</cdr:y>
    </cdr:from>
    <cdr:to>
      <cdr:x>0.98904</cdr:x>
      <cdr:y>0.133</cdr:y>
    </cdr:to>
    <cdr:sp macro="" textlink="ChartData!$J$107">
      <cdr:nvSpPr>
        <cdr:cNvPr id="3" name="TextBox 2">
          <a:extLst xmlns:a="http://schemas.openxmlformats.org/drawingml/2006/main">
            <a:ext uri="{FF2B5EF4-FFF2-40B4-BE49-F238E27FC236}">
              <a16:creationId xmlns:a16="http://schemas.microsoft.com/office/drawing/2014/main" id="{69643810-F4FB-4A13-8D3A-2573F14FACE0}"/>
            </a:ext>
          </a:extLst>
        </cdr:cNvPr>
        <cdr:cNvSpPr txBox="1"/>
      </cdr:nvSpPr>
      <cdr:spPr>
        <a:xfrm xmlns:a="http://schemas.openxmlformats.org/drawingml/2006/main">
          <a:off x="45474" y="38100"/>
          <a:ext cx="5426014" cy="56389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F061218A-3875-402D-9F3D-A08F9855960A}" type="TxLink">
            <a:rPr lang="en-US" sz="1200" b="1" i="0" u="none" strike="noStrike">
              <a:solidFill>
                <a:srgbClr val="000000"/>
              </a:solidFill>
              <a:latin typeface="Arial"/>
              <a:cs typeface="Arial"/>
            </a:rPr>
            <a:pPr/>
            <a:t>Figure 2.6b  Tax due on non-residential transactions, by month transaction was effective ¹</a:t>
          </a:fld>
          <a:endParaRPr lang="en-US" sz="1100"/>
        </a:p>
      </cdr:txBody>
    </cdr:sp>
  </cdr:relSizeAnchor>
</c:userShapes>
</file>

<file path=xl/drawings/drawing19.xml><?xml version="1.0" encoding="utf-8"?>
<c:userShapes xmlns:c="http://schemas.openxmlformats.org/drawingml/2006/chart">
  <cdr:relSizeAnchor xmlns:cdr="http://schemas.openxmlformats.org/drawingml/2006/chartDrawing">
    <cdr:from>
      <cdr:x>0.01595</cdr:x>
      <cdr:y>0.01166</cdr:y>
    </cdr:from>
    <cdr:to>
      <cdr:x>0.26587</cdr:x>
      <cdr:y>0.07382</cdr:y>
    </cdr:to>
    <cdr:sp macro="" textlink="ChartData!$L$405">
      <cdr:nvSpPr>
        <cdr:cNvPr id="3" name="TextBox 2">
          <a:extLst xmlns:a="http://schemas.openxmlformats.org/drawingml/2006/main">
            <a:ext uri="{FF2B5EF4-FFF2-40B4-BE49-F238E27FC236}">
              <a16:creationId xmlns:a16="http://schemas.microsoft.com/office/drawing/2014/main" id="{64EBC94B-2039-469D-9AB6-BFA69B7F95EB}"/>
            </a:ext>
          </a:extLst>
        </cdr:cNvPr>
        <cdr:cNvSpPr txBox="1"/>
      </cdr:nvSpPr>
      <cdr:spPr>
        <a:xfrm xmlns:a="http://schemas.openxmlformats.org/drawingml/2006/main">
          <a:off x="45721" y="68581"/>
          <a:ext cx="716280" cy="36576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fld id="{58ADE2C3-5DFC-4C75-A066-94404C9A727D}" type="TxLink">
            <a:rPr lang="en-US" sz="1000" b="1" i="0" u="none" strike="noStrike">
              <a:solidFill>
                <a:sysClr val="windowText" lastClr="000000"/>
              </a:solidFill>
              <a:latin typeface="Arial"/>
              <a:cs typeface="Arial"/>
            </a:rPr>
            <a:pPr algn="l"/>
            <a:t>Tax due</a:t>
          </a:fld>
          <a:endParaRPr lang="en-US" sz="1100" b="1">
            <a:solidFill>
              <a:sysClr val="windowText" lastClr="000000"/>
            </a:solidFill>
          </a:endParaRPr>
        </a:p>
      </cdr:txBody>
    </cdr:sp>
  </cdr:relSizeAnchor>
</c:userShapes>
</file>

<file path=xl/drawings/drawing2.xml><?xml version="1.0" encoding="utf-8"?>
<xdr:wsDr xmlns:xdr="http://schemas.openxmlformats.org/drawingml/2006/spreadsheetDrawing" xmlns:a="http://schemas.openxmlformats.org/drawingml/2006/main">
  <xdr:twoCellAnchor editAs="oneCell">
    <xdr:from>
      <xdr:col>0</xdr:col>
      <xdr:colOff>22860</xdr:colOff>
      <xdr:row>377</xdr:row>
      <xdr:rowOff>22860</xdr:rowOff>
    </xdr:from>
    <xdr:to>
      <xdr:col>8</xdr:col>
      <xdr:colOff>426720</xdr:colOff>
      <xdr:row>398</xdr:row>
      <xdr:rowOff>0</xdr:rowOff>
    </xdr:to>
    <xdr:graphicFrame macro="">
      <xdr:nvGraphicFramePr>
        <xdr:cNvPr id="2" name="Chart 1">
          <a:extLst>
            <a:ext uri="{FF2B5EF4-FFF2-40B4-BE49-F238E27FC236}">
              <a16:creationId xmlns:a16="http://schemas.microsoft.com/office/drawing/2014/main" id="{F02190CF-2C39-4BDC-9160-923F978A42E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53340</xdr:colOff>
      <xdr:row>192</xdr:row>
      <xdr:rowOff>0</xdr:rowOff>
    </xdr:from>
    <xdr:to>
      <xdr:col>8</xdr:col>
      <xdr:colOff>411480</xdr:colOff>
      <xdr:row>208</xdr:row>
      <xdr:rowOff>8890</xdr:rowOff>
    </xdr:to>
    <xdr:graphicFrame macro="">
      <xdr:nvGraphicFramePr>
        <xdr:cNvPr id="3" name="Chart 1">
          <a:extLst>
            <a:ext uri="{FF2B5EF4-FFF2-40B4-BE49-F238E27FC236}">
              <a16:creationId xmlns:a16="http://schemas.microsoft.com/office/drawing/2014/main" id="{33802228-856F-4E26-9C20-DD4610AE569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0</xdr:col>
      <xdr:colOff>38100</xdr:colOff>
      <xdr:row>258</xdr:row>
      <xdr:rowOff>220980</xdr:rowOff>
    </xdr:from>
    <xdr:ext cx="5455920" cy="4602480"/>
    <xdr:graphicFrame macro="">
      <xdr:nvGraphicFramePr>
        <xdr:cNvPr id="4" name="Chart 1">
          <a:extLst>
            <a:ext uri="{FF2B5EF4-FFF2-40B4-BE49-F238E27FC236}">
              <a16:creationId xmlns:a16="http://schemas.microsoft.com/office/drawing/2014/main" id="{85B30F6F-35FE-469B-82A0-CFD2CA5CAD4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oneCellAnchor>
    <xdr:from>
      <xdr:col>0</xdr:col>
      <xdr:colOff>30480</xdr:colOff>
      <xdr:row>82</xdr:row>
      <xdr:rowOff>15240</xdr:rowOff>
    </xdr:from>
    <xdr:ext cx="5532120" cy="5120640"/>
    <xdr:graphicFrame macro="">
      <xdr:nvGraphicFramePr>
        <xdr:cNvPr id="5" name="Chart 4">
          <a:extLst>
            <a:ext uri="{FF2B5EF4-FFF2-40B4-BE49-F238E27FC236}">
              <a16:creationId xmlns:a16="http://schemas.microsoft.com/office/drawing/2014/main" id="{92DEF210-45EE-4704-9119-791B233DF01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twoCellAnchor editAs="oneCell">
    <xdr:from>
      <xdr:col>0</xdr:col>
      <xdr:colOff>22860</xdr:colOff>
      <xdr:row>130</xdr:row>
      <xdr:rowOff>0</xdr:rowOff>
    </xdr:from>
    <xdr:to>
      <xdr:col>8</xdr:col>
      <xdr:colOff>411480</xdr:colOff>
      <xdr:row>143</xdr:row>
      <xdr:rowOff>268605</xdr:rowOff>
    </xdr:to>
    <xdr:graphicFrame macro="">
      <xdr:nvGraphicFramePr>
        <xdr:cNvPr id="6" name="Chart 1">
          <a:extLst>
            <a:ext uri="{FF2B5EF4-FFF2-40B4-BE49-F238E27FC236}">
              <a16:creationId xmlns:a16="http://schemas.microsoft.com/office/drawing/2014/main" id="{6CBACF5A-DA86-486B-B0B5-5150BB5BF6F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oneCellAnchor>
    <xdr:from>
      <xdr:col>0</xdr:col>
      <xdr:colOff>22860</xdr:colOff>
      <xdr:row>57</xdr:row>
      <xdr:rowOff>160020</xdr:rowOff>
    </xdr:from>
    <xdr:ext cx="5471160" cy="4695825"/>
    <xdr:graphicFrame macro="">
      <xdr:nvGraphicFramePr>
        <xdr:cNvPr id="7" name="Chart 6">
          <a:extLst>
            <a:ext uri="{FF2B5EF4-FFF2-40B4-BE49-F238E27FC236}">
              <a16:creationId xmlns:a16="http://schemas.microsoft.com/office/drawing/2014/main" id="{A7BDA333-203E-40D6-AD0A-4884787323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oneCellAnchor>
  <xdr:oneCellAnchor>
    <xdr:from>
      <xdr:col>0</xdr:col>
      <xdr:colOff>38100</xdr:colOff>
      <xdr:row>278</xdr:row>
      <xdr:rowOff>213360</xdr:rowOff>
    </xdr:from>
    <xdr:ext cx="5486400" cy="4724400"/>
    <xdr:graphicFrame macro="">
      <xdr:nvGraphicFramePr>
        <xdr:cNvPr id="8" name="Chart 1">
          <a:extLst>
            <a:ext uri="{FF2B5EF4-FFF2-40B4-BE49-F238E27FC236}">
              <a16:creationId xmlns:a16="http://schemas.microsoft.com/office/drawing/2014/main" id="{FB7E62EB-A40D-4C20-8F9C-4BAB7C9ABBB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oneCellAnchor>
  <xdr:oneCellAnchor>
    <xdr:from>
      <xdr:col>0</xdr:col>
      <xdr:colOff>45720</xdr:colOff>
      <xdr:row>301</xdr:row>
      <xdr:rowOff>76200</xdr:rowOff>
    </xdr:from>
    <xdr:ext cx="5463540" cy="4122420"/>
    <xdr:graphicFrame macro="">
      <xdr:nvGraphicFramePr>
        <xdr:cNvPr id="9" name="Chart 1">
          <a:extLst>
            <a:ext uri="{FF2B5EF4-FFF2-40B4-BE49-F238E27FC236}">
              <a16:creationId xmlns:a16="http://schemas.microsoft.com/office/drawing/2014/main" id="{E5765FC9-CAB7-4440-8F9A-083BAEED414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oneCellAnchor>
  <xdr:oneCellAnchor>
    <xdr:from>
      <xdr:col>0</xdr:col>
      <xdr:colOff>45720</xdr:colOff>
      <xdr:row>326</xdr:row>
      <xdr:rowOff>137160</xdr:rowOff>
    </xdr:from>
    <xdr:ext cx="5463540" cy="4518659"/>
    <xdr:graphicFrame macro="">
      <xdr:nvGraphicFramePr>
        <xdr:cNvPr id="10" name="Chart 1">
          <a:extLst>
            <a:ext uri="{FF2B5EF4-FFF2-40B4-BE49-F238E27FC236}">
              <a16:creationId xmlns:a16="http://schemas.microsoft.com/office/drawing/2014/main" id="{E6B5566E-3A35-4425-9205-E83160EE155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oneCellAnchor>
  <xdr:oneCellAnchor>
    <xdr:from>
      <xdr:col>0</xdr:col>
      <xdr:colOff>0</xdr:colOff>
      <xdr:row>166</xdr:row>
      <xdr:rowOff>22860</xdr:rowOff>
    </xdr:from>
    <xdr:ext cx="5501640" cy="4678680"/>
    <xdr:graphicFrame macro="">
      <xdr:nvGraphicFramePr>
        <xdr:cNvPr id="11" name="Chart 1">
          <a:extLst>
            <a:ext uri="{FF2B5EF4-FFF2-40B4-BE49-F238E27FC236}">
              <a16:creationId xmlns:a16="http://schemas.microsoft.com/office/drawing/2014/main" id="{2F1AD8FD-08DA-4A8A-A0C8-969147D6FDB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oneCellAnchor>
  <xdr:twoCellAnchor editAs="oneCell">
    <xdr:from>
      <xdr:col>0</xdr:col>
      <xdr:colOff>22860</xdr:colOff>
      <xdr:row>145</xdr:row>
      <xdr:rowOff>30480</xdr:rowOff>
    </xdr:from>
    <xdr:to>
      <xdr:col>8</xdr:col>
      <xdr:colOff>411480</xdr:colOff>
      <xdr:row>165</xdr:row>
      <xdr:rowOff>160020</xdr:rowOff>
    </xdr:to>
    <xdr:graphicFrame macro="">
      <xdr:nvGraphicFramePr>
        <xdr:cNvPr id="12" name="Chart 1">
          <a:extLst>
            <a:ext uri="{FF2B5EF4-FFF2-40B4-BE49-F238E27FC236}">
              <a16:creationId xmlns:a16="http://schemas.microsoft.com/office/drawing/2014/main" id="{DEF45798-0981-4BA9-8092-82D56883A54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oneCellAnchor>
    <xdr:from>
      <xdr:col>0</xdr:col>
      <xdr:colOff>22860</xdr:colOff>
      <xdr:row>2</xdr:row>
      <xdr:rowOff>0</xdr:rowOff>
    </xdr:from>
    <xdr:ext cx="5486400" cy="3787140"/>
    <xdr:graphicFrame macro="">
      <xdr:nvGraphicFramePr>
        <xdr:cNvPr id="13" name="Chart 12">
          <a:extLst>
            <a:ext uri="{FF2B5EF4-FFF2-40B4-BE49-F238E27FC236}">
              <a16:creationId xmlns:a16="http://schemas.microsoft.com/office/drawing/2014/main" id="{EE8E4C00-7BFC-45CF-855B-7F6C21C240D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oneCellAnchor>
  <xdr:oneCellAnchor>
    <xdr:from>
      <xdr:col>0</xdr:col>
      <xdr:colOff>22860</xdr:colOff>
      <xdr:row>234</xdr:row>
      <xdr:rowOff>7620</xdr:rowOff>
    </xdr:from>
    <xdr:ext cx="5478780" cy="4594859"/>
    <xdr:graphicFrame macro="">
      <xdr:nvGraphicFramePr>
        <xdr:cNvPr id="14" name="Chart 1">
          <a:extLst>
            <a:ext uri="{FF2B5EF4-FFF2-40B4-BE49-F238E27FC236}">
              <a16:creationId xmlns:a16="http://schemas.microsoft.com/office/drawing/2014/main" id="{65E52BF5-04BA-4A77-AFDA-73679C16966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oneCellAnchor>
  <xdr:oneCellAnchor>
    <xdr:from>
      <xdr:col>0</xdr:col>
      <xdr:colOff>38100</xdr:colOff>
      <xdr:row>209</xdr:row>
      <xdr:rowOff>129540</xdr:rowOff>
    </xdr:from>
    <xdr:ext cx="5486400" cy="5074920"/>
    <xdr:graphicFrame macro="">
      <xdr:nvGraphicFramePr>
        <xdr:cNvPr id="15" name="Chart 1">
          <a:extLst>
            <a:ext uri="{FF2B5EF4-FFF2-40B4-BE49-F238E27FC236}">
              <a16:creationId xmlns:a16="http://schemas.microsoft.com/office/drawing/2014/main" id="{2E299684-5C3B-43A6-B4D7-08A15ECC54B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oneCellAnchor>
  <xdr:oneCellAnchor>
    <xdr:from>
      <xdr:col>0</xdr:col>
      <xdr:colOff>45720</xdr:colOff>
      <xdr:row>351</xdr:row>
      <xdr:rowOff>137160</xdr:rowOff>
    </xdr:from>
    <xdr:ext cx="5461383" cy="4069080"/>
    <xdr:graphicFrame macro="">
      <xdr:nvGraphicFramePr>
        <xdr:cNvPr id="16" name="Chart 1">
          <a:extLst>
            <a:ext uri="{FF2B5EF4-FFF2-40B4-BE49-F238E27FC236}">
              <a16:creationId xmlns:a16="http://schemas.microsoft.com/office/drawing/2014/main" id="{10F05A7B-B75D-4243-BCE9-0E66984BAF2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oneCellAnchor>
  <xdr:oneCellAnchor>
    <xdr:from>
      <xdr:col>0</xdr:col>
      <xdr:colOff>30480</xdr:colOff>
      <xdr:row>106</xdr:row>
      <xdr:rowOff>281940</xdr:rowOff>
    </xdr:from>
    <xdr:ext cx="5532120" cy="4411980"/>
    <xdr:graphicFrame macro="">
      <xdr:nvGraphicFramePr>
        <xdr:cNvPr id="17" name="Chart 16">
          <a:extLst>
            <a:ext uri="{FF2B5EF4-FFF2-40B4-BE49-F238E27FC236}">
              <a16:creationId xmlns:a16="http://schemas.microsoft.com/office/drawing/2014/main" id="{D53A027C-0099-45FB-8DFD-5E81C7BBB2E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oneCellAnchor>
  <xdr:twoCellAnchor>
    <xdr:from>
      <xdr:col>0</xdr:col>
      <xdr:colOff>0</xdr:colOff>
      <xdr:row>399</xdr:row>
      <xdr:rowOff>91440</xdr:rowOff>
    </xdr:from>
    <xdr:to>
      <xdr:col>9</xdr:col>
      <xdr:colOff>0</xdr:colOff>
      <xdr:row>402</xdr:row>
      <xdr:rowOff>15240</xdr:rowOff>
    </xdr:to>
    <xdr:sp macro="" textlink="$J$400">
      <xdr:nvSpPr>
        <xdr:cNvPr id="18" name="TextBox 17">
          <a:extLst>
            <a:ext uri="{FF2B5EF4-FFF2-40B4-BE49-F238E27FC236}">
              <a16:creationId xmlns:a16="http://schemas.microsoft.com/office/drawing/2014/main" id="{58663DAE-9F04-455C-838B-EF63974EEA73}"/>
            </a:ext>
          </a:extLst>
        </xdr:cNvPr>
        <xdr:cNvSpPr txBox="1"/>
      </xdr:nvSpPr>
      <xdr:spPr>
        <a:xfrm>
          <a:off x="0" y="82993865"/>
          <a:ext cx="5667375" cy="552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32503BAE-EBC0-4FC1-943D-1C45A0ED4601}" type="TxLink">
            <a:rPr lang="en-US" sz="1200" b="1" i="0" u="none" strike="noStrike">
              <a:ln>
                <a:noFill/>
              </a:ln>
              <a:solidFill>
                <a:srgbClr val="000000"/>
              </a:solidFill>
              <a:latin typeface="Arial"/>
              <a:cs typeface="Arial"/>
            </a:rPr>
            <a:pPr/>
            <a:t>Figure A1  Percentage change between the first and second estimates, by month transaction was effective</a:t>
          </a:fld>
          <a:endParaRPr lang="en-US" sz="1100">
            <a:ln>
              <a:noFill/>
            </a:ln>
          </a:endParaRPr>
        </a:p>
      </xdr:txBody>
    </xdr:sp>
    <xdr:clientData/>
  </xdr:twoCellAnchor>
  <xdr:twoCellAnchor>
    <xdr:from>
      <xdr:col>0</xdr:col>
      <xdr:colOff>0</xdr:colOff>
      <xdr:row>436</xdr:row>
      <xdr:rowOff>129540</xdr:rowOff>
    </xdr:from>
    <xdr:to>
      <xdr:col>8</xdr:col>
      <xdr:colOff>426720</xdr:colOff>
      <xdr:row>439</xdr:row>
      <xdr:rowOff>228600</xdr:rowOff>
    </xdr:to>
    <xdr:sp macro="" textlink="$J$441">
      <xdr:nvSpPr>
        <xdr:cNvPr id="19" name="TextBox 18">
          <a:extLst>
            <a:ext uri="{FF2B5EF4-FFF2-40B4-BE49-F238E27FC236}">
              <a16:creationId xmlns:a16="http://schemas.microsoft.com/office/drawing/2014/main" id="{5E9CCCBB-97EB-4089-B4FB-1891D585AE7F}"/>
            </a:ext>
          </a:extLst>
        </xdr:cNvPr>
        <xdr:cNvSpPr txBox="1"/>
      </xdr:nvSpPr>
      <xdr:spPr>
        <a:xfrm>
          <a:off x="0" y="89166065"/>
          <a:ext cx="5601970" cy="58801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2322696B-08B4-4FE1-8E1D-8D0E0A116501}" type="TxLink">
            <a:rPr lang="en-US" sz="1000" b="0" i="0" u="none" strike="noStrike">
              <a:solidFill>
                <a:sysClr val="windowText" lastClr="000000"/>
              </a:solidFill>
              <a:latin typeface="Arial"/>
              <a:cs typeface="Arial"/>
            </a:rPr>
            <a:pPr/>
            <a:t>¹ We have corrected a non-residential transaction effective in April 2019. This transaction was entered incorrectly as being overly large and has now been amended. This led to a downward revision in the non-residential tax due in this month.</a:t>
          </a:fld>
          <a:endParaRPr lang="en-US" sz="1000">
            <a:solidFill>
              <a:sysClr val="windowText" lastClr="000000"/>
            </a:solidFill>
          </a:endParaRPr>
        </a:p>
      </xdr:txBody>
    </xdr:sp>
    <xdr:clientData/>
  </xdr:twoCellAnchor>
  <xdr:twoCellAnchor editAs="oneCell">
    <xdr:from>
      <xdr:col>4</xdr:col>
      <xdr:colOff>22860</xdr:colOff>
      <xdr:row>402</xdr:row>
      <xdr:rowOff>15240</xdr:rowOff>
    </xdr:from>
    <xdr:to>
      <xdr:col>8</xdr:col>
      <xdr:colOff>420053</xdr:colOff>
      <xdr:row>437</xdr:row>
      <xdr:rowOff>30164</xdr:rowOff>
    </xdr:to>
    <xdr:graphicFrame macro="">
      <xdr:nvGraphicFramePr>
        <xdr:cNvPr id="20" name="Chart 19">
          <a:extLst>
            <a:ext uri="{FF2B5EF4-FFF2-40B4-BE49-F238E27FC236}">
              <a16:creationId xmlns:a16="http://schemas.microsoft.com/office/drawing/2014/main" id="{223BF3E8-7502-4E1C-A331-D63095B21EE5}"/>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editAs="oneCell">
    <xdr:from>
      <xdr:col>0</xdr:col>
      <xdr:colOff>106680</xdr:colOff>
      <xdr:row>402</xdr:row>
      <xdr:rowOff>0</xdr:rowOff>
    </xdr:from>
    <xdr:to>
      <xdr:col>4</xdr:col>
      <xdr:colOff>29210</xdr:colOff>
      <xdr:row>437</xdr:row>
      <xdr:rowOff>7938</xdr:rowOff>
    </xdr:to>
    <xdr:graphicFrame macro="">
      <xdr:nvGraphicFramePr>
        <xdr:cNvPr id="21" name="Chart 20">
          <a:extLst>
            <a:ext uri="{FF2B5EF4-FFF2-40B4-BE49-F238E27FC236}">
              <a16:creationId xmlns:a16="http://schemas.microsoft.com/office/drawing/2014/main" id="{E9BF67BA-09F0-4924-8832-D504D0EC1412}"/>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wsDr>
</file>

<file path=xl/drawings/drawing20.xml><?xml version="1.0" encoding="utf-8"?>
<c:userShapes xmlns:c="http://schemas.openxmlformats.org/drawingml/2006/chart">
  <cdr:relSizeAnchor xmlns:cdr="http://schemas.openxmlformats.org/drawingml/2006/chartDrawing">
    <cdr:from>
      <cdr:x>0</cdr:x>
      <cdr:y>0</cdr:y>
    </cdr:from>
    <cdr:to>
      <cdr:x>0.42367</cdr:x>
      <cdr:y>0.13163</cdr:y>
    </cdr:to>
    <cdr:sp macro="" textlink="ChartData!$K$405">
      <cdr:nvSpPr>
        <cdr:cNvPr id="2" name="TextBox 1">
          <a:extLst xmlns:a="http://schemas.openxmlformats.org/drawingml/2006/main">
            <a:ext uri="{FF2B5EF4-FFF2-40B4-BE49-F238E27FC236}">
              <a16:creationId xmlns:a16="http://schemas.microsoft.com/office/drawing/2014/main" id="{8C134719-FA4D-4BFC-B931-AB18F4A633FA}"/>
            </a:ext>
          </a:extLst>
        </cdr:cNvPr>
        <cdr:cNvSpPr txBox="1"/>
      </cdr:nvSpPr>
      <cdr:spPr>
        <a:xfrm xmlns:a="http://schemas.openxmlformats.org/drawingml/2006/main">
          <a:off x="0" y="0"/>
          <a:ext cx="1082040" cy="4191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01BACD5F-855B-439B-AFB4-F75A58BFCF5E}" type="TxLink">
            <a:rPr lang="en-US" sz="1000" b="1" i="0" u="none" strike="noStrike">
              <a:solidFill>
                <a:sysClr val="windowText" lastClr="000000"/>
              </a:solidFill>
              <a:latin typeface="Arial"/>
              <a:cs typeface="Arial"/>
            </a:rPr>
            <a:pPr/>
            <a:t>Number of transactions</a:t>
          </a:fld>
          <a:endParaRPr lang="en-US" sz="1100" b="1">
            <a:solidFill>
              <a:sysClr val="windowText" lastClr="000000"/>
            </a:solidFill>
          </a:endParaRPr>
        </a:p>
      </cdr:txBody>
    </cdr:sp>
  </cdr:relSizeAnchor>
</c:userShapes>
</file>

<file path=xl/drawings/drawing2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336550</xdr:colOff>
          <xdr:row>0</xdr:row>
          <xdr:rowOff>152400</xdr:rowOff>
        </xdr:from>
        <xdr:to>
          <xdr:col>11</xdr:col>
          <xdr:colOff>257175</xdr:colOff>
          <xdr:row>4</xdr:row>
          <xdr:rowOff>76200</xdr:rowOff>
        </xdr:to>
        <xdr:sp macro="" textlink="">
          <xdr:nvSpPr>
            <xdr:cNvPr id="15361" name="List Box 1" hidden="1">
              <a:extLst>
                <a:ext uri="{63B3BB69-23CF-44E3-9099-C40C66FF867C}">
                  <a14:compatExt spid="_x0000_s15361"/>
                </a:ext>
                <a:ext uri="{FF2B5EF4-FFF2-40B4-BE49-F238E27FC236}">
                  <a16:creationId xmlns:a16="http://schemas.microsoft.com/office/drawing/2014/main" id="{C5C91FAF-A923-4996-95DD-D02E8A92BEA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533400</xdr:colOff>
          <xdr:row>1</xdr:row>
          <xdr:rowOff>31750</xdr:rowOff>
        </xdr:from>
        <xdr:to>
          <xdr:col>12</xdr:col>
          <xdr:colOff>463550</xdr:colOff>
          <xdr:row>4</xdr:row>
          <xdr:rowOff>152400</xdr:rowOff>
        </xdr:to>
        <xdr:sp macro="" textlink="">
          <xdr:nvSpPr>
            <xdr:cNvPr id="16385" name="List Box 1" hidden="1">
              <a:extLst>
                <a:ext uri="{63B3BB69-23CF-44E3-9099-C40C66FF867C}">
                  <a14:compatExt spid="_x0000_s16385"/>
                </a:ext>
                <a:ext uri="{FF2B5EF4-FFF2-40B4-BE49-F238E27FC236}">
                  <a16:creationId xmlns:a16="http://schemas.microsoft.com/office/drawing/2014/main" id="{5936552F-3013-4AC4-9E31-8628F9F0346B}"/>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c:userShapes xmlns:c="http://schemas.openxmlformats.org/drawingml/2006/chart">
  <cdr:relSizeAnchor xmlns:cdr="http://schemas.openxmlformats.org/drawingml/2006/chartDrawing">
    <cdr:from>
      <cdr:x>0.0153</cdr:x>
      <cdr:y>0.12642</cdr:y>
    </cdr:from>
    <cdr:to>
      <cdr:x>0.31572</cdr:x>
      <cdr:y>0.26604</cdr:y>
    </cdr:to>
    <cdr:sp macro="" textlink="ChartData!$K$382">
      <cdr:nvSpPr>
        <cdr:cNvPr id="2" name="TextBox 1">
          <a:extLst xmlns:a="http://schemas.openxmlformats.org/drawingml/2006/main">
            <a:ext uri="{FF2B5EF4-FFF2-40B4-BE49-F238E27FC236}">
              <a16:creationId xmlns:a16="http://schemas.microsoft.com/office/drawing/2014/main" id="{B154A2CD-5BEA-4138-B0A8-585C651B2FC7}"/>
            </a:ext>
          </a:extLst>
        </cdr:cNvPr>
        <cdr:cNvSpPr txBox="1"/>
      </cdr:nvSpPr>
      <cdr:spPr>
        <a:xfrm xmlns:a="http://schemas.openxmlformats.org/drawingml/2006/main">
          <a:off x="83825" y="510540"/>
          <a:ext cx="1645915" cy="56388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fld id="{D1B70C30-1BCA-4D09-B3D1-A1E5B441DD79}" type="TxLink">
            <a:rPr lang="en-US" sz="1000" b="1" i="0" u="none" strike="noStrike">
              <a:solidFill>
                <a:sysClr val="windowText" lastClr="000000"/>
              </a:solidFill>
              <a:latin typeface="Arial"/>
              <a:cs typeface="Arial"/>
            </a:rPr>
            <a:pPr algn="l"/>
            <a:t>Value of LTT payments (£ millions)</a:t>
          </a:fld>
          <a:endParaRPr lang="en-US" sz="1100" b="1">
            <a:solidFill>
              <a:sysClr val="windowText" lastClr="000000"/>
            </a:solidFill>
          </a:endParaRPr>
        </a:p>
      </cdr:txBody>
    </cdr:sp>
  </cdr:relSizeAnchor>
  <cdr:relSizeAnchor xmlns:cdr="http://schemas.openxmlformats.org/drawingml/2006/chartDrawing">
    <cdr:from>
      <cdr:x>0</cdr:x>
      <cdr:y>0.87766</cdr:y>
    </cdr:from>
    <cdr:to>
      <cdr:x>1</cdr:x>
      <cdr:y>1</cdr:y>
    </cdr:to>
    <cdr:sp macro="" textlink="ChartData!$J$397">
      <cdr:nvSpPr>
        <cdr:cNvPr id="3" name="TextBox 1">
          <a:extLst xmlns:a="http://schemas.openxmlformats.org/drawingml/2006/main">
            <a:ext uri="{FF2B5EF4-FFF2-40B4-BE49-F238E27FC236}">
              <a16:creationId xmlns:a16="http://schemas.microsoft.com/office/drawing/2014/main" id="{ECF27316-2D2E-41D9-90CD-0B2D7301EDCB}"/>
            </a:ext>
          </a:extLst>
        </cdr:cNvPr>
        <cdr:cNvSpPr txBox="1"/>
      </cdr:nvSpPr>
      <cdr:spPr>
        <a:xfrm xmlns:a="http://schemas.openxmlformats.org/drawingml/2006/main">
          <a:off x="0" y="3771900"/>
          <a:ext cx="5478780" cy="52578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22647EC1-F167-4C9F-B3B1-3926FDDEC5A2}" type="TxLink">
            <a:rPr lang="en-US" sz="1000" b="0" i="0" u="none" strike="noStrike">
              <a:solidFill>
                <a:srgbClr val="000000"/>
              </a:solidFill>
              <a:latin typeface="Arial"/>
              <a:cs typeface="Arial"/>
            </a:rPr>
            <a:pPr/>
            <a:t>¹ Please note that for April 2020 (due to its untypical size), the £28.2 million paid for the Transport for Wales transaction of the core valley lines has been excluded from this chart.</a:t>
          </a:fld>
          <a:endParaRPr lang="en-US" sz="1100">
            <a:solidFill>
              <a:srgbClr val="595959"/>
            </a:solidFill>
          </a:endParaRPr>
        </a:p>
      </cdr:txBody>
    </cdr:sp>
  </cdr:relSizeAnchor>
  <cdr:relSizeAnchor xmlns:cdr="http://schemas.openxmlformats.org/drawingml/2006/chartDrawing">
    <cdr:from>
      <cdr:x>0.00278</cdr:x>
      <cdr:y>0.00755</cdr:y>
    </cdr:from>
    <cdr:to>
      <cdr:x>1</cdr:x>
      <cdr:y>0.12642</cdr:y>
    </cdr:to>
    <cdr:sp macro="" textlink="ChartData!$J$378">
      <cdr:nvSpPr>
        <cdr:cNvPr id="4" name="TextBox 3">
          <a:extLst xmlns:a="http://schemas.openxmlformats.org/drawingml/2006/main">
            <a:ext uri="{FF2B5EF4-FFF2-40B4-BE49-F238E27FC236}">
              <a16:creationId xmlns:a16="http://schemas.microsoft.com/office/drawing/2014/main" id="{37884FD2-31BC-4F6F-95B6-DFD06C522033}"/>
            </a:ext>
          </a:extLst>
        </cdr:cNvPr>
        <cdr:cNvSpPr txBox="1"/>
      </cdr:nvSpPr>
      <cdr:spPr>
        <a:xfrm xmlns:a="http://schemas.openxmlformats.org/drawingml/2006/main">
          <a:off x="15231" y="30481"/>
          <a:ext cx="5463549" cy="48006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FD893354-2C5C-4E1C-B227-F3E56C3A4FE5}" type="TxLink">
            <a:rPr lang="en-US" sz="1200" b="1" i="0" u="none" strike="noStrike">
              <a:solidFill>
                <a:srgbClr val="000000"/>
              </a:solidFill>
              <a:latin typeface="Arial"/>
              <a:cs typeface="Arial"/>
            </a:rPr>
            <a:pPr/>
            <a:t>Figure 7.1  Land Transaction Tax (LTT) paid to the Welsh Revenue Authority (WRA) ¹</a:t>
          </a:fld>
          <a:endParaRPr lang="en-US" sz="1100"/>
        </a:p>
      </cdr:txBody>
    </cdr:sp>
  </cdr:relSizeAnchor>
</c:userShapes>
</file>

<file path=xl/drawings/drawing4.xml><?xml version="1.0" encoding="utf-8"?>
<c:userShapes xmlns:c="http://schemas.openxmlformats.org/drawingml/2006/chart">
  <cdr:relSizeAnchor xmlns:cdr="http://schemas.openxmlformats.org/drawingml/2006/chartDrawing">
    <cdr:from>
      <cdr:x>0.0199</cdr:x>
      <cdr:y>0.1871</cdr:y>
    </cdr:from>
    <cdr:to>
      <cdr:x>0.3724</cdr:x>
      <cdr:y>0.29395</cdr:y>
    </cdr:to>
    <cdr:sp macro="" textlink="ChartData!$K$198">
      <cdr:nvSpPr>
        <cdr:cNvPr id="2" name="TextBox 1">
          <a:extLst xmlns:a="http://schemas.openxmlformats.org/drawingml/2006/main">
            <a:ext uri="{FF2B5EF4-FFF2-40B4-BE49-F238E27FC236}">
              <a16:creationId xmlns:a16="http://schemas.microsoft.com/office/drawing/2014/main" id="{B154A2CD-5BEA-4138-B0A8-585C651B2FC7}"/>
            </a:ext>
          </a:extLst>
        </cdr:cNvPr>
        <cdr:cNvSpPr txBox="1"/>
      </cdr:nvSpPr>
      <cdr:spPr>
        <a:xfrm xmlns:a="http://schemas.openxmlformats.org/drawingml/2006/main">
          <a:off x="106681" y="767018"/>
          <a:ext cx="1889760" cy="438030"/>
        </a:xfrm>
        <a:prstGeom xmlns:a="http://schemas.openxmlformats.org/drawingml/2006/main" prst="rect">
          <a:avLst/>
        </a:prstGeom>
      </cdr:spPr>
      <cdr:txBody>
        <a:bodyPr xmlns:a="http://schemas.openxmlformats.org/drawingml/2006/main" vertOverflow="clip" wrap="square" rtlCol="0" anchor="t"/>
        <a:lstStyle xmlns:a="http://schemas.openxmlformats.org/drawingml/2006/main"/>
        <a:p xmlns:a="http://schemas.openxmlformats.org/drawingml/2006/main">
          <a:pPr algn="l"/>
          <a:fld id="{77132FEA-7E93-4185-A675-B7E4ED610811}" type="TxLink">
            <a:rPr lang="en-US" sz="1000" b="1" i="0" u="none" strike="noStrike">
              <a:solidFill>
                <a:sysClr val="windowText" lastClr="000000"/>
              </a:solidFill>
              <a:latin typeface="Arial"/>
              <a:cs typeface="Arial"/>
            </a:rPr>
            <a:pPr algn="l"/>
            <a:t>Percentage of transactions / tax due</a:t>
          </a:fld>
          <a:endParaRPr lang="en-US" sz="1100" b="1">
            <a:solidFill>
              <a:sysClr val="windowText" lastClr="000000"/>
            </a:solidFill>
          </a:endParaRPr>
        </a:p>
      </cdr:txBody>
    </cdr:sp>
  </cdr:relSizeAnchor>
  <cdr:relSizeAnchor xmlns:cdr="http://schemas.openxmlformats.org/drawingml/2006/chartDrawing">
    <cdr:from>
      <cdr:x>0</cdr:x>
      <cdr:y>0.92236</cdr:y>
    </cdr:from>
    <cdr:to>
      <cdr:x>0.98594</cdr:x>
      <cdr:y>1</cdr:y>
    </cdr:to>
    <cdr:sp macro="" textlink="ChartData!$J$207">
      <cdr:nvSpPr>
        <cdr:cNvPr id="3" name="TextBox 1">
          <a:extLst xmlns:a="http://schemas.openxmlformats.org/drawingml/2006/main">
            <a:ext uri="{FF2B5EF4-FFF2-40B4-BE49-F238E27FC236}">
              <a16:creationId xmlns:a16="http://schemas.microsoft.com/office/drawing/2014/main" id="{0834DBD4-1C23-466E-8288-2006BD513386}"/>
            </a:ext>
          </a:extLst>
        </cdr:cNvPr>
        <cdr:cNvSpPr txBox="1"/>
      </cdr:nvSpPr>
      <cdr:spPr>
        <a:xfrm xmlns:a="http://schemas.openxmlformats.org/drawingml/2006/main">
          <a:off x="0" y="2714414"/>
          <a:ext cx="5386800" cy="22849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7E5DD4E4-A8A7-4C6C-BA1C-5D37326CEAF3}" type="TxLink">
            <a:rPr lang="en-US" sz="1000" b="0" i="0" u="none" strike="noStrike">
              <a:solidFill>
                <a:srgbClr val="000000"/>
              </a:solidFill>
              <a:latin typeface="Arial"/>
              <a:cs typeface="Arial"/>
            </a:rPr>
            <a:pPr/>
            <a:t>(p) The value is provisional and will be revised in a future publication.</a:t>
          </a:fld>
          <a:endParaRPr lang="en-US" sz="1100">
            <a:solidFill>
              <a:sysClr val="windowText" lastClr="000000"/>
            </a:solidFill>
          </a:endParaRPr>
        </a:p>
      </cdr:txBody>
    </cdr:sp>
  </cdr:relSizeAnchor>
  <cdr:relSizeAnchor xmlns:cdr="http://schemas.openxmlformats.org/drawingml/2006/chartDrawing">
    <cdr:from>
      <cdr:x>0</cdr:x>
      <cdr:y>0.00971</cdr:y>
    </cdr:from>
    <cdr:to>
      <cdr:x>0.99495</cdr:x>
      <cdr:y>0.13793</cdr:y>
    </cdr:to>
    <cdr:sp macro="" textlink="ChartData!$J$194">
      <cdr:nvSpPr>
        <cdr:cNvPr id="4" name="TextBox 3">
          <a:extLst xmlns:a="http://schemas.openxmlformats.org/drawingml/2006/main">
            <a:ext uri="{FF2B5EF4-FFF2-40B4-BE49-F238E27FC236}">
              <a16:creationId xmlns:a16="http://schemas.microsoft.com/office/drawing/2014/main" id="{2BE256E4-59EF-4326-91E8-B1B90A8F3D0F}"/>
            </a:ext>
          </a:extLst>
        </cdr:cNvPr>
        <cdr:cNvSpPr txBox="1"/>
      </cdr:nvSpPr>
      <cdr:spPr>
        <a:xfrm xmlns:a="http://schemas.openxmlformats.org/drawingml/2006/main">
          <a:off x="0" y="38100"/>
          <a:ext cx="5334000" cy="5029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B57FFF60-D58A-4BFF-BCCB-63D58D2F7F3C}" type="TxLink">
            <a:rPr lang="en-US" sz="1200" b="1" i="0" u="none" strike="noStrike">
              <a:solidFill>
                <a:srgbClr val="000000"/>
              </a:solidFill>
              <a:latin typeface="Arial"/>
              <a:cs typeface="Arial"/>
            </a:rPr>
            <a:pPr/>
            <a:t>Figure 3.3  Number of residential transactions and tax due on those properties, by residential tax band, January to March 2021</a:t>
          </a:fld>
          <a:endParaRPr lang="en-US" sz="1100"/>
        </a:p>
      </cdr:txBody>
    </cdr:sp>
  </cdr:relSizeAnchor>
</c:userShapes>
</file>

<file path=xl/drawings/drawing5.xml><?xml version="1.0" encoding="utf-8"?>
<c:userShapes xmlns:c="http://schemas.openxmlformats.org/drawingml/2006/chart">
  <cdr:relSizeAnchor xmlns:cdr="http://schemas.openxmlformats.org/drawingml/2006/chartDrawing">
    <cdr:from>
      <cdr:x>0.00978</cdr:x>
      <cdr:y>0.12252</cdr:y>
    </cdr:from>
    <cdr:to>
      <cdr:x>0.21632</cdr:x>
      <cdr:y>0.22677</cdr:y>
    </cdr:to>
    <cdr:sp macro="" textlink="ChartData!$K$264">
      <cdr:nvSpPr>
        <cdr:cNvPr id="2" name="TextBox 1">
          <a:extLst xmlns:a="http://schemas.openxmlformats.org/drawingml/2006/main">
            <a:ext uri="{FF2B5EF4-FFF2-40B4-BE49-F238E27FC236}">
              <a16:creationId xmlns:a16="http://schemas.microsoft.com/office/drawing/2014/main" id="{B154A2CD-5BEA-4138-B0A8-585C651B2FC7}"/>
            </a:ext>
          </a:extLst>
        </cdr:cNvPr>
        <cdr:cNvSpPr txBox="1"/>
      </cdr:nvSpPr>
      <cdr:spPr>
        <a:xfrm xmlns:a="http://schemas.openxmlformats.org/drawingml/2006/main">
          <a:off x="53359" y="563880"/>
          <a:ext cx="1126866" cy="479824"/>
        </a:xfrm>
        <a:prstGeom xmlns:a="http://schemas.openxmlformats.org/drawingml/2006/main" prst="rect">
          <a:avLst/>
        </a:prstGeom>
      </cdr:spPr>
      <cdr:txBody>
        <a:bodyPr xmlns:a="http://schemas.openxmlformats.org/drawingml/2006/main" vertOverflow="clip" wrap="square" rtlCol="0" anchor="t"/>
        <a:lstStyle xmlns:a="http://schemas.openxmlformats.org/drawingml/2006/main"/>
        <a:p xmlns:a="http://schemas.openxmlformats.org/drawingml/2006/main">
          <a:pPr algn="l"/>
          <a:fld id="{3DF2B06E-EC20-4692-9974-CDE14FF36C87}" type="TxLink">
            <a:rPr lang="en-US" sz="1000" b="1" i="0" u="none" strike="noStrike">
              <a:solidFill>
                <a:sysClr val="windowText" lastClr="000000"/>
              </a:solidFill>
              <a:latin typeface="Arial"/>
              <a:cs typeface="Arial"/>
            </a:rPr>
            <a:pPr algn="l"/>
            <a:t>Percentage of transactions</a:t>
          </a:fld>
          <a:endParaRPr lang="en-US" sz="1100" b="1">
            <a:solidFill>
              <a:sysClr val="windowText" lastClr="000000"/>
            </a:solidFill>
          </a:endParaRPr>
        </a:p>
      </cdr:txBody>
    </cdr:sp>
  </cdr:relSizeAnchor>
  <cdr:relSizeAnchor xmlns:cdr="http://schemas.openxmlformats.org/drawingml/2006/chartDrawing">
    <cdr:from>
      <cdr:x>0.00071</cdr:x>
      <cdr:y>0.77165</cdr:y>
    </cdr:from>
    <cdr:to>
      <cdr:x>0.99717</cdr:x>
      <cdr:y>0.85827</cdr:y>
    </cdr:to>
    <cdr:sp macro="" textlink="ChartData!$J$274">
      <cdr:nvSpPr>
        <cdr:cNvPr id="3" name="TextBox 2">
          <a:extLst xmlns:a="http://schemas.openxmlformats.org/drawingml/2006/main">
            <a:ext uri="{FF2B5EF4-FFF2-40B4-BE49-F238E27FC236}">
              <a16:creationId xmlns:a16="http://schemas.microsoft.com/office/drawing/2014/main" id="{FFE3C83D-28E9-48F8-8F99-CF83AAD39E83}"/>
            </a:ext>
          </a:extLst>
        </cdr:cNvPr>
        <cdr:cNvSpPr txBox="1"/>
      </cdr:nvSpPr>
      <cdr:spPr>
        <a:xfrm xmlns:a="http://schemas.openxmlformats.org/drawingml/2006/main">
          <a:off x="3874" y="3733800"/>
          <a:ext cx="5436606" cy="4191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B064ABC8-D44F-452B-9807-621474EA0E1A}" type="TxLink">
            <a:rPr lang="en-US" sz="1000" b="0" i="0" u="none" strike="noStrike">
              <a:solidFill>
                <a:sysClr val="windowText" lastClr="000000"/>
              </a:solidFill>
              <a:latin typeface="Arial"/>
              <a:cs typeface="Arial"/>
            </a:rPr>
            <a:pPr/>
            <a:t>¹ The term 'premium' is more accurately described as 'consideration other than rent'. In most cases, the premium paid will be in the form of a cash value, but could take another form.</a:t>
          </a:fld>
          <a:endParaRPr lang="en-US" sz="1100">
            <a:solidFill>
              <a:sysClr val="windowText" lastClr="000000"/>
            </a:solidFill>
          </a:endParaRPr>
        </a:p>
      </cdr:txBody>
    </cdr:sp>
  </cdr:relSizeAnchor>
  <cdr:relSizeAnchor xmlns:cdr="http://schemas.openxmlformats.org/drawingml/2006/chartDrawing">
    <cdr:from>
      <cdr:x>0</cdr:x>
      <cdr:y>0.83835</cdr:y>
    </cdr:from>
    <cdr:to>
      <cdr:x>0.99646</cdr:x>
      <cdr:y>0.97082</cdr:y>
    </cdr:to>
    <cdr:sp macro="" textlink="ChartData!$J$275">
      <cdr:nvSpPr>
        <cdr:cNvPr id="4" name="TextBox 1">
          <a:extLst xmlns:a="http://schemas.openxmlformats.org/drawingml/2006/main">
            <a:ext uri="{FF2B5EF4-FFF2-40B4-BE49-F238E27FC236}">
              <a16:creationId xmlns:a16="http://schemas.microsoft.com/office/drawing/2014/main" id="{74D1039E-ED2B-493A-A8FC-1413DE9A5F6B}"/>
            </a:ext>
          </a:extLst>
        </cdr:cNvPr>
        <cdr:cNvSpPr txBox="1"/>
      </cdr:nvSpPr>
      <cdr:spPr>
        <a:xfrm xmlns:a="http://schemas.openxmlformats.org/drawingml/2006/main">
          <a:off x="0" y="4030980"/>
          <a:ext cx="5436606" cy="63693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A78E7258-28A3-4029-B3B5-46A0847CFC0A}" type="TxLink">
            <a:rPr lang="en-US" sz="1000" b="0" i="0" u="none" strike="noStrike">
              <a:solidFill>
                <a:sysClr val="windowText" lastClr="000000"/>
              </a:solidFill>
              <a:latin typeface="Arial"/>
              <a:cs typeface="Arial"/>
            </a:rPr>
            <a:pPr/>
            <a:t>² Please note that transactions with both a rental value and a premium paid are counted twice in the number of transactions (in Figure 4.3). The tax due for these transactions is counted once (in Figure 4.4).</a:t>
          </a:fld>
          <a:endParaRPr lang="en-US" sz="1100">
            <a:solidFill>
              <a:sysClr val="windowText" lastClr="000000"/>
            </a:solidFill>
          </a:endParaRPr>
        </a:p>
      </cdr:txBody>
    </cdr:sp>
  </cdr:relSizeAnchor>
  <cdr:relSizeAnchor xmlns:cdr="http://schemas.openxmlformats.org/drawingml/2006/chartDrawing">
    <cdr:from>
      <cdr:x>0</cdr:x>
      <cdr:y>0.93502</cdr:y>
    </cdr:from>
    <cdr:to>
      <cdr:x>0.9996</cdr:x>
      <cdr:y>1</cdr:y>
    </cdr:to>
    <cdr:sp macro="" textlink="ChartData!$J$276">
      <cdr:nvSpPr>
        <cdr:cNvPr id="5" name="TextBox 1">
          <a:extLst xmlns:a="http://schemas.openxmlformats.org/drawingml/2006/main">
            <a:ext uri="{FF2B5EF4-FFF2-40B4-BE49-F238E27FC236}">
              <a16:creationId xmlns:a16="http://schemas.microsoft.com/office/drawing/2014/main" id="{9C2A6245-1E91-4E4C-B174-D48376D94DEE}"/>
            </a:ext>
          </a:extLst>
        </cdr:cNvPr>
        <cdr:cNvSpPr txBox="1"/>
      </cdr:nvSpPr>
      <cdr:spPr>
        <a:xfrm xmlns:a="http://schemas.openxmlformats.org/drawingml/2006/main">
          <a:off x="0" y="4495801"/>
          <a:ext cx="5453738" cy="31241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4E6DD43C-6168-4AC8-84B1-9E6A3230726D}" type="TxLink">
            <a:rPr lang="en-US" sz="1000" b="0" i="0" u="none" strike="noStrike">
              <a:solidFill>
                <a:srgbClr val="000000"/>
              </a:solidFill>
              <a:latin typeface="Arial"/>
              <a:cs typeface="Arial"/>
            </a:rPr>
            <a:pPr/>
            <a:t>(p) The value is provisional and will be revised in a future publication.</a:t>
          </a:fld>
          <a:endParaRPr lang="en-US" sz="1100">
            <a:solidFill>
              <a:sysClr val="windowText" lastClr="000000"/>
            </a:solidFill>
          </a:endParaRPr>
        </a:p>
      </cdr:txBody>
    </cdr:sp>
  </cdr:relSizeAnchor>
  <cdr:relSizeAnchor xmlns:cdr="http://schemas.openxmlformats.org/drawingml/2006/chartDrawing">
    <cdr:from>
      <cdr:x>0</cdr:x>
      <cdr:y>0.01417</cdr:y>
    </cdr:from>
    <cdr:to>
      <cdr:x>1</cdr:x>
      <cdr:y>0.12126</cdr:y>
    </cdr:to>
    <cdr:sp macro="" textlink="ChartData!$J$260">
      <cdr:nvSpPr>
        <cdr:cNvPr id="6" name="TextBox 5">
          <a:extLst xmlns:a="http://schemas.openxmlformats.org/drawingml/2006/main">
            <a:ext uri="{FF2B5EF4-FFF2-40B4-BE49-F238E27FC236}">
              <a16:creationId xmlns:a16="http://schemas.microsoft.com/office/drawing/2014/main" id="{4DC89F39-1E7B-4E96-AD16-BF436FB45360}"/>
            </a:ext>
          </a:extLst>
        </cdr:cNvPr>
        <cdr:cNvSpPr txBox="1"/>
      </cdr:nvSpPr>
      <cdr:spPr>
        <a:xfrm xmlns:a="http://schemas.openxmlformats.org/drawingml/2006/main">
          <a:off x="0" y="68580"/>
          <a:ext cx="5455920" cy="51816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08785985-8966-411A-BA81-0CDCB10E07F8}" type="TxLink">
            <a:rPr lang="en-US" sz="1200" b="1" i="0" u="none" strike="noStrike">
              <a:solidFill>
                <a:srgbClr val="000000"/>
              </a:solidFill>
              <a:latin typeface="Arial"/>
              <a:cs typeface="Arial"/>
            </a:rPr>
            <a:pPr/>
            <a:t>Figure 4.3  Number of non-residential transactions, by value, January to March 2021 (p)</a:t>
          </a:fld>
          <a:endParaRPr lang="en-US" sz="1100"/>
        </a:p>
      </cdr:txBody>
    </cdr:sp>
  </cdr:relSizeAnchor>
</c:userShapes>
</file>

<file path=xl/drawings/drawing6.xml><?xml version="1.0" encoding="utf-8"?>
<c:userShapes xmlns:c="http://schemas.openxmlformats.org/drawingml/2006/chart">
  <cdr:relSizeAnchor xmlns:cdr="http://schemas.openxmlformats.org/drawingml/2006/chartDrawing">
    <cdr:from>
      <cdr:x>0.01102</cdr:x>
      <cdr:y>0.15419</cdr:y>
    </cdr:from>
    <cdr:to>
      <cdr:x>0.17198</cdr:x>
      <cdr:y>0.27166</cdr:y>
    </cdr:to>
    <cdr:sp macro="" textlink="ChartData!$K$87">
      <cdr:nvSpPr>
        <cdr:cNvPr id="2" name="TextBox 1">
          <a:extLst xmlns:a="http://schemas.openxmlformats.org/drawingml/2006/main">
            <a:ext uri="{FF2B5EF4-FFF2-40B4-BE49-F238E27FC236}">
              <a16:creationId xmlns:a16="http://schemas.microsoft.com/office/drawing/2014/main" id="{72C1BEB3-15A7-4BEA-B78C-4FA481054A8D}"/>
            </a:ext>
          </a:extLst>
        </cdr:cNvPr>
        <cdr:cNvSpPr txBox="1"/>
      </cdr:nvSpPr>
      <cdr:spPr>
        <a:xfrm xmlns:a="http://schemas.openxmlformats.org/drawingml/2006/main">
          <a:off x="60964" y="800101"/>
          <a:ext cx="890450" cy="609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fld id="{B5CC732C-E739-4C88-9397-33768E99964A}" type="TxLink">
            <a:rPr lang="en-US" sz="1000" b="1" i="0" u="none" strike="noStrike">
              <a:solidFill>
                <a:sysClr val="windowText" lastClr="000000"/>
              </a:solidFill>
              <a:latin typeface="Arial"/>
              <a:cs typeface="Arial"/>
            </a:rPr>
            <a:pPr algn="l"/>
            <a:t>Tax due 
(£ millions)</a:t>
          </a:fld>
          <a:endParaRPr lang="en-US" sz="1000" b="1">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0.00175</cdr:x>
      <cdr:y>0.84875</cdr:y>
    </cdr:from>
    <cdr:to>
      <cdr:x>0.98953</cdr:x>
      <cdr:y>0.92511</cdr:y>
    </cdr:to>
    <cdr:sp macro="" textlink="ChartData!$J$102">
      <cdr:nvSpPr>
        <cdr:cNvPr id="7" name="TextBox 1">
          <a:extLst xmlns:a="http://schemas.openxmlformats.org/drawingml/2006/main">
            <a:ext uri="{FF2B5EF4-FFF2-40B4-BE49-F238E27FC236}">
              <a16:creationId xmlns:a16="http://schemas.microsoft.com/office/drawing/2014/main" id="{A410B2E3-D4C8-405E-B410-24F6A0350127}"/>
            </a:ext>
          </a:extLst>
        </cdr:cNvPr>
        <cdr:cNvSpPr txBox="1"/>
      </cdr:nvSpPr>
      <cdr:spPr>
        <a:xfrm xmlns:a="http://schemas.openxmlformats.org/drawingml/2006/main">
          <a:off x="9681" y="4404361"/>
          <a:ext cx="5464518" cy="39624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AB630E80-80FB-4F58-B05B-15263D22733D}" type="TxLink">
            <a:rPr lang="en-US" sz="1000" b="0" i="0" u="none" strike="noStrike">
              <a:solidFill>
                <a:srgbClr val="000000"/>
              </a:solidFill>
              <a:latin typeface="Arial"/>
              <a:cs typeface="Arial"/>
            </a:rPr>
            <a:pPr/>
            <a:t>(r) Values for November 2020 to February 2021 are revised in this publication.</a:t>
          </a:fld>
          <a:endParaRPr lang="en-US" sz="1100">
            <a:solidFill>
              <a:sysClr val="windowText" lastClr="000000"/>
            </a:solidFill>
          </a:endParaRPr>
        </a:p>
      </cdr:txBody>
    </cdr:sp>
  </cdr:relSizeAnchor>
  <cdr:relSizeAnchor xmlns:cdr="http://schemas.openxmlformats.org/drawingml/2006/chartDrawing">
    <cdr:from>
      <cdr:x>0</cdr:x>
      <cdr:y>0.78561</cdr:y>
    </cdr:from>
    <cdr:to>
      <cdr:x>0.98778</cdr:x>
      <cdr:y>0.85463</cdr:y>
    </cdr:to>
    <cdr:sp macro="" textlink="ChartData!$J$101">
      <cdr:nvSpPr>
        <cdr:cNvPr id="8" name="TextBox 1">
          <a:extLst xmlns:a="http://schemas.openxmlformats.org/drawingml/2006/main">
            <a:ext uri="{FF2B5EF4-FFF2-40B4-BE49-F238E27FC236}">
              <a16:creationId xmlns:a16="http://schemas.microsoft.com/office/drawing/2014/main" id="{0EC825BF-AA84-4F7B-A1D1-E523937C05DC}"/>
            </a:ext>
          </a:extLst>
        </cdr:cNvPr>
        <cdr:cNvSpPr txBox="1"/>
      </cdr:nvSpPr>
      <cdr:spPr>
        <a:xfrm xmlns:a="http://schemas.openxmlformats.org/drawingml/2006/main">
          <a:off x="0" y="4076701"/>
          <a:ext cx="5464517" cy="35814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6597AF18-BEB1-4113-9EC1-89151B51A044}" type="TxLink">
            <a:rPr lang="en-US" sz="1000" b="0" i="0" u="none" strike="noStrike">
              <a:solidFill>
                <a:srgbClr val="000000"/>
              </a:solidFill>
              <a:latin typeface="Arial"/>
              <a:cs typeface="Arial"/>
            </a:rPr>
            <a:pPr/>
            <a:t>(p) Values for March 2021 are provisional and will be revised in a future publication.</a:t>
          </a:fld>
          <a:endParaRPr lang="en-US" sz="1100">
            <a:solidFill>
              <a:sysClr val="windowText" lastClr="000000"/>
            </a:solidFill>
          </a:endParaRPr>
        </a:p>
      </cdr:txBody>
    </cdr:sp>
  </cdr:relSizeAnchor>
  <cdr:relSizeAnchor xmlns:cdr="http://schemas.openxmlformats.org/drawingml/2006/chartDrawing">
    <cdr:from>
      <cdr:x>0</cdr:x>
      <cdr:y>0.91189</cdr:y>
    </cdr:from>
    <cdr:to>
      <cdr:x>0.98778</cdr:x>
      <cdr:y>1</cdr:y>
    </cdr:to>
    <cdr:sp macro="" textlink="ChartData!$J$103">
      <cdr:nvSpPr>
        <cdr:cNvPr id="9" name="TextBox 1">
          <a:extLst xmlns:a="http://schemas.openxmlformats.org/drawingml/2006/main">
            <a:ext uri="{FF2B5EF4-FFF2-40B4-BE49-F238E27FC236}">
              <a16:creationId xmlns:a16="http://schemas.microsoft.com/office/drawing/2014/main" id="{ACA46900-645B-40B6-9B62-51FFC047D9C3}"/>
            </a:ext>
          </a:extLst>
        </cdr:cNvPr>
        <cdr:cNvSpPr txBox="1"/>
      </cdr:nvSpPr>
      <cdr:spPr>
        <a:xfrm xmlns:a="http://schemas.openxmlformats.org/drawingml/2006/main">
          <a:off x="0" y="4732020"/>
          <a:ext cx="5464517" cy="4572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B7701006-23AA-46E1-9139-89119C3F4D58}" type="TxLink">
            <a:rPr lang="en-US" sz="1000" b="0" i="0" u="none" strike="noStrike">
              <a:solidFill>
                <a:srgbClr val="000000"/>
              </a:solidFill>
              <a:latin typeface="Arial"/>
              <a:cs typeface="Arial"/>
            </a:rPr>
            <a:pPr/>
            <a:t>¹ Please note that this chart excludes any tax due from the additional transactions shown in Figure 2.3.</a:t>
          </a:fld>
          <a:endParaRPr lang="en-US" sz="1100">
            <a:solidFill>
              <a:sysClr val="windowText" lastClr="000000"/>
            </a:solidFill>
          </a:endParaRPr>
        </a:p>
      </cdr:txBody>
    </cdr:sp>
  </cdr:relSizeAnchor>
  <cdr:relSizeAnchor xmlns:cdr="http://schemas.openxmlformats.org/drawingml/2006/chartDrawing">
    <cdr:from>
      <cdr:x>0.00274</cdr:x>
      <cdr:y>0.00324</cdr:y>
    </cdr:from>
    <cdr:to>
      <cdr:x>0.99589</cdr:x>
      <cdr:y>0.12151</cdr:y>
    </cdr:to>
    <cdr:sp macro="" textlink="ChartData!$J$83">
      <cdr:nvSpPr>
        <cdr:cNvPr id="4" name="TextBox 3">
          <a:extLst xmlns:a="http://schemas.openxmlformats.org/drawingml/2006/main">
            <a:ext uri="{FF2B5EF4-FFF2-40B4-BE49-F238E27FC236}">
              <a16:creationId xmlns:a16="http://schemas.microsoft.com/office/drawing/2014/main" id="{D08B7709-C747-49F1-AF9D-59A2799F1070}"/>
            </a:ext>
          </a:extLst>
        </cdr:cNvPr>
        <cdr:cNvSpPr txBox="1"/>
      </cdr:nvSpPr>
      <cdr:spPr>
        <a:xfrm xmlns:a="http://schemas.openxmlformats.org/drawingml/2006/main">
          <a:off x="15240" y="15240"/>
          <a:ext cx="5524500" cy="55626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D63A23BA-0443-4BEE-B789-F68EF5634D09}" type="TxLink">
            <a:rPr lang="en-US" sz="1200" b="1" i="0" u="none" strike="noStrike">
              <a:solidFill>
                <a:srgbClr val="000000"/>
              </a:solidFill>
              <a:latin typeface="Arial"/>
              <a:cs typeface="Arial"/>
            </a:rPr>
            <a:pPr/>
            <a:t>Figure 2.6a  Tax due on residential transactions, by month transaction was effective ¹</a:t>
          </a:fld>
          <a:endParaRPr lang="en-US" sz="1100"/>
        </a:p>
      </cdr:txBody>
    </cdr:sp>
  </cdr:relSizeAnchor>
</c:userShapes>
</file>

<file path=xl/drawings/drawing7.xml><?xml version="1.0" encoding="utf-8"?>
<c:userShapes xmlns:c="http://schemas.openxmlformats.org/drawingml/2006/chart">
  <cdr:relSizeAnchor xmlns:cdr="http://schemas.openxmlformats.org/drawingml/2006/chartDrawing">
    <cdr:from>
      <cdr:x>0.01116</cdr:x>
      <cdr:y>0.13685</cdr:y>
    </cdr:from>
    <cdr:to>
      <cdr:x>0.2177</cdr:x>
      <cdr:y>0.24442</cdr:y>
    </cdr:to>
    <cdr:sp macro="" textlink="ChartData!$K$134">
      <cdr:nvSpPr>
        <cdr:cNvPr id="2" name="TextBox 1">
          <a:extLst xmlns:a="http://schemas.openxmlformats.org/drawingml/2006/main">
            <a:ext uri="{FF2B5EF4-FFF2-40B4-BE49-F238E27FC236}">
              <a16:creationId xmlns:a16="http://schemas.microsoft.com/office/drawing/2014/main" id="{B154A2CD-5BEA-4138-B0A8-585C651B2FC7}"/>
            </a:ext>
          </a:extLst>
        </cdr:cNvPr>
        <cdr:cNvSpPr txBox="1"/>
      </cdr:nvSpPr>
      <cdr:spPr>
        <a:xfrm xmlns:a="http://schemas.openxmlformats.org/drawingml/2006/main">
          <a:off x="60960" y="556867"/>
          <a:ext cx="1128440" cy="437711"/>
        </a:xfrm>
        <a:prstGeom xmlns:a="http://schemas.openxmlformats.org/drawingml/2006/main" prst="rect">
          <a:avLst/>
        </a:prstGeom>
      </cdr:spPr>
      <cdr:txBody>
        <a:bodyPr xmlns:a="http://schemas.openxmlformats.org/drawingml/2006/main" vertOverflow="clip" wrap="square" rtlCol="0" anchor="t"/>
        <a:lstStyle xmlns:a="http://schemas.openxmlformats.org/drawingml/2006/main"/>
        <a:p xmlns:a="http://schemas.openxmlformats.org/drawingml/2006/main">
          <a:pPr algn="l"/>
          <a:fld id="{5E5F8601-AB33-4060-8FA1-0555C9B848B5}" type="TxLink">
            <a:rPr lang="en-US" sz="1000" b="1" i="0" u="none" strike="noStrike">
              <a:solidFill>
                <a:sysClr val="windowText" lastClr="000000"/>
              </a:solidFill>
              <a:latin typeface="Arial"/>
              <a:cs typeface="Arial"/>
            </a:rPr>
            <a:pPr algn="l"/>
            <a:t>Percentage of transactions</a:t>
          </a:fld>
          <a:endParaRPr lang="en-US" sz="1100" b="1">
            <a:solidFill>
              <a:sysClr val="windowText" lastClr="000000"/>
            </a:solidFill>
          </a:endParaRPr>
        </a:p>
      </cdr:txBody>
    </cdr:sp>
  </cdr:relSizeAnchor>
  <cdr:relSizeAnchor xmlns:cdr="http://schemas.openxmlformats.org/drawingml/2006/chartDrawing">
    <cdr:from>
      <cdr:x>0.00377</cdr:x>
      <cdr:y>0.84663</cdr:y>
    </cdr:from>
    <cdr:to>
      <cdr:x>0.9167</cdr:x>
      <cdr:y>0.95251</cdr:y>
    </cdr:to>
    <cdr:sp macro="" textlink="ChartData!$J$140">
      <cdr:nvSpPr>
        <cdr:cNvPr id="3" name="TextBox 1">
          <a:extLst xmlns:a="http://schemas.openxmlformats.org/drawingml/2006/main">
            <a:ext uri="{FF2B5EF4-FFF2-40B4-BE49-F238E27FC236}">
              <a16:creationId xmlns:a16="http://schemas.microsoft.com/office/drawing/2014/main" id="{AAAF9FB7-889D-4278-BF2B-0D4C1DF8119B}"/>
            </a:ext>
          </a:extLst>
        </cdr:cNvPr>
        <cdr:cNvSpPr txBox="1"/>
      </cdr:nvSpPr>
      <cdr:spPr>
        <a:xfrm xmlns:a="http://schemas.openxmlformats.org/drawingml/2006/main">
          <a:off x="20598" y="3154680"/>
          <a:ext cx="4987829" cy="394544"/>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fld id="{069FC328-7988-44C5-9F6B-F62093EE7AF7}" type="TxLink">
            <a:rPr lang="en-US" sz="1000" b="0" i="0" u="none" strike="noStrike">
              <a:solidFill>
                <a:sysClr val="windowText" lastClr="000000"/>
              </a:solidFill>
              <a:latin typeface="Arial"/>
              <a:cs typeface="Arial"/>
            </a:rPr>
            <a:pPr algn="l"/>
            <a:t>¹ Conveyance / transfer of ownership also includes a small number of transactions classed as ‘Other’.</a:t>
          </a:fld>
          <a:endParaRPr lang="en-US" sz="1100" b="1">
            <a:solidFill>
              <a:sysClr val="windowText" lastClr="000000"/>
            </a:solidFill>
          </a:endParaRPr>
        </a:p>
      </cdr:txBody>
    </cdr:sp>
  </cdr:relSizeAnchor>
  <cdr:relSizeAnchor xmlns:cdr="http://schemas.openxmlformats.org/drawingml/2006/chartDrawing">
    <cdr:from>
      <cdr:x>0.00051</cdr:x>
      <cdr:y>0.93258</cdr:y>
    </cdr:from>
    <cdr:to>
      <cdr:x>1</cdr:x>
      <cdr:y>1</cdr:y>
    </cdr:to>
    <cdr:sp macro="" textlink="ChartData!$J$141">
      <cdr:nvSpPr>
        <cdr:cNvPr id="4" name="TextBox 1">
          <a:extLst xmlns:a="http://schemas.openxmlformats.org/drawingml/2006/main">
            <a:ext uri="{FF2B5EF4-FFF2-40B4-BE49-F238E27FC236}">
              <a16:creationId xmlns:a16="http://schemas.microsoft.com/office/drawing/2014/main" id="{D56F9E23-6A20-4EE2-B687-28EFD927214B}"/>
            </a:ext>
          </a:extLst>
        </cdr:cNvPr>
        <cdr:cNvSpPr txBox="1"/>
      </cdr:nvSpPr>
      <cdr:spPr>
        <a:xfrm xmlns:a="http://schemas.openxmlformats.org/drawingml/2006/main">
          <a:off x="2786" y="3794760"/>
          <a:ext cx="5460754" cy="27432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03DF25C9-8027-4B8F-B6F2-FF268860D05F}" type="TxLink">
            <a:rPr lang="en-US" sz="1000" b="0" i="0" u="none" strike="noStrike">
              <a:solidFill>
                <a:srgbClr val="000000"/>
              </a:solidFill>
              <a:latin typeface="Arial"/>
              <a:cs typeface="Arial"/>
            </a:rPr>
            <a:pPr/>
            <a:t>(p) The value is provisional and will be revised in a future publication.</a:t>
          </a:fld>
          <a:endParaRPr lang="en-US" sz="1100">
            <a:solidFill>
              <a:sysClr val="windowText" lastClr="000000"/>
            </a:solidFill>
          </a:endParaRPr>
        </a:p>
      </cdr:txBody>
    </cdr:sp>
  </cdr:relSizeAnchor>
  <cdr:relSizeAnchor xmlns:cdr="http://schemas.openxmlformats.org/drawingml/2006/chartDrawing">
    <cdr:from>
      <cdr:x>0.00144</cdr:x>
      <cdr:y>0.02789</cdr:y>
    </cdr:from>
    <cdr:to>
      <cdr:x>0.99953</cdr:x>
      <cdr:y>0.12749</cdr:y>
    </cdr:to>
    <cdr:sp macro="" textlink="">
      <cdr:nvSpPr>
        <cdr:cNvPr id="5" name="TextBox 4">
          <a:extLst xmlns:a="http://schemas.openxmlformats.org/drawingml/2006/main">
            <a:ext uri="{FF2B5EF4-FFF2-40B4-BE49-F238E27FC236}">
              <a16:creationId xmlns:a16="http://schemas.microsoft.com/office/drawing/2014/main" id="{95010AAA-E709-41FC-904F-5FE3A404BD5A}"/>
            </a:ext>
          </a:extLst>
        </cdr:cNvPr>
        <cdr:cNvSpPr txBox="1"/>
      </cdr:nvSpPr>
      <cdr:spPr>
        <a:xfrm xmlns:a="http://schemas.openxmlformats.org/drawingml/2006/main">
          <a:off x="7620" y="106680"/>
          <a:ext cx="5273040" cy="3810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0.00288</cdr:x>
      <cdr:y>0.01195</cdr:y>
    </cdr:from>
    <cdr:to>
      <cdr:x>0.99953</cdr:x>
      <cdr:y>0.14741</cdr:y>
    </cdr:to>
    <cdr:sp macro="" textlink="ChartData!$J$130">
      <cdr:nvSpPr>
        <cdr:cNvPr id="6" name="TextBox 5">
          <a:extLst xmlns:a="http://schemas.openxmlformats.org/drawingml/2006/main">
            <a:ext uri="{FF2B5EF4-FFF2-40B4-BE49-F238E27FC236}">
              <a16:creationId xmlns:a16="http://schemas.microsoft.com/office/drawing/2014/main" id="{4B068C9F-136C-4C3B-8967-2328AFA5F3B0}"/>
            </a:ext>
          </a:extLst>
        </cdr:cNvPr>
        <cdr:cNvSpPr txBox="1"/>
      </cdr:nvSpPr>
      <cdr:spPr>
        <a:xfrm xmlns:a="http://schemas.openxmlformats.org/drawingml/2006/main">
          <a:off x="15826" y="45720"/>
          <a:ext cx="5467978" cy="51816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642FE315-EAB0-444F-915B-EFEF7561AD51}" type="TxLink">
            <a:rPr lang="en-US" sz="1200" b="1" i="0" u="none" strike="noStrike">
              <a:solidFill>
                <a:srgbClr val="000000"/>
              </a:solidFill>
              <a:latin typeface="Arial"/>
              <a:cs typeface="Arial"/>
            </a:rPr>
            <a:pPr/>
            <a:t>Figure 2.7  Transactions by transaction type, January to March 2021 (p)</a:t>
          </a:fld>
          <a:endParaRPr lang="en-US" sz="1100"/>
        </a:p>
      </cdr:txBody>
    </cdr:sp>
  </cdr:relSizeAnchor>
</c:userShapes>
</file>

<file path=xl/drawings/drawing8.xml><?xml version="1.0" encoding="utf-8"?>
<c:userShapes xmlns:c="http://schemas.openxmlformats.org/drawingml/2006/chart">
  <cdr:relSizeAnchor xmlns:cdr="http://schemas.openxmlformats.org/drawingml/2006/chartDrawing">
    <cdr:from>
      <cdr:x>0.01671</cdr:x>
      <cdr:y>0.23854</cdr:y>
    </cdr:from>
    <cdr:to>
      <cdr:x>0.21609</cdr:x>
      <cdr:y>0.34362</cdr:y>
    </cdr:to>
    <cdr:sp macro="" textlink="ChartData!$K$66">
      <cdr:nvSpPr>
        <cdr:cNvPr id="2" name="TextBox 1">
          <a:extLst xmlns:a="http://schemas.openxmlformats.org/drawingml/2006/main">
            <a:ext uri="{FF2B5EF4-FFF2-40B4-BE49-F238E27FC236}">
              <a16:creationId xmlns:a16="http://schemas.microsoft.com/office/drawing/2014/main" id="{72C1BEB3-15A7-4BEA-B78C-4FA481054A8D}"/>
            </a:ext>
          </a:extLst>
        </cdr:cNvPr>
        <cdr:cNvSpPr txBox="1"/>
      </cdr:nvSpPr>
      <cdr:spPr>
        <a:xfrm xmlns:a="http://schemas.openxmlformats.org/drawingml/2006/main">
          <a:off x="91423" y="1120140"/>
          <a:ext cx="1090840" cy="49343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fld id="{3D23F37D-E225-4449-A32F-941C4A078AC4}" type="TxLink">
            <a:rPr lang="en-US" sz="1000" b="1" i="0" u="none" strike="noStrike">
              <a:solidFill>
                <a:sysClr val="windowText" lastClr="000000"/>
              </a:solidFill>
              <a:latin typeface="Arial"/>
              <a:cs typeface="Arial"/>
            </a:rPr>
            <a:pPr algn="l"/>
            <a:t>Number of transactions</a:t>
          </a:fld>
          <a:endParaRPr lang="en-US" sz="1000" b="1">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0.00173</cdr:x>
      <cdr:y>0.85564</cdr:y>
    </cdr:from>
    <cdr:to>
      <cdr:x>1</cdr:x>
      <cdr:y>0.95238</cdr:y>
    </cdr:to>
    <cdr:sp macro="" textlink="ChartData!$J$80">
      <cdr:nvSpPr>
        <cdr:cNvPr id="3" name="TextBox 1">
          <a:extLst xmlns:a="http://schemas.openxmlformats.org/drawingml/2006/main">
            <a:ext uri="{FF2B5EF4-FFF2-40B4-BE49-F238E27FC236}">
              <a16:creationId xmlns:a16="http://schemas.microsoft.com/office/drawing/2014/main" id="{8F6A5BA0-B048-4AF1-A61B-EA9DB0D2F491}"/>
            </a:ext>
          </a:extLst>
        </cdr:cNvPr>
        <cdr:cNvSpPr txBox="1"/>
      </cdr:nvSpPr>
      <cdr:spPr>
        <a:xfrm xmlns:a="http://schemas.openxmlformats.org/drawingml/2006/main">
          <a:off x="9505" y="3105151"/>
          <a:ext cx="5484515" cy="35106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CD01A81F-4F99-4E42-8975-D1850C35D1B1}" type="TxLink">
            <a:rPr lang="en-US" sz="1000" b="0" i="0" u="none" strike="noStrike">
              <a:solidFill>
                <a:srgbClr val="000000"/>
              </a:solidFill>
              <a:latin typeface="Arial"/>
              <a:cs typeface="Arial"/>
            </a:rPr>
            <a:pPr/>
            <a:t>(p) Values for March 2021 are provisional and will be revised in a future publication.</a:t>
          </a:fld>
          <a:endParaRPr lang="en-US" sz="1100">
            <a:solidFill>
              <a:sysClr val="windowText" lastClr="000000"/>
            </a:solidFill>
          </a:endParaRPr>
        </a:p>
      </cdr:txBody>
    </cdr:sp>
  </cdr:relSizeAnchor>
  <cdr:relSizeAnchor xmlns:cdr="http://schemas.openxmlformats.org/drawingml/2006/chartDrawing">
    <cdr:from>
      <cdr:x>0</cdr:x>
      <cdr:y>0.92428</cdr:y>
    </cdr:from>
    <cdr:to>
      <cdr:x>1</cdr:x>
      <cdr:y>1</cdr:y>
    </cdr:to>
    <cdr:sp macro="" textlink="ChartData!$J$81">
      <cdr:nvSpPr>
        <cdr:cNvPr id="4" name="TextBox 1">
          <a:extLst xmlns:a="http://schemas.openxmlformats.org/drawingml/2006/main">
            <a:ext uri="{FF2B5EF4-FFF2-40B4-BE49-F238E27FC236}">
              <a16:creationId xmlns:a16="http://schemas.microsoft.com/office/drawing/2014/main" id="{6BA6B258-0AE7-4173-A315-642169D98875}"/>
            </a:ext>
          </a:extLst>
        </cdr:cNvPr>
        <cdr:cNvSpPr txBox="1"/>
      </cdr:nvSpPr>
      <cdr:spPr>
        <a:xfrm xmlns:a="http://schemas.openxmlformats.org/drawingml/2006/main">
          <a:off x="0" y="4488180"/>
          <a:ext cx="5471160" cy="36766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0B95A81C-252E-4E75-A76C-4C4491BDE693}" type="TxLink">
            <a:rPr lang="en-US" sz="1000" b="0" i="0" u="none" strike="noStrike">
              <a:solidFill>
                <a:srgbClr val="000000"/>
              </a:solidFill>
              <a:latin typeface="Arial"/>
              <a:cs typeface="Arial"/>
            </a:rPr>
            <a:pPr/>
            <a:t>(r) Values for November 2020 to February 2021 are revised in this publication.</a:t>
          </a:fld>
          <a:endParaRPr lang="en-US" sz="1100">
            <a:solidFill>
              <a:sysClr val="windowText" lastClr="000000"/>
            </a:solidFill>
          </a:endParaRPr>
        </a:p>
      </cdr:txBody>
    </cdr:sp>
  </cdr:relSizeAnchor>
  <cdr:relSizeAnchor xmlns:cdr="http://schemas.openxmlformats.org/drawingml/2006/chartDrawing">
    <cdr:from>
      <cdr:x>0</cdr:x>
      <cdr:y>0.0074</cdr:y>
    </cdr:from>
    <cdr:to>
      <cdr:x>1</cdr:x>
      <cdr:y>0.13142</cdr:y>
    </cdr:to>
    <cdr:sp macro="" textlink="ChartData!$J$62">
      <cdr:nvSpPr>
        <cdr:cNvPr id="5" name="TextBox 4">
          <a:extLst xmlns:a="http://schemas.openxmlformats.org/drawingml/2006/main">
            <a:ext uri="{FF2B5EF4-FFF2-40B4-BE49-F238E27FC236}">
              <a16:creationId xmlns:a16="http://schemas.microsoft.com/office/drawing/2014/main" id="{BF4F4F3B-E434-4921-8D2F-DEF323CE873A}"/>
            </a:ext>
          </a:extLst>
        </cdr:cNvPr>
        <cdr:cNvSpPr txBox="1"/>
      </cdr:nvSpPr>
      <cdr:spPr>
        <a:xfrm xmlns:a="http://schemas.openxmlformats.org/drawingml/2006/main">
          <a:off x="0" y="30479"/>
          <a:ext cx="5494020" cy="5105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87191109-70C3-44CB-BF92-4A549A7E303B}" type="TxLink">
            <a:rPr lang="en-US" sz="1200" b="1" i="0" u="none" strike="noStrike">
              <a:solidFill>
                <a:srgbClr val="000000"/>
              </a:solidFill>
              <a:latin typeface="Arial"/>
              <a:cs typeface="Arial"/>
            </a:rPr>
            <a:pPr/>
            <a:t>Figure 2.5  Number of reported notifiable transactions, by month transaction was effective</a:t>
          </a:fld>
          <a:endParaRPr lang="en-US" sz="1100"/>
        </a:p>
      </cdr:txBody>
    </cdr:sp>
  </cdr:relSizeAnchor>
</c:userShapes>
</file>

<file path=xl/drawings/drawing9.xml><?xml version="1.0" encoding="utf-8"?>
<c:userShapes xmlns:c="http://schemas.openxmlformats.org/drawingml/2006/chart">
  <cdr:relSizeAnchor xmlns:cdr="http://schemas.openxmlformats.org/drawingml/2006/chartDrawing">
    <cdr:from>
      <cdr:x>0.01674</cdr:x>
      <cdr:y>0.12097</cdr:y>
    </cdr:from>
    <cdr:to>
      <cdr:x>0.25157</cdr:x>
      <cdr:y>0.21572</cdr:y>
    </cdr:to>
    <cdr:sp macro="" textlink="ChartData!$K$284">
      <cdr:nvSpPr>
        <cdr:cNvPr id="2" name="TextBox 1">
          <a:extLst xmlns:a="http://schemas.openxmlformats.org/drawingml/2006/main">
            <a:ext uri="{FF2B5EF4-FFF2-40B4-BE49-F238E27FC236}">
              <a16:creationId xmlns:a16="http://schemas.microsoft.com/office/drawing/2014/main" id="{B154A2CD-5BEA-4138-B0A8-585C651B2FC7}"/>
            </a:ext>
          </a:extLst>
        </cdr:cNvPr>
        <cdr:cNvSpPr txBox="1"/>
      </cdr:nvSpPr>
      <cdr:spPr>
        <a:xfrm xmlns:a="http://schemas.openxmlformats.org/drawingml/2006/main">
          <a:off x="91460" y="571500"/>
          <a:ext cx="1283003" cy="447631"/>
        </a:xfrm>
        <a:prstGeom xmlns:a="http://schemas.openxmlformats.org/drawingml/2006/main" prst="rect">
          <a:avLst/>
        </a:prstGeom>
      </cdr:spPr>
      <cdr:txBody>
        <a:bodyPr xmlns:a="http://schemas.openxmlformats.org/drawingml/2006/main" vertOverflow="clip" wrap="square" rtlCol="0" anchor="t"/>
        <a:lstStyle xmlns:a="http://schemas.openxmlformats.org/drawingml/2006/main"/>
        <a:p xmlns:a="http://schemas.openxmlformats.org/drawingml/2006/main">
          <a:pPr algn="l"/>
          <a:fld id="{176E2234-AD8B-45CA-9AA6-B514E1FF397E}" type="TxLink">
            <a:rPr lang="en-US" sz="1000" b="1" i="0" u="none" strike="noStrike">
              <a:solidFill>
                <a:sysClr val="windowText" lastClr="000000"/>
              </a:solidFill>
              <a:latin typeface="Arial"/>
              <a:cs typeface="Arial"/>
            </a:rPr>
            <a:pPr algn="l"/>
            <a:t>Percentage of tax due</a:t>
          </a:fld>
          <a:endParaRPr lang="en-US" sz="1100" b="1">
            <a:solidFill>
              <a:sysClr val="windowText" lastClr="000000"/>
            </a:solidFill>
          </a:endParaRPr>
        </a:p>
      </cdr:txBody>
    </cdr:sp>
  </cdr:relSizeAnchor>
  <cdr:relSizeAnchor xmlns:cdr="http://schemas.openxmlformats.org/drawingml/2006/chartDrawing">
    <cdr:from>
      <cdr:x>0.00354</cdr:x>
      <cdr:y>0.77581</cdr:y>
    </cdr:from>
    <cdr:to>
      <cdr:x>1</cdr:x>
      <cdr:y>0.85978</cdr:y>
    </cdr:to>
    <cdr:sp macro="" textlink="ChartData!$J$274">
      <cdr:nvSpPr>
        <cdr:cNvPr id="3" name="TextBox 2">
          <a:extLst xmlns:a="http://schemas.openxmlformats.org/drawingml/2006/main">
            <a:ext uri="{FF2B5EF4-FFF2-40B4-BE49-F238E27FC236}">
              <a16:creationId xmlns:a16="http://schemas.microsoft.com/office/drawing/2014/main" id="{FFE3C83D-28E9-48F8-8F99-CF83AAD39E83}"/>
            </a:ext>
          </a:extLst>
        </cdr:cNvPr>
        <cdr:cNvSpPr txBox="1"/>
      </cdr:nvSpPr>
      <cdr:spPr>
        <a:xfrm xmlns:a="http://schemas.openxmlformats.org/drawingml/2006/main">
          <a:off x="19422" y="3665220"/>
          <a:ext cx="5466978" cy="3967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B064ABC8-D44F-452B-9807-621474EA0E1A}" type="TxLink">
            <a:rPr lang="en-US" sz="1000" b="0" i="0" u="none" strike="noStrike">
              <a:solidFill>
                <a:sysClr val="windowText" lastClr="000000"/>
              </a:solidFill>
              <a:latin typeface="Arial"/>
              <a:cs typeface="Arial"/>
            </a:rPr>
            <a:pPr/>
            <a:t>¹ The term 'premium' is more accurately described as 'consideration other than rent'. In most cases, the premium paid will be in the form of a cash value, but could take another form.</a:t>
          </a:fld>
          <a:endParaRPr lang="en-US" sz="1100">
            <a:solidFill>
              <a:sysClr val="windowText" lastClr="000000"/>
            </a:solidFill>
          </a:endParaRPr>
        </a:p>
      </cdr:txBody>
    </cdr:sp>
  </cdr:relSizeAnchor>
  <cdr:relSizeAnchor xmlns:cdr="http://schemas.openxmlformats.org/drawingml/2006/chartDrawing">
    <cdr:from>
      <cdr:x>0.00558</cdr:x>
      <cdr:y>0.85054</cdr:y>
    </cdr:from>
    <cdr:to>
      <cdr:x>1</cdr:x>
      <cdr:y>0.9549</cdr:y>
    </cdr:to>
    <cdr:sp macro="" textlink="ChartData!$J$275">
      <cdr:nvSpPr>
        <cdr:cNvPr id="4" name="TextBox 1">
          <a:extLst xmlns:a="http://schemas.openxmlformats.org/drawingml/2006/main">
            <a:ext uri="{FF2B5EF4-FFF2-40B4-BE49-F238E27FC236}">
              <a16:creationId xmlns:a16="http://schemas.microsoft.com/office/drawing/2014/main" id="{74D1039E-ED2B-493A-A8FC-1413DE9A5F6B}"/>
            </a:ext>
          </a:extLst>
        </cdr:cNvPr>
        <cdr:cNvSpPr txBox="1"/>
      </cdr:nvSpPr>
      <cdr:spPr>
        <a:xfrm xmlns:a="http://schemas.openxmlformats.org/drawingml/2006/main">
          <a:off x="30480" y="4206240"/>
          <a:ext cx="5433060" cy="51610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A78E7258-28A3-4029-B3B5-46A0847CFC0A}" type="TxLink">
            <a:rPr lang="en-US" sz="1000" b="0" i="0" u="none" strike="noStrike">
              <a:solidFill>
                <a:sysClr val="windowText" lastClr="000000"/>
              </a:solidFill>
              <a:latin typeface="Arial"/>
              <a:cs typeface="Arial"/>
            </a:rPr>
            <a:pPr/>
            <a:t>² Please note that transactions with both a rental value and a premium paid are counted twice in the number of transactions (in Figure 4.3). The tax due for these transactions is counted once (in Figure 4.4).</a:t>
          </a:fld>
          <a:endParaRPr lang="en-US" sz="1100">
            <a:solidFill>
              <a:sysClr val="windowText" lastClr="000000"/>
            </a:solidFill>
          </a:endParaRPr>
        </a:p>
      </cdr:txBody>
    </cdr:sp>
  </cdr:relSizeAnchor>
  <cdr:relSizeAnchor xmlns:cdr="http://schemas.openxmlformats.org/drawingml/2006/chartDrawing">
    <cdr:from>
      <cdr:x>0</cdr:x>
      <cdr:y>0.95069</cdr:y>
    </cdr:from>
    <cdr:to>
      <cdr:x>0.99646</cdr:x>
      <cdr:y>1</cdr:y>
    </cdr:to>
    <cdr:sp macro="" textlink="ChartData!$J$296">
      <cdr:nvSpPr>
        <cdr:cNvPr id="5" name="TextBox 1">
          <a:extLst xmlns:a="http://schemas.openxmlformats.org/drawingml/2006/main">
            <a:ext uri="{FF2B5EF4-FFF2-40B4-BE49-F238E27FC236}">
              <a16:creationId xmlns:a16="http://schemas.microsoft.com/office/drawing/2014/main" id="{7E57E16E-7317-421E-8232-6AE93C7D3760}"/>
            </a:ext>
          </a:extLst>
        </cdr:cNvPr>
        <cdr:cNvSpPr txBox="1"/>
      </cdr:nvSpPr>
      <cdr:spPr>
        <a:xfrm xmlns:a="http://schemas.openxmlformats.org/drawingml/2006/main">
          <a:off x="0" y="4701540"/>
          <a:ext cx="5444199" cy="24384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65BADE35-23E7-437A-AA4A-62BFC865F1AF}" type="TxLink">
            <a:rPr lang="en-US" sz="1000" b="0" i="0" u="none" strike="noStrike">
              <a:solidFill>
                <a:sysClr val="windowText" lastClr="000000"/>
              </a:solidFill>
              <a:latin typeface="Arial"/>
              <a:cs typeface="Arial"/>
            </a:rPr>
            <a:pPr/>
            <a:t>(p) The value is provisional and will be revised in a future publication.</a:t>
          </a:fld>
          <a:endParaRPr lang="en-US" sz="1100">
            <a:solidFill>
              <a:sysClr val="windowText" lastClr="000000"/>
            </a:solidFill>
          </a:endParaRPr>
        </a:p>
      </cdr:txBody>
    </cdr:sp>
  </cdr:relSizeAnchor>
  <cdr:relSizeAnchor xmlns:cdr="http://schemas.openxmlformats.org/drawingml/2006/chartDrawing">
    <cdr:from>
      <cdr:x>0.00837</cdr:x>
      <cdr:y>0.01233</cdr:y>
    </cdr:from>
    <cdr:to>
      <cdr:x>0.98605</cdr:x>
      <cdr:y>0.11248</cdr:y>
    </cdr:to>
    <cdr:sp macro="" textlink="">
      <cdr:nvSpPr>
        <cdr:cNvPr id="6" name="TextBox 5">
          <a:extLst xmlns:a="http://schemas.openxmlformats.org/drawingml/2006/main">
            <a:ext uri="{FF2B5EF4-FFF2-40B4-BE49-F238E27FC236}">
              <a16:creationId xmlns:a16="http://schemas.microsoft.com/office/drawing/2014/main" id="{7E94FCA6-132A-4D09-9A93-36871F0CC3FE}"/>
            </a:ext>
          </a:extLst>
        </cdr:cNvPr>
        <cdr:cNvSpPr txBox="1"/>
      </cdr:nvSpPr>
      <cdr:spPr>
        <a:xfrm xmlns:a="http://schemas.openxmlformats.org/drawingml/2006/main">
          <a:off x="45720" y="60960"/>
          <a:ext cx="5341620" cy="4953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cdr:x>
      <cdr:y>0</cdr:y>
    </cdr:from>
    <cdr:to>
      <cdr:x>0.99442</cdr:x>
      <cdr:y>0.10786</cdr:y>
    </cdr:to>
    <cdr:sp macro="" textlink="ChartData!$J$280">
      <cdr:nvSpPr>
        <cdr:cNvPr id="7" name="TextBox 6">
          <a:extLst xmlns:a="http://schemas.openxmlformats.org/drawingml/2006/main">
            <a:ext uri="{FF2B5EF4-FFF2-40B4-BE49-F238E27FC236}">
              <a16:creationId xmlns:a16="http://schemas.microsoft.com/office/drawing/2014/main" id="{AE7E6A10-16B9-443F-B4B6-20D6C9A90E26}"/>
            </a:ext>
          </a:extLst>
        </cdr:cNvPr>
        <cdr:cNvSpPr txBox="1"/>
      </cdr:nvSpPr>
      <cdr:spPr>
        <a:xfrm xmlns:a="http://schemas.openxmlformats.org/drawingml/2006/main">
          <a:off x="0" y="0"/>
          <a:ext cx="5433060" cy="5334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262476C5-8D96-4D3A-83C0-F4D7374C0F94}" type="TxLink">
            <a:rPr lang="en-US" sz="1200" b="1" i="0" u="none" strike="noStrike">
              <a:solidFill>
                <a:srgbClr val="000000"/>
              </a:solidFill>
              <a:latin typeface="Arial"/>
              <a:cs typeface="Arial"/>
            </a:rPr>
            <a:pPr/>
            <a:t>Figure 4.4  Tax due on non-residential transactions, by value, January to March 2021 (p)</a:t>
          </a:fld>
          <a:endParaRPr lang="en-US" sz="1100"/>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Statistical%20Releases/LTT/2021/2021-04-29/LTT%20release%20-%20tables%20and%20chart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kUpReliefs"/>
      <sheetName val="msqReleaseDates"/>
      <sheetName val="msqReliefs"/>
      <sheetName val="msqRevisions"/>
      <sheetName val="msqTransactions"/>
      <sheetName val="msqCash"/>
      <sheetName val="msqExclusions"/>
      <sheetName val="msqRefunds"/>
      <sheetName val="msqWkSub"/>
      <sheetName val="Contents"/>
      <sheetName val="ChartData"/>
      <sheetName val="Table1"/>
      <sheetName val="Table2"/>
      <sheetName val="Table3"/>
      <sheetName val="Table4"/>
      <sheetName val="Table5"/>
      <sheetName val="Table6"/>
      <sheetName val="Table6a"/>
      <sheetName val="Table7"/>
      <sheetName val="Fig1.1"/>
      <sheetName val="Fig2.2"/>
      <sheetName val="Fig2.3"/>
      <sheetName val="Fig2.4"/>
      <sheetName val="C - tables"/>
      <sheetName val="C - charts"/>
      <sheetName val="C - revisions"/>
      <sheetName val="Checks Table 1"/>
      <sheetName val="Average Price"/>
      <sheetName val="Briefing"/>
      <sheetName val="Transaction"/>
      <sheetName val="Tax"/>
      <sheetName val="TableA1Formulas"/>
      <sheetName val="TableA1Hide"/>
      <sheetName val="TableA2Formulas"/>
      <sheetName val="TableA2Hide"/>
      <sheetName val="TestCharts"/>
      <sheetName val="Monitor effective"/>
    </sheetNames>
    <sheetDataSet>
      <sheetData sheetId="0" refreshError="1"/>
      <sheetData sheetId="1">
        <row r="2">
          <cell r="B2" t="str">
            <v>ReleasePoint</v>
          </cell>
        </row>
      </sheetData>
      <sheetData sheetId="2">
        <row r="1">
          <cell r="B1" t="str">
            <v>stats_ltt.ReliefTypeCube</v>
          </cell>
        </row>
      </sheetData>
      <sheetData sheetId="3">
        <row r="1">
          <cell r="B1" t="str">
            <v>stats_ltt.RevisionsAnalysis</v>
          </cell>
        </row>
      </sheetData>
      <sheetData sheetId="4">
        <row r="1">
          <cell r="B1" t="str">
            <v>stats_ltt.TransactionCube</v>
          </cell>
        </row>
      </sheetData>
      <sheetData sheetId="5">
        <row r="1">
          <cell r="A1" t="str">
            <v>stats_ltt.CashCube</v>
          </cell>
        </row>
      </sheetData>
      <sheetData sheetId="6">
        <row r="1">
          <cell r="A1" t="str">
            <v>stats_ltt.ExclusionCube</v>
          </cell>
        </row>
      </sheetData>
      <sheetData sheetId="7">
        <row r="1">
          <cell r="A1" t="str">
            <v>Get effective years, quarters &amp; months - then refund approved years, quarters and months</v>
          </cell>
        </row>
      </sheetData>
      <sheetData sheetId="8">
        <row r="1">
          <cell r="A1" t="str">
            <v>ltt_MonitorInitialSubmissionsByTransTypePivot</v>
          </cell>
        </row>
      </sheetData>
      <sheetData sheetId="9">
        <row r="1">
          <cell r="H1">
            <v>181</v>
          </cell>
        </row>
      </sheetData>
      <sheetData sheetId="10">
        <row r="1">
          <cell r="K1">
            <v>1</v>
          </cell>
        </row>
        <row r="7">
          <cell r="P7" t="str">
            <v>Week beginning</v>
          </cell>
        </row>
        <row r="9">
          <cell r="S9" t="str">
            <v>2020-21</v>
          </cell>
          <cell r="V9" t="str">
            <v>2019-20</v>
          </cell>
        </row>
        <row r="10">
          <cell r="O10">
            <v>44282</v>
          </cell>
          <cell r="P10">
            <v>1720</v>
          </cell>
          <cell r="S10">
            <v>1060</v>
          </cell>
          <cell r="V10">
            <v>1330</v>
          </cell>
        </row>
        <row r="11">
          <cell r="O11">
            <v>44289</v>
          </cell>
          <cell r="P11">
            <v>1280</v>
          </cell>
          <cell r="S11">
            <v>560</v>
          </cell>
          <cell r="V11">
            <v>1210</v>
          </cell>
        </row>
        <row r="12">
          <cell r="O12">
            <v>44296</v>
          </cell>
          <cell r="P12">
            <v>1280</v>
          </cell>
          <cell r="S12">
            <v>430</v>
          </cell>
          <cell r="V12">
            <v>1090</v>
          </cell>
        </row>
        <row r="13">
          <cell r="O13">
            <v>44303</v>
          </cell>
          <cell r="P13">
            <v>1390</v>
          </cell>
          <cell r="S13">
            <v>500</v>
          </cell>
          <cell r="V13">
            <v>860</v>
          </cell>
        </row>
        <row r="14">
          <cell r="O14">
            <v>44310</v>
          </cell>
          <cell r="S14">
            <v>550</v>
          </cell>
          <cell r="V14">
            <v>1160</v>
          </cell>
        </row>
        <row r="15">
          <cell r="O15">
            <v>44317</v>
          </cell>
          <cell r="S15">
            <v>450</v>
          </cell>
          <cell r="V15">
            <v>890</v>
          </cell>
        </row>
        <row r="16">
          <cell r="O16">
            <v>44324</v>
          </cell>
          <cell r="S16">
            <v>430</v>
          </cell>
          <cell r="V16">
            <v>1010</v>
          </cell>
        </row>
        <row r="17">
          <cell r="O17">
            <v>44331</v>
          </cell>
          <cell r="S17">
            <v>510</v>
          </cell>
          <cell r="V17">
            <v>1150</v>
          </cell>
        </row>
        <row r="18">
          <cell r="O18">
            <v>44338</v>
          </cell>
          <cell r="S18">
            <v>510</v>
          </cell>
          <cell r="V18">
            <v>1000</v>
          </cell>
        </row>
        <row r="19">
          <cell r="O19">
            <v>44345</v>
          </cell>
          <cell r="S19">
            <v>610</v>
          </cell>
          <cell r="V19">
            <v>1250</v>
          </cell>
        </row>
        <row r="20">
          <cell r="O20">
            <v>44352</v>
          </cell>
          <cell r="S20">
            <v>600</v>
          </cell>
          <cell r="V20">
            <v>1180</v>
          </cell>
        </row>
        <row r="21">
          <cell r="O21">
            <v>44359</v>
          </cell>
          <cell r="S21">
            <v>580</v>
          </cell>
          <cell r="V21">
            <v>1120</v>
          </cell>
        </row>
        <row r="22">
          <cell r="O22">
            <v>44366</v>
          </cell>
          <cell r="S22">
            <v>700</v>
          </cell>
          <cell r="V22">
            <v>1350</v>
          </cell>
        </row>
        <row r="23">
          <cell r="O23">
            <v>44373</v>
          </cell>
          <cell r="S23">
            <v>820</v>
          </cell>
          <cell r="V23">
            <v>1460</v>
          </cell>
        </row>
        <row r="24">
          <cell r="O24">
            <v>44380</v>
          </cell>
          <cell r="S24">
            <v>730</v>
          </cell>
          <cell r="V24">
            <v>1240</v>
          </cell>
        </row>
        <row r="25">
          <cell r="O25">
            <v>44387</v>
          </cell>
          <cell r="S25">
            <v>620</v>
          </cell>
          <cell r="V25">
            <v>1300</v>
          </cell>
        </row>
        <row r="26">
          <cell r="O26">
            <v>44394</v>
          </cell>
          <cell r="S26">
            <v>560</v>
          </cell>
          <cell r="V26">
            <v>1290</v>
          </cell>
        </row>
        <row r="27">
          <cell r="O27">
            <v>44401</v>
          </cell>
          <cell r="S27">
            <v>850</v>
          </cell>
          <cell r="V27">
            <v>1340</v>
          </cell>
        </row>
        <row r="28">
          <cell r="O28">
            <v>44408</v>
          </cell>
          <cell r="S28">
            <v>840</v>
          </cell>
          <cell r="V28">
            <v>1260</v>
          </cell>
        </row>
        <row r="29">
          <cell r="O29">
            <v>44415</v>
          </cell>
          <cell r="S29">
            <v>790</v>
          </cell>
          <cell r="V29">
            <v>1190</v>
          </cell>
        </row>
        <row r="30">
          <cell r="O30">
            <v>44422</v>
          </cell>
          <cell r="S30">
            <v>870</v>
          </cell>
          <cell r="V30">
            <v>1260</v>
          </cell>
        </row>
        <row r="31">
          <cell r="O31">
            <v>44429</v>
          </cell>
          <cell r="S31">
            <v>1060</v>
          </cell>
          <cell r="V31">
            <v>1080</v>
          </cell>
        </row>
        <row r="32">
          <cell r="O32">
            <v>44436</v>
          </cell>
          <cell r="S32">
            <v>720</v>
          </cell>
          <cell r="V32">
            <v>1360</v>
          </cell>
        </row>
        <row r="33">
          <cell r="O33">
            <v>44443</v>
          </cell>
          <cell r="S33">
            <v>950</v>
          </cell>
          <cell r="V33">
            <v>1190</v>
          </cell>
        </row>
        <row r="34">
          <cell r="O34">
            <v>44450</v>
          </cell>
          <cell r="S34">
            <v>820</v>
          </cell>
          <cell r="V34">
            <v>1170</v>
          </cell>
        </row>
        <row r="35">
          <cell r="O35">
            <v>44457</v>
          </cell>
          <cell r="S35">
            <v>1040</v>
          </cell>
          <cell r="V35">
            <v>1290</v>
          </cell>
        </row>
        <row r="36">
          <cell r="O36">
            <v>44464</v>
          </cell>
          <cell r="S36">
            <v>1140</v>
          </cell>
          <cell r="V36">
            <v>1330</v>
          </cell>
        </row>
        <row r="37">
          <cell r="O37">
            <v>44471</v>
          </cell>
          <cell r="S37">
            <v>1070</v>
          </cell>
          <cell r="V37">
            <v>1370</v>
          </cell>
        </row>
        <row r="38">
          <cell r="O38">
            <v>44478</v>
          </cell>
          <cell r="S38">
            <v>1110</v>
          </cell>
          <cell r="V38">
            <v>1220</v>
          </cell>
        </row>
        <row r="39">
          <cell r="O39">
            <v>44485</v>
          </cell>
          <cell r="S39">
            <v>1230</v>
          </cell>
          <cell r="V39">
            <v>1300</v>
          </cell>
        </row>
        <row r="40">
          <cell r="O40">
            <v>44492</v>
          </cell>
          <cell r="S40">
            <v>1400</v>
          </cell>
          <cell r="V40">
            <v>1320</v>
          </cell>
        </row>
        <row r="41">
          <cell r="O41">
            <v>44499</v>
          </cell>
          <cell r="S41">
            <v>1300</v>
          </cell>
          <cell r="V41">
            <v>1440</v>
          </cell>
        </row>
        <row r="42">
          <cell r="O42">
            <v>44506</v>
          </cell>
          <cell r="S42">
            <v>1230</v>
          </cell>
          <cell r="V42">
            <v>1130</v>
          </cell>
        </row>
        <row r="43">
          <cell r="O43">
            <v>44513</v>
          </cell>
          <cell r="S43">
            <v>1370</v>
          </cell>
          <cell r="V43">
            <v>1120</v>
          </cell>
        </row>
        <row r="44">
          <cell r="O44">
            <v>44520</v>
          </cell>
          <cell r="S44">
            <v>1460</v>
          </cell>
          <cell r="V44">
            <v>1420</v>
          </cell>
        </row>
        <row r="45">
          <cell r="O45">
            <v>44527</v>
          </cell>
          <cell r="S45">
            <v>1610</v>
          </cell>
          <cell r="V45">
            <v>1530</v>
          </cell>
        </row>
        <row r="46">
          <cell r="O46">
            <v>44534</v>
          </cell>
          <cell r="S46">
            <v>1740</v>
          </cell>
          <cell r="V46">
            <v>1520</v>
          </cell>
        </row>
        <row r="47">
          <cell r="O47">
            <v>44541</v>
          </cell>
          <cell r="S47">
            <v>2510</v>
          </cell>
          <cell r="V47">
            <v>2370</v>
          </cell>
        </row>
        <row r="48">
          <cell r="O48">
            <v>44548</v>
          </cell>
          <cell r="S48">
            <v>1710</v>
          </cell>
          <cell r="V48">
            <v>400</v>
          </cell>
        </row>
        <row r="49">
          <cell r="O49">
            <v>44555</v>
          </cell>
          <cell r="S49">
            <v>180</v>
          </cell>
          <cell r="V49">
            <v>450</v>
          </cell>
        </row>
        <row r="50">
          <cell r="O50">
            <v>44562</v>
          </cell>
          <cell r="S50">
            <v>870</v>
          </cell>
          <cell r="V50">
            <v>910</v>
          </cell>
        </row>
        <row r="51">
          <cell r="O51">
            <v>44569</v>
          </cell>
          <cell r="S51">
            <v>990</v>
          </cell>
          <cell r="V51">
            <v>900</v>
          </cell>
        </row>
        <row r="52">
          <cell r="O52">
            <v>44576</v>
          </cell>
          <cell r="S52">
            <v>940</v>
          </cell>
          <cell r="V52">
            <v>910</v>
          </cell>
        </row>
        <row r="53">
          <cell r="O53">
            <v>44583</v>
          </cell>
          <cell r="S53">
            <v>1190</v>
          </cell>
          <cell r="V53">
            <v>1090</v>
          </cell>
        </row>
        <row r="54">
          <cell r="O54">
            <v>44590</v>
          </cell>
          <cell r="S54">
            <v>1230</v>
          </cell>
          <cell r="V54">
            <v>1210</v>
          </cell>
        </row>
        <row r="55">
          <cell r="O55">
            <v>44597</v>
          </cell>
          <cell r="S55">
            <v>1260</v>
          </cell>
          <cell r="V55">
            <v>1040</v>
          </cell>
        </row>
        <row r="56">
          <cell r="O56">
            <v>44604</v>
          </cell>
          <cell r="S56">
            <v>1280</v>
          </cell>
          <cell r="V56">
            <v>1100</v>
          </cell>
        </row>
        <row r="57">
          <cell r="O57">
            <v>44611</v>
          </cell>
          <cell r="S57">
            <v>1310</v>
          </cell>
          <cell r="V57">
            <v>1130</v>
          </cell>
        </row>
        <row r="58">
          <cell r="O58">
            <v>44618</v>
          </cell>
          <cell r="S58">
            <v>1500</v>
          </cell>
          <cell r="V58">
            <v>1120</v>
          </cell>
        </row>
        <row r="59">
          <cell r="O59">
            <v>44625</v>
          </cell>
          <cell r="S59">
            <v>1390</v>
          </cell>
          <cell r="V59">
            <v>1130</v>
          </cell>
        </row>
        <row r="60">
          <cell r="O60">
            <v>44632</v>
          </cell>
          <cell r="S60">
            <v>1350</v>
          </cell>
          <cell r="V60">
            <v>1090</v>
          </cell>
        </row>
        <row r="61">
          <cell r="O61">
            <v>44639</v>
          </cell>
          <cell r="S61">
            <v>1570</v>
          </cell>
          <cell r="V61">
            <v>1190</v>
          </cell>
        </row>
        <row r="67">
          <cell r="P67" t="str">
            <v>Month transaction was effective</v>
          </cell>
        </row>
        <row r="69">
          <cell r="P69" t="str">
            <v>Residential: 2019-20</v>
          </cell>
          <cell r="Q69" t="str">
            <v>Residential: 2020-21 (p) (r)</v>
          </cell>
          <cell r="R69" t="str">
            <v>of which: higher rates residential: 2019-20</v>
          </cell>
          <cell r="S69" t="str">
            <v>of which: higher rates residential: 2020-21 (p) (r)</v>
          </cell>
          <cell r="T69" t="str">
            <v>Non-residential: 2019-20</v>
          </cell>
          <cell r="U69" t="str">
            <v>Non-residential: 2020-21 (p) (r)</v>
          </cell>
        </row>
        <row r="70">
          <cell r="O70" t="str">
            <v>Apr</v>
          </cell>
          <cell r="P70">
            <v>4020</v>
          </cell>
          <cell r="Q70">
            <v>1760</v>
          </cell>
          <cell r="R70">
            <v>940</v>
          </cell>
          <cell r="S70">
            <v>440</v>
          </cell>
          <cell r="T70">
            <v>530</v>
          </cell>
          <cell r="U70">
            <v>370</v>
          </cell>
        </row>
        <row r="71">
          <cell r="O71" t="str">
            <v>May</v>
          </cell>
          <cell r="P71">
            <v>4560</v>
          </cell>
          <cell r="Q71">
            <v>1940</v>
          </cell>
          <cell r="R71">
            <v>1050</v>
          </cell>
          <cell r="S71">
            <v>440</v>
          </cell>
          <cell r="T71">
            <v>530</v>
          </cell>
          <cell r="U71">
            <v>270</v>
          </cell>
        </row>
        <row r="72">
          <cell r="O72" t="str">
            <v>Jun</v>
          </cell>
          <cell r="P72">
            <v>4670</v>
          </cell>
          <cell r="Q72">
            <v>2570</v>
          </cell>
          <cell r="R72">
            <v>1030</v>
          </cell>
          <cell r="S72">
            <v>600</v>
          </cell>
          <cell r="T72">
            <v>470</v>
          </cell>
          <cell r="U72">
            <v>350</v>
          </cell>
        </row>
        <row r="73">
          <cell r="O73" t="str">
            <v>Jul</v>
          </cell>
          <cell r="P73">
            <v>5020</v>
          </cell>
          <cell r="Q73">
            <v>3030</v>
          </cell>
          <cell r="R73">
            <v>1160</v>
          </cell>
          <cell r="S73">
            <v>830</v>
          </cell>
          <cell r="T73">
            <v>590</v>
          </cell>
          <cell r="U73">
            <v>440</v>
          </cell>
        </row>
        <row r="74">
          <cell r="O74" t="str">
            <v>Aug</v>
          </cell>
          <cell r="P74">
            <v>5270</v>
          </cell>
          <cell r="Q74">
            <v>3230</v>
          </cell>
          <cell r="R74">
            <v>1150</v>
          </cell>
          <cell r="S74">
            <v>830</v>
          </cell>
          <cell r="T74">
            <v>480</v>
          </cell>
          <cell r="U74">
            <v>340</v>
          </cell>
        </row>
        <row r="75">
          <cell r="O75" t="str">
            <v>Sep</v>
          </cell>
          <cell r="P75">
            <v>4640</v>
          </cell>
          <cell r="Q75">
            <v>3700</v>
          </cell>
          <cell r="R75">
            <v>1070</v>
          </cell>
          <cell r="S75">
            <v>940</v>
          </cell>
          <cell r="T75">
            <v>500</v>
          </cell>
          <cell r="U75">
            <v>430</v>
          </cell>
        </row>
        <row r="76">
          <cell r="O76" t="str">
            <v>Oct</v>
          </cell>
          <cell r="P76">
            <v>5060</v>
          </cell>
          <cell r="Q76">
            <v>5300</v>
          </cell>
          <cell r="R76">
            <v>1170</v>
          </cell>
          <cell r="S76">
            <v>1370</v>
          </cell>
          <cell r="T76">
            <v>530</v>
          </cell>
          <cell r="U76">
            <v>530</v>
          </cell>
        </row>
        <row r="77">
          <cell r="O77" t="str">
            <v>Nov</v>
          </cell>
          <cell r="P77">
            <v>5230</v>
          </cell>
          <cell r="Q77">
            <v>5290</v>
          </cell>
          <cell r="R77">
            <v>1110</v>
          </cell>
          <cell r="S77">
            <v>1280</v>
          </cell>
          <cell r="T77">
            <v>470</v>
          </cell>
          <cell r="U77">
            <v>430</v>
          </cell>
        </row>
        <row r="78">
          <cell r="O78" t="str">
            <v>Dec</v>
          </cell>
          <cell r="P78">
            <v>4900</v>
          </cell>
          <cell r="Q78">
            <v>6190</v>
          </cell>
          <cell r="R78">
            <v>1160</v>
          </cell>
          <cell r="S78">
            <v>1530</v>
          </cell>
          <cell r="T78">
            <v>520</v>
          </cell>
          <cell r="U78">
            <v>570</v>
          </cell>
        </row>
        <row r="79">
          <cell r="O79" t="str">
            <v>Jan</v>
          </cell>
          <cell r="P79">
            <v>3860</v>
          </cell>
          <cell r="Q79">
            <v>3890</v>
          </cell>
          <cell r="R79">
            <v>1080</v>
          </cell>
          <cell r="S79">
            <v>960</v>
          </cell>
          <cell r="T79">
            <v>530</v>
          </cell>
          <cell r="U79">
            <v>380</v>
          </cell>
        </row>
        <row r="80">
          <cell r="O80" t="str">
            <v>Feb</v>
          </cell>
          <cell r="P80">
            <v>3940</v>
          </cell>
          <cell r="Q80">
            <v>4750</v>
          </cell>
          <cell r="R80">
            <v>1060</v>
          </cell>
          <cell r="S80">
            <v>1240</v>
          </cell>
          <cell r="T80">
            <v>440</v>
          </cell>
          <cell r="U80">
            <v>460</v>
          </cell>
        </row>
        <row r="81">
          <cell r="O81" t="str">
            <v>Mar</v>
          </cell>
          <cell r="P81">
            <v>4120</v>
          </cell>
          <cell r="Q81">
            <v>6270</v>
          </cell>
          <cell r="R81">
            <v>1030</v>
          </cell>
          <cell r="S81">
            <v>1570</v>
          </cell>
          <cell r="T81">
            <v>560</v>
          </cell>
          <cell r="U81">
            <v>610</v>
          </cell>
        </row>
        <row r="88">
          <cell r="P88" t="str">
            <v>Month transaction was effective</v>
          </cell>
        </row>
        <row r="90">
          <cell r="P90" t="str">
            <v>Residential: 2019-20 (r)</v>
          </cell>
          <cell r="Q90" t="str">
            <v>Residential: 2020-21 (p) (r)</v>
          </cell>
          <cell r="R90" t="str">
            <v>of which: additional revenue from higher rates residential: 2019-20 (r)</v>
          </cell>
          <cell r="S90" t="str">
            <v>of which: additional revenue from higher rates residential: 2020-21 (p) (r)</v>
          </cell>
        </row>
        <row r="91">
          <cell r="O91" t="str">
            <v>Apr</v>
          </cell>
          <cell r="P91">
            <v>10.3</v>
          </cell>
          <cell r="Q91">
            <v>4.7</v>
          </cell>
          <cell r="R91">
            <v>3.9</v>
          </cell>
          <cell r="S91">
            <v>2</v>
          </cell>
        </row>
        <row r="92">
          <cell r="O92" t="str">
            <v>May</v>
          </cell>
          <cell r="P92">
            <v>11.8</v>
          </cell>
          <cell r="Q92">
            <v>5.3</v>
          </cell>
          <cell r="R92">
            <v>4.5</v>
          </cell>
          <cell r="S92">
            <v>2</v>
          </cell>
        </row>
        <row r="93">
          <cell r="O93" t="str">
            <v>Jun</v>
          </cell>
          <cell r="P93">
            <v>12.8</v>
          </cell>
          <cell r="Q93">
            <v>7.5</v>
          </cell>
          <cell r="R93">
            <v>4.7</v>
          </cell>
          <cell r="S93">
            <v>2.6</v>
          </cell>
        </row>
        <row r="94">
          <cell r="O94" t="str">
            <v>Jul</v>
          </cell>
          <cell r="P94">
            <v>14</v>
          </cell>
          <cell r="Q94">
            <v>9.3000000000000007</v>
          </cell>
          <cell r="R94">
            <v>5.3</v>
          </cell>
          <cell r="S94">
            <v>3.8</v>
          </cell>
        </row>
        <row r="95">
          <cell r="O95" t="str">
            <v>Aug</v>
          </cell>
          <cell r="P95">
            <v>16.5</v>
          </cell>
          <cell r="Q95">
            <v>9.4</v>
          </cell>
          <cell r="R95">
            <v>5.5</v>
          </cell>
          <cell r="S95">
            <v>4.4000000000000004</v>
          </cell>
        </row>
        <row r="96">
          <cell r="O96" t="str">
            <v>Sep</v>
          </cell>
          <cell r="P96">
            <v>13.2</v>
          </cell>
          <cell r="Q96">
            <v>10.199999999999999</v>
          </cell>
          <cell r="R96">
            <v>4.9000000000000004</v>
          </cell>
          <cell r="S96">
            <v>4.9000000000000004</v>
          </cell>
        </row>
        <row r="97">
          <cell r="O97" t="str">
            <v>Oct</v>
          </cell>
          <cell r="P97">
            <v>14.9</v>
          </cell>
          <cell r="Q97">
            <v>16.3</v>
          </cell>
          <cell r="R97">
            <v>5.4</v>
          </cell>
          <cell r="S97">
            <v>7.4</v>
          </cell>
        </row>
        <row r="98">
          <cell r="O98" t="str">
            <v>Nov</v>
          </cell>
          <cell r="P98">
            <v>16.100000000000001</v>
          </cell>
          <cell r="Q98">
            <v>17.3</v>
          </cell>
          <cell r="R98">
            <v>5.3</v>
          </cell>
          <cell r="S98">
            <v>7.3</v>
          </cell>
        </row>
        <row r="99">
          <cell r="O99" t="str">
            <v>Dec</v>
          </cell>
          <cell r="P99">
            <v>14.4</v>
          </cell>
          <cell r="Q99">
            <v>21.2</v>
          </cell>
          <cell r="R99">
            <v>5.3</v>
          </cell>
          <cell r="S99">
            <v>9.6999999999999993</v>
          </cell>
        </row>
        <row r="100">
          <cell r="O100" t="str">
            <v>Jan</v>
          </cell>
          <cell r="P100">
            <v>12.2</v>
          </cell>
          <cell r="Q100">
            <v>14.8</v>
          </cell>
          <cell r="R100">
            <v>4.9000000000000004</v>
          </cell>
          <cell r="S100">
            <v>6.9</v>
          </cell>
        </row>
        <row r="101">
          <cell r="O101" t="str">
            <v>Feb</v>
          </cell>
          <cell r="P101">
            <v>12</v>
          </cell>
          <cell r="Q101">
            <v>17.8</v>
          </cell>
          <cell r="R101">
            <v>4.7</v>
          </cell>
          <cell r="S101">
            <v>9</v>
          </cell>
        </row>
        <row r="102">
          <cell r="O102" t="str">
            <v>Mar</v>
          </cell>
          <cell r="P102">
            <v>12.5</v>
          </cell>
          <cell r="Q102">
            <v>26.6</v>
          </cell>
          <cell r="R102">
            <v>4.5</v>
          </cell>
          <cell r="S102">
            <v>12.2</v>
          </cell>
        </row>
        <row r="114">
          <cell r="P114" t="str">
            <v>Non-residential: 2019-20</v>
          </cell>
          <cell r="Q114" t="str">
            <v>Non-residential: 2020-21 (p) (r)</v>
          </cell>
        </row>
        <row r="115">
          <cell r="O115" t="str">
            <v>Apr</v>
          </cell>
          <cell r="P115">
            <v>2.9</v>
          </cell>
          <cell r="Q115">
            <v>5.2</v>
          </cell>
        </row>
        <row r="116">
          <cell r="O116" t="str">
            <v>May</v>
          </cell>
          <cell r="P116">
            <v>7.8</v>
          </cell>
          <cell r="Q116">
            <v>1.5</v>
          </cell>
        </row>
        <row r="117">
          <cell r="O117" t="str">
            <v>Jun</v>
          </cell>
          <cell r="P117">
            <v>3.5</v>
          </cell>
          <cell r="Q117">
            <v>2.2999999999999998</v>
          </cell>
        </row>
        <row r="118">
          <cell r="O118" t="str">
            <v>Jul</v>
          </cell>
          <cell r="P118">
            <v>5</v>
          </cell>
          <cell r="Q118">
            <v>3.4</v>
          </cell>
        </row>
        <row r="119">
          <cell r="O119" t="str">
            <v>Aug</v>
          </cell>
          <cell r="P119">
            <v>3.7</v>
          </cell>
          <cell r="Q119">
            <v>4.2</v>
          </cell>
        </row>
        <row r="120">
          <cell r="O120" t="str">
            <v>Sep</v>
          </cell>
          <cell r="P120">
            <v>8.4</v>
          </cell>
          <cell r="Q120">
            <v>2.6</v>
          </cell>
        </row>
        <row r="121">
          <cell r="O121" t="str">
            <v>Oct</v>
          </cell>
          <cell r="P121">
            <v>4.5</v>
          </cell>
          <cell r="Q121">
            <v>5.8</v>
          </cell>
        </row>
        <row r="122">
          <cell r="O122" t="str">
            <v>Nov</v>
          </cell>
          <cell r="P122">
            <v>6.4</v>
          </cell>
          <cell r="Q122">
            <v>4.7</v>
          </cell>
        </row>
        <row r="123">
          <cell r="O123" t="str">
            <v>Dec</v>
          </cell>
          <cell r="P123">
            <v>9.4</v>
          </cell>
          <cell r="Q123">
            <v>8.3000000000000007</v>
          </cell>
        </row>
        <row r="124">
          <cell r="O124" t="str">
            <v>Jan</v>
          </cell>
          <cell r="P124">
            <v>7.7</v>
          </cell>
          <cell r="Q124">
            <v>3.2</v>
          </cell>
        </row>
        <row r="125">
          <cell r="O125" t="str">
            <v>Feb</v>
          </cell>
          <cell r="P125">
            <v>4</v>
          </cell>
          <cell r="Q125">
            <v>6.7</v>
          </cell>
        </row>
        <row r="126">
          <cell r="O126" t="str">
            <v>Mar</v>
          </cell>
          <cell r="P126">
            <v>5.4</v>
          </cell>
          <cell r="Q126">
            <v>10</v>
          </cell>
        </row>
        <row r="135">
          <cell r="P135" t="str">
            <v>Transaction type</v>
          </cell>
        </row>
        <row r="137">
          <cell r="P137" t="str">
            <v>Residential</v>
          </cell>
          <cell r="Q137" t="str">
            <v>Non-residential</v>
          </cell>
        </row>
        <row r="138">
          <cell r="O138" t="str">
            <v>Conveyance / transfer of ownership ¹</v>
          </cell>
          <cell r="P138">
            <v>0.94699999999999995</v>
          </cell>
          <cell r="Q138">
            <v>0.71799999999999997</v>
          </cell>
        </row>
        <row r="139">
          <cell r="O139" t="str">
            <v>Granting a new lease</v>
          </cell>
          <cell r="P139">
            <v>1.2999999999999999E-2</v>
          </cell>
          <cell r="Q139">
            <v>0.25</v>
          </cell>
        </row>
        <row r="140">
          <cell r="O140" t="str">
            <v>Assignment 
of a lease</v>
          </cell>
          <cell r="P140">
            <v>0.04</v>
          </cell>
          <cell r="Q140">
            <v>3.2000000000000001E-2</v>
          </cell>
        </row>
        <row r="151">
          <cell r="P151" t="str">
            <v>Effective quarter</v>
          </cell>
        </row>
        <row r="153">
          <cell r="P153" t="str">
            <v>Up to and including £180,000</v>
          </cell>
          <cell r="Q153" t="str">
            <v>£180,001 - £250,000</v>
          </cell>
          <cell r="R153" t="str">
            <v>£250,001 - 400,000</v>
          </cell>
          <cell r="S153" t="str">
            <v>Over £400,000</v>
          </cell>
        </row>
        <row r="154">
          <cell r="O154" t="str">
            <v xml:space="preserve">Apr - Jun 18 </v>
          </cell>
          <cell r="P154">
            <v>8750</v>
          </cell>
          <cell r="Q154">
            <v>2370</v>
          </cell>
          <cell r="R154">
            <v>1680</v>
          </cell>
          <cell r="S154">
            <v>450</v>
          </cell>
        </row>
        <row r="155">
          <cell r="O155" t="str">
            <v xml:space="preserve">Jul - Sep 18 </v>
          </cell>
          <cell r="P155">
            <v>9210</v>
          </cell>
          <cell r="Q155">
            <v>2800</v>
          </cell>
          <cell r="R155">
            <v>2170</v>
          </cell>
          <cell r="S155">
            <v>680</v>
          </cell>
        </row>
        <row r="156">
          <cell r="O156" t="str">
            <v xml:space="preserve">Oct - Dec 18 </v>
          </cell>
          <cell r="P156">
            <v>9850</v>
          </cell>
          <cell r="Q156">
            <v>2960</v>
          </cell>
          <cell r="R156">
            <v>2280</v>
          </cell>
          <cell r="S156">
            <v>680</v>
          </cell>
        </row>
        <row r="157">
          <cell r="O157" t="str">
            <v xml:space="preserve">Jan - Mar 19 </v>
          </cell>
          <cell r="P157">
            <v>7790</v>
          </cell>
          <cell r="Q157">
            <v>2050</v>
          </cell>
          <cell r="R157">
            <v>1570</v>
          </cell>
          <cell r="S157">
            <v>460</v>
          </cell>
        </row>
        <row r="158">
          <cell r="O158" t="str">
            <v xml:space="preserve">Apr - Jun 19 </v>
          </cell>
          <cell r="P158">
            <v>8350</v>
          </cell>
          <cell r="Q158">
            <v>2440</v>
          </cell>
          <cell r="R158">
            <v>1950</v>
          </cell>
          <cell r="S158">
            <v>500</v>
          </cell>
        </row>
        <row r="159">
          <cell r="O159" t="str">
            <v xml:space="preserve">Jul - Sep 19 </v>
          </cell>
          <cell r="P159">
            <v>9170</v>
          </cell>
          <cell r="Q159">
            <v>2900</v>
          </cell>
          <cell r="R159">
            <v>2190</v>
          </cell>
          <cell r="S159">
            <v>680</v>
          </cell>
        </row>
        <row r="160">
          <cell r="O160" t="str">
            <v xml:space="preserve">Oct - Dec 19 </v>
          </cell>
          <cell r="P160">
            <v>9080</v>
          </cell>
          <cell r="Q160">
            <v>2990</v>
          </cell>
          <cell r="R160">
            <v>2430</v>
          </cell>
          <cell r="S160">
            <v>700</v>
          </cell>
        </row>
        <row r="161">
          <cell r="O161" t="str">
            <v xml:space="preserve">Jan - Mar 20 </v>
          </cell>
          <cell r="P161">
            <v>7450</v>
          </cell>
          <cell r="Q161">
            <v>2170</v>
          </cell>
          <cell r="R161">
            <v>1720</v>
          </cell>
          <cell r="S161">
            <v>580</v>
          </cell>
        </row>
        <row r="162">
          <cell r="O162" t="str">
            <v xml:space="preserve">Apr - Jun 20 </v>
          </cell>
          <cell r="P162">
            <v>4020</v>
          </cell>
          <cell r="Q162">
            <v>1210</v>
          </cell>
          <cell r="R162">
            <v>790</v>
          </cell>
          <cell r="S162">
            <v>260</v>
          </cell>
        </row>
        <row r="163">
          <cell r="O163" t="str">
            <v xml:space="preserve">Jul - Sep 20 </v>
          </cell>
          <cell r="P163">
            <v>5770</v>
          </cell>
          <cell r="Q163">
            <v>1970</v>
          </cell>
          <cell r="R163">
            <v>1680</v>
          </cell>
          <cell r="S163">
            <v>540</v>
          </cell>
        </row>
        <row r="164">
          <cell r="O164" t="str">
            <v xml:space="preserve">Oct - Dec 20 (r) </v>
          </cell>
          <cell r="P164">
            <v>8850</v>
          </cell>
          <cell r="Q164">
            <v>3530</v>
          </cell>
          <cell r="R164">
            <v>3280</v>
          </cell>
          <cell r="S164">
            <v>1120</v>
          </cell>
        </row>
        <row r="165">
          <cell r="O165" t="str">
            <v>Jan - Mar 21 (p)</v>
          </cell>
          <cell r="P165">
            <v>7650</v>
          </cell>
          <cell r="Q165">
            <v>3010</v>
          </cell>
          <cell r="R165">
            <v>3040</v>
          </cell>
          <cell r="S165">
            <v>1200</v>
          </cell>
        </row>
        <row r="175">
          <cell r="P175" t="str">
            <v>Effective quarter</v>
          </cell>
        </row>
        <row r="177">
          <cell r="P177" t="str">
            <v>Up to and including £180,000</v>
          </cell>
          <cell r="Q177" t="str">
            <v>£180,001 - £250,000</v>
          </cell>
          <cell r="R177" t="str">
            <v>£250,001 - 400,000</v>
          </cell>
          <cell r="S177" t="str">
            <v>Over £400,000</v>
          </cell>
        </row>
        <row r="178">
          <cell r="O178" t="str">
            <v xml:space="preserve">Apr - Jun 18 (r) </v>
          </cell>
          <cell r="P178">
            <v>7</v>
          </cell>
          <cell r="Q178">
            <v>4.9000000000000004</v>
          </cell>
          <cell r="R178">
            <v>10.8</v>
          </cell>
          <cell r="S178">
            <v>8.8000000000000007</v>
          </cell>
        </row>
        <row r="179">
          <cell r="O179" t="str">
            <v xml:space="preserve">Jul - Sep 18 (r) </v>
          </cell>
          <cell r="P179">
            <v>6.9</v>
          </cell>
          <cell r="Q179">
            <v>5.8</v>
          </cell>
          <cell r="R179">
            <v>14.3</v>
          </cell>
          <cell r="S179">
            <v>14.1</v>
          </cell>
        </row>
        <row r="180">
          <cell r="O180" t="str">
            <v xml:space="preserve">Oct - Dec 18 (r) </v>
          </cell>
          <cell r="P180">
            <v>7.4</v>
          </cell>
          <cell r="Q180">
            <v>6</v>
          </cell>
          <cell r="R180">
            <v>15.2</v>
          </cell>
          <cell r="S180">
            <v>15.3</v>
          </cell>
        </row>
        <row r="181">
          <cell r="O181" t="str">
            <v xml:space="preserve">Jan - Mar 19 (r) </v>
          </cell>
          <cell r="P181">
            <v>6.3</v>
          </cell>
          <cell r="Q181">
            <v>4.5</v>
          </cell>
          <cell r="R181">
            <v>10.6</v>
          </cell>
          <cell r="S181">
            <v>9.6</v>
          </cell>
        </row>
        <row r="182">
          <cell r="O182" t="str">
            <v xml:space="preserve">Apr - Jun 19 (r) </v>
          </cell>
          <cell r="P182">
            <v>6.7</v>
          </cell>
          <cell r="Q182">
            <v>5.2</v>
          </cell>
          <cell r="R182">
            <v>12.6</v>
          </cell>
          <cell r="S182">
            <v>10.4</v>
          </cell>
        </row>
        <row r="183">
          <cell r="O183" t="str">
            <v xml:space="preserve">Jul - Sep 19 (r) </v>
          </cell>
          <cell r="P183">
            <v>7.3</v>
          </cell>
          <cell r="Q183">
            <v>6.3</v>
          </cell>
          <cell r="R183">
            <v>14.6</v>
          </cell>
          <cell r="S183">
            <v>15.3</v>
          </cell>
        </row>
        <row r="184">
          <cell r="O184" t="str">
            <v xml:space="preserve">Oct - Dec 19 (r) </v>
          </cell>
          <cell r="P184">
            <v>7.3</v>
          </cell>
          <cell r="Q184">
            <v>6.5</v>
          </cell>
          <cell r="R184">
            <v>16.100000000000001</v>
          </cell>
          <cell r="S184">
            <v>15.5</v>
          </cell>
        </row>
        <row r="185">
          <cell r="O185" t="str">
            <v xml:space="preserve">Jan - Mar 20 (r) </v>
          </cell>
          <cell r="P185">
            <v>6.6</v>
          </cell>
          <cell r="Q185">
            <v>5.0999999999999996</v>
          </cell>
          <cell r="R185">
            <v>11.7</v>
          </cell>
          <cell r="S185">
            <v>13.3</v>
          </cell>
        </row>
        <row r="186">
          <cell r="O186" t="str">
            <v xml:space="preserve">Apr - Jun 20 (r) </v>
          </cell>
          <cell r="P186">
            <v>3.1</v>
          </cell>
          <cell r="Q186">
            <v>2.6</v>
          </cell>
          <cell r="R186">
            <v>5.3</v>
          </cell>
          <cell r="S186">
            <v>6.5</v>
          </cell>
        </row>
        <row r="187">
          <cell r="O187" t="str">
            <v xml:space="preserve">Jul - Sep 20 (r) </v>
          </cell>
          <cell r="P187">
            <v>5.3</v>
          </cell>
          <cell r="Q187">
            <v>2.8</v>
          </cell>
          <cell r="R187">
            <v>8.6999999999999993</v>
          </cell>
          <cell r="S187">
            <v>12.3</v>
          </cell>
        </row>
        <row r="188">
          <cell r="O188" t="str">
            <v xml:space="preserve">Oct - Dec 20 (r) </v>
          </cell>
          <cell r="P188">
            <v>8.1999999999999993</v>
          </cell>
          <cell r="Q188">
            <v>4.2</v>
          </cell>
          <cell r="R188">
            <v>16.399999999999999</v>
          </cell>
          <cell r="S188">
            <v>26</v>
          </cell>
        </row>
        <row r="189">
          <cell r="O189" t="str">
            <v>Jan - Mar 21 (p)</v>
          </cell>
          <cell r="P189">
            <v>9.9</v>
          </cell>
          <cell r="Q189">
            <v>5.0999999999999996</v>
          </cell>
          <cell r="R189">
            <v>15.9</v>
          </cell>
          <cell r="S189">
            <v>28.3</v>
          </cell>
        </row>
        <row r="199">
          <cell r="P199" t="str">
            <v>Residential tax band</v>
          </cell>
        </row>
        <row r="201">
          <cell r="P201" t="str">
            <v xml:space="preserve">Number of transactions (p) </v>
          </cell>
          <cell r="Q201" t="str">
            <v xml:space="preserve">Tax due (p) </v>
          </cell>
        </row>
        <row r="202">
          <cell r="O202" t="str">
            <v>Up to and including £180,000</v>
          </cell>
          <cell r="P202">
            <v>0.51300000000000001</v>
          </cell>
          <cell r="Q202">
            <v>0.16700000000000001</v>
          </cell>
        </row>
        <row r="203">
          <cell r="O203" t="str">
            <v>£180,001 - £250,000</v>
          </cell>
          <cell r="P203">
            <v>0.20200000000000001</v>
          </cell>
          <cell r="Q203">
            <v>8.5999999999999993E-2</v>
          </cell>
        </row>
        <row r="204">
          <cell r="O204" t="str">
            <v>£250,001 - 400,000</v>
          </cell>
          <cell r="P204">
            <v>0.20399999999999999</v>
          </cell>
          <cell r="Q204">
            <v>0.26900000000000002</v>
          </cell>
        </row>
        <row r="205">
          <cell r="O205" t="str">
            <v>£400,001 -£750,000</v>
          </cell>
          <cell r="P205">
            <v>7.2999999999999995E-2</v>
          </cell>
          <cell r="Q205">
            <v>0.371</v>
          </cell>
        </row>
        <row r="206">
          <cell r="O206" t="str">
            <v>£750,001 - £1.5m</v>
          </cell>
          <cell r="P206">
            <v>7.0000000000000001E-3</v>
          </cell>
          <cell r="Q206">
            <v>9.9000000000000005E-2</v>
          </cell>
        </row>
        <row r="207">
          <cell r="O207" t="str">
            <v xml:space="preserve">Over 
£1.5m </v>
          </cell>
          <cell r="P207">
            <v>2.9999999999999997E-4</v>
          </cell>
          <cell r="Q207">
            <v>8.0000000000000002E-3</v>
          </cell>
        </row>
        <row r="219">
          <cell r="P219" t="str">
            <v>Non-rental value: Up to and including £250,000</v>
          </cell>
          <cell r="Q219" t="str">
            <v>Non-rental value: £250,001 - £1m</v>
          </cell>
          <cell r="R219" t="str">
            <v>Non-rental value: £1m+</v>
          </cell>
          <cell r="S219" t="str">
            <v>Rental value</v>
          </cell>
        </row>
        <row r="220">
          <cell r="O220" t="str">
            <v xml:space="preserve">Apr - Jun 18 </v>
          </cell>
          <cell r="P220">
            <v>760</v>
          </cell>
          <cell r="Q220">
            <v>240</v>
          </cell>
          <cell r="R220">
            <v>80</v>
          </cell>
          <cell r="S220">
            <v>390</v>
          </cell>
        </row>
        <row r="221">
          <cell r="O221" t="str">
            <v xml:space="preserve">Jul - Sep 18 </v>
          </cell>
          <cell r="P221">
            <v>770</v>
          </cell>
          <cell r="Q221">
            <v>280</v>
          </cell>
          <cell r="R221">
            <v>80</v>
          </cell>
          <cell r="S221">
            <v>410</v>
          </cell>
        </row>
        <row r="222">
          <cell r="O222" t="str">
            <v xml:space="preserve">Oct - Dec 18 </v>
          </cell>
          <cell r="P222">
            <v>860</v>
          </cell>
          <cell r="Q222">
            <v>340</v>
          </cell>
          <cell r="R222">
            <v>100</v>
          </cell>
          <cell r="S222">
            <v>460</v>
          </cell>
        </row>
        <row r="223">
          <cell r="O223" t="str">
            <v xml:space="preserve">Jan - Mar 19 </v>
          </cell>
          <cell r="P223">
            <v>760</v>
          </cell>
          <cell r="Q223">
            <v>290</v>
          </cell>
          <cell r="R223">
            <v>110</v>
          </cell>
          <cell r="S223">
            <v>430</v>
          </cell>
        </row>
        <row r="224">
          <cell r="O224" t="str">
            <v xml:space="preserve">Apr - Jun 19 </v>
          </cell>
          <cell r="P224">
            <v>850</v>
          </cell>
          <cell r="Q224">
            <v>260</v>
          </cell>
          <cell r="R224">
            <v>60</v>
          </cell>
          <cell r="S224">
            <v>390</v>
          </cell>
        </row>
        <row r="225">
          <cell r="O225" t="str">
            <v xml:space="preserve">Jul - Sep 19 </v>
          </cell>
          <cell r="P225">
            <v>720</v>
          </cell>
          <cell r="Q225">
            <v>300</v>
          </cell>
          <cell r="R225">
            <v>100</v>
          </cell>
          <cell r="S225">
            <v>490</v>
          </cell>
        </row>
        <row r="226">
          <cell r="O226" t="str">
            <v xml:space="preserve">Oct - Dec 19 </v>
          </cell>
          <cell r="P226">
            <v>790</v>
          </cell>
          <cell r="Q226">
            <v>290</v>
          </cell>
          <cell r="R226">
            <v>100</v>
          </cell>
          <cell r="S226">
            <v>390</v>
          </cell>
        </row>
        <row r="227">
          <cell r="O227" t="str">
            <v xml:space="preserve">Jan - Mar 20 </v>
          </cell>
          <cell r="P227">
            <v>780</v>
          </cell>
          <cell r="Q227">
            <v>290</v>
          </cell>
          <cell r="R227">
            <v>70</v>
          </cell>
          <cell r="S227">
            <v>470</v>
          </cell>
        </row>
        <row r="228">
          <cell r="O228" t="str">
            <v xml:space="preserve">Apr - Jun 20 </v>
          </cell>
          <cell r="P228">
            <v>600</v>
          </cell>
          <cell r="Q228">
            <v>140</v>
          </cell>
          <cell r="R228">
            <v>40</v>
          </cell>
          <cell r="S228">
            <v>230</v>
          </cell>
        </row>
        <row r="229">
          <cell r="O229" t="str">
            <v xml:space="preserve">Jul - Sep 20 </v>
          </cell>
          <cell r="P229">
            <v>660</v>
          </cell>
          <cell r="Q229">
            <v>200</v>
          </cell>
          <cell r="R229">
            <v>60</v>
          </cell>
          <cell r="S229">
            <v>320</v>
          </cell>
        </row>
        <row r="230">
          <cell r="O230" t="str">
            <v xml:space="preserve">Oct - Dec 20 (r) </v>
          </cell>
          <cell r="P230">
            <v>760</v>
          </cell>
          <cell r="Q230">
            <v>330</v>
          </cell>
          <cell r="R230">
            <v>90</v>
          </cell>
          <cell r="S230">
            <v>380</v>
          </cell>
        </row>
        <row r="231">
          <cell r="O231" t="str">
            <v>Jan - Mar 21 (p)</v>
          </cell>
          <cell r="P231">
            <v>760</v>
          </cell>
          <cell r="Q231">
            <v>290</v>
          </cell>
          <cell r="R231">
            <v>90</v>
          </cell>
          <cell r="S231">
            <v>330</v>
          </cell>
        </row>
        <row r="243">
          <cell r="P243" t="str">
            <v>Non-rental value: Up to and including £250,000</v>
          </cell>
          <cell r="Q243" t="str">
            <v>Non-rental value: £250,001 - £1m</v>
          </cell>
          <cell r="R243" t="str">
            <v>Non-rental value: £1m+</v>
          </cell>
          <cell r="S243" t="str">
            <v>Rental value</v>
          </cell>
        </row>
        <row r="244">
          <cell r="O244" t="str">
            <v xml:space="preserve">Apr - Jun 18 </v>
          </cell>
          <cell r="P244">
            <v>0.1</v>
          </cell>
          <cell r="Q244">
            <v>2.8</v>
          </cell>
          <cell r="R244">
            <v>10</v>
          </cell>
          <cell r="S244">
            <v>2.7</v>
          </cell>
        </row>
        <row r="245">
          <cell r="O245" t="str">
            <v xml:space="preserve">Jul - Sep 18 </v>
          </cell>
          <cell r="P245">
            <v>0.1</v>
          </cell>
          <cell r="Q245">
            <v>3.1</v>
          </cell>
          <cell r="R245">
            <v>11.5</v>
          </cell>
          <cell r="S245">
            <v>3</v>
          </cell>
        </row>
        <row r="246">
          <cell r="O246" t="str">
            <v xml:space="preserve">Oct - Dec 18 </v>
          </cell>
          <cell r="P246">
            <v>0.1</v>
          </cell>
          <cell r="Q246">
            <v>3.7</v>
          </cell>
          <cell r="R246">
            <v>13.7</v>
          </cell>
          <cell r="S246">
            <v>2.1</v>
          </cell>
        </row>
        <row r="247">
          <cell r="O247" t="str">
            <v xml:space="preserve">Jan - Mar 19 </v>
          </cell>
          <cell r="P247">
            <v>0.1</v>
          </cell>
          <cell r="Q247">
            <v>3</v>
          </cell>
          <cell r="R247">
            <v>14.4</v>
          </cell>
          <cell r="S247">
            <v>2.8</v>
          </cell>
        </row>
        <row r="248">
          <cell r="O248" t="str">
            <v xml:space="preserve">Apr - Jun 19 </v>
          </cell>
          <cell r="P248">
            <v>0.1</v>
          </cell>
          <cell r="Q248">
            <v>2.8</v>
          </cell>
          <cell r="R248">
            <v>6.7</v>
          </cell>
          <cell r="S248">
            <v>4.5999999999999996</v>
          </cell>
        </row>
        <row r="249">
          <cell r="O249" t="str">
            <v xml:space="preserve">Jul - Sep 19 </v>
          </cell>
          <cell r="P249">
            <v>0.1</v>
          </cell>
          <cell r="Q249">
            <v>3.3</v>
          </cell>
          <cell r="R249">
            <v>11.6</v>
          </cell>
          <cell r="S249">
            <v>2.1</v>
          </cell>
        </row>
        <row r="250">
          <cell r="O250" t="str">
            <v xml:space="preserve">Oct - Dec 19 </v>
          </cell>
          <cell r="P250">
            <v>0.1</v>
          </cell>
          <cell r="Q250">
            <v>3.5</v>
          </cell>
          <cell r="R250">
            <v>13.7</v>
          </cell>
          <cell r="S250">
            <v>2.9</v>
          </cell>
        </row>
        <row r="251">
          <cell r="O251" t="str">
            <v xml:space="preserve">Jan - Mar 20 </v>
          </cell>
          <cell r="P251">
            <v>0.2</v>
          </cell>
          <cell r="Q251">
            <v>2.9</v>
          </cell>
          <cell r="R251">
            <v>11.1</v>
          </cell>
          <cell r="S251">
            <v>2.8</v>
          </cell>
        </row>
        <row r="252">
          <cell r="O252" t="str">
            <v xml:space="preserve">Apr - Jun 20 </v>
          </cell>
          <cell r="P252">
            <v>0.1</v>
          </cell>
          <cell r="Q252">
            <v>1.4</v>
          </cell>
          <cell r="R252">
            <v>6.8</v>
          </cell>
          <cell r="S252">
            <v>0.7</v>
          </cell>
        </row>
        <row r="253">
          <cell r="O253" t="str">
            <v xml:space="preserve">Jul - Sep 20 </v>
          </cell>
          <cell r="P253">
            <v>0.1</v>
          </cell>
          <cell r="Q253">
            <v>2.2000000000000002</v>
          </cell>
          <cell r="R253">
            <v>6.5</v>
          </cell>
          <cell r="S253">
            <v>1.5</v>
          </cell>
        </row>
        <row r="254">
          <cell r="O254" t="str">
            <v xml:space="preserve">Oct - Dec 20 (r) </v>
          </cell>
          <cell r="P254">
            <v>0.2</v>
          </cell>
          <cell r="Q254">
            <v>3.5</v>
          </cell>
          <cell r="R254">
            <v>13.2</v>
          </cell>
          <cell r="S254">
            <v>1.8</v>
          </cell>
        </row>
        <row r="255">
          <cell r="O255" t="str">
            <v xml:space="preserve">Jan - Mar 21 (p) </v>
          </cell>
          <cell r="P255">
            <v>0.1</v>
          </cell>
          <cell r="Q255">
            <v>3.3</v>
          </cell>
          <cell r="R255">
            <v>13.5</v>
          </cell>
          <cell r="S255">
            <v>3.1</v>
          </cell>
        </row>
        <row r="265">
          <cell r="P265" t="str">
            <v>Value</v>
          </cell>
        </row>
        <row r="267">
          <cell r="Q267" t="str">
            <v>Number of transactions</v>
          </cell>
        </row>
        <row r="268">
          <cell r="O268" t="str">
            <v>Non-rental value</v>
          </cell>
          <cell r="P268" t="str">
            <v>Up to and including £250,000</v>
          </cell>
          <cell r="Q268">
            <v>0.52600000000000002</v>
          </cell>
        </row>
        <row r="269">
          <cell r="P269" t="str">
            <v>£250,001 - £1m</v>
          </cell>
          <cell r="Q269">
            <v>0.20300000000000001</v>
          </cell>
        </row>
        <row r="270">
          <cell r="P270" t="str">
            <v>More than £1m</v>
          </cell>
          <cell r="Q270">
            <v>5.8999999999999997E-2</v>
          </cell>
        </row>
        <row r="272">
          <cell r="O272" t="str">
            <v>Rental value</v>
          </cell>
          <cell r="P272" t="str">
            <v>No premium paid ¹</v>
          </cell>
          <cell r="Q272">
            <v>0.21199999999999999</v>
          </cell>
        </row>
        <row r="273">
          <cell r="P273" t="str">
            <v>Premium paid ¹ ²</v>
          </cell>
          <cell r="Q273">
            <v>1.7000000000000001E-2</v>
          </cell>
        </row>
        <row r="287">
          <cell r="Q287" t="str">
            <v>Tax due</v>
          </cell>
        </row>
        <row r="288">
          <cell r="Q288">
            <v>5.0000000000000001E-3</v>
          </cell>
        </row>
        <row r="289">
          <cell r="Q289">
            <v>0.16600000000000001</v>
          </cell>
        </row>
        <row r="290">
          <cell r="Q290">
            <v>0.67700000000000005</v>
          </cell>
        </row>
        <row r="292">
          <cell r="Q292">
            <v>0.151</v>
          </cell>
        </row>
        <row r="293">
          <cell r="Q293">
            <v>2E-3</v>
          </cell>
        </row>
        <row r="308">
          <cell r="P308" t="str">
            <v>Effective quarter</v>
          </cell>
        </row>
        <row r="310">
          <cell r="P310" t="str">
            <v>Residential</v>
          </cell>
          <cell r="Q310" t="str">
            <v>Non-residential</v>
          </cell>
        </row>
        <row r="311">
          <cell r="O311" t="str">
            <v xml:space="preserve">Apr - Jun 18 (r) </v>
          </cell>
          <cell r="P311">
            <v>220</v>
          </cell>
          <cell r="Q311">
            <v>80</v>
          </cell>
        </row>
        <row r="312">
          <cell r="O312" t="str">
            <v xml:space="preserve">Jul - Sep 18 (r) </v>
          </cell>
          <cell r="P312">
            <v>220</v>
          </cell>
          <cell r="Q312">
            <v>80</v>
          </cell>
        </row>
        <row r="313">
          <cell r="O313" t="str">
            <v xml:space="preserve">Oct - Dec 18 (r) </v>
          </cell>
          <cell r="P313">
            <v>270</v>
          </cell>
          <cell r="Q313">
            <v>120</v>
          </cell>
        </row>
        <row r="314">
          <cell r="O314" t="str">
            <v xml:space="preserve">Jan - Mar 19 (r) </v>
          </cell>
          <cell r="P314">
            <v>260</v>
          </cell>
          <cell r="Q314">
            <v>140</v>
          </cell>
        </row>
        <row r="315">
          <cell r="O315" t="str">
            <v xml:space="preserve">Apr - Jun 19 (r) </v>
          </cell>
          <cell r="P315">
            <v>280</v>
          </cell>
          <cell r="Q315">
            <v>70</v>
          </cell>
        </row>
        <row r="316">
          <cell r="O316" t="str">
            <v xml:space="preserve">Jul - Sep 19 (r) </v>
          </cell>
          <cell r="P316">
            <v>310</v>
          </cell>
          <cell r="Q316">
            <v>100</v>
          </cell>
        </row>
        <row r="317">
          <cell r="O317" t="str">
            <v xml:space="preserve">Oct - Dec 19 (r) </v>
          </cell>
          <cell r="P317">
            <v>350</v>
          </cell>
          <cell r="Q317">
            <v>90</v>
          </cell>
        </row>
        <row r="318">
          <cell r="O318" t="str">
            <v xml:space="preserve">Jan - Mar 20 (r) </v>
          </cell>
          <cell r="P318">
            <v>250</v>
          </cell>
          <cell r="Q318">
            <v>110</v>
          </cell>
        </row>
        <row r="319">
          <cell r="O319" t="str">
            <v xml:space="preserve">Apr - Jun 20 (r) </v>
          </cell>
          <cell r="P319">
            <v>120</v>
          </cell>
          <cell r="Q319">
            <v>40</v>
          </cell>
        </row>
        <row r="320">
          <cell r="O320" t="str">
            <v xml:space="preserve">Jul - Sep 20 (r) </v>
          </cell>
          <cell r="P320">
            <v>200</v>
          </cell>
          <cell r="Q320">
            <v>50</v>
          </cell>
        </row>
        <row r="321">
          <cell r="O321" t="str">
            <v xml:space="preserve">Oct - Dec 20 (r) </v>
          </cell>
          <cell r="P321">
            <v>310</v>
          </cell>
          <cell r="Q321">
            <v>80</v>
          </cell>
        </row>
        <row r="322">
          <cell r="O322" t="str">
            <v>Jan - Mar 21 (p)</v>
          </cell>
          <cell r="P322">
            <v>270</v>
          </cell>
          <cell r="Q322">
            <v>70</v>
          </cell>
        </row>
        <row r="332">
          <cell r="P332" t="str">
            <v>Effective quarter</v>
          </cell>
        </row>
        <row r="334">
          <cell r="P334" t="str">
            <v>Residential</v>
          </cell>
          <cell r="Q334" t="str">
            <v>Non-residential</v>
          </cell>
        </row>
        <row r="335">
          <cell r="O335" t="str">
            <v xml:space="preserve">Apr - Jun 18 (r) </v>
          </cell>
          <cell r="P335">
            <v>3.7</v>
          </cell>
          <cell r="Q335">
            <v>8.8000000000000007</v>
          </cell>
        </row>
        <row r="336">
          <cell r="O336" t="str">
            <v xml:space="preserve">Jul - Sep 18 (r) </v>
          </cell>
          <cell r="P336">
            <v>2.4</v>
          </cell>
          <cell r="Q336">
            <v>18.7</v>
          </cell>
        </row>
        <row r="337">
          <cell r="O337" t="str">
            <v xml:space="preserve">Oct - Dec 18 (r) </v>
          </cell>
          <cell r="P337">
            <v>3</v>
          </cell>
          <cell r="Q337">
            <v>11.2</v>
          </cell>
        </row>
        <row r="338">
          <cell r="O338" t="str">
            <v xml:space="preserve">Jan - Mar 19 (r) </v>
          </cell>
          <cell r="P338">
            <v>2.6</v>
          </cell>
          <cell r="Q338">
            <v>17.7</v>
          </cell>
        </row>
        <row r="339">
          <cell r="O339" t="str">
            <v xml:space="preserve">Apr - Jun 19 (r) </v>
          </cell>
          <cell r="P339">
            <v>8.8000000000000007</v>
          </cell>
          <cell r="Q339">
            <v>3.5</v>
          </cell>
        </row>
        <row r="340">
          <cell r="O340" t="str">
            <v xml:space="preserve">Jul - Sep 19 (r) </v>
          </cell>
          <cell r="P340">
            <v>2.6</v>
          </cell>
          <cell r="Q340">
            <v>15.5</v>
          </cell>
        </row>
        <row r="341">
          <cell r="O341" t="str">
            <v xml:space="preserve">Oct - Dec 19 (r) </v>
          </cell>
          <cell r="P341">
            <v>3.5</v>
          </cell>
          <cell r="Q341">
            <v>10.7</v>
          </cell>
        </row>
        <row r="342">
          <cell r="O342" t="str">
            <v xml:space="preserve">Jan - Mar 20 (r) </v>
          </cell>
          <cell r="P342">
            <v>3.2</v>
          </cell>
          <cell r="Q342">
            <v>3.3</v>
          </cell>
        </row>
        <row r="343">
          <cell r="O343" t="str">
            <v xml:space="preserve">Apr - Jun 20 (r) </v>
          </cell>
          <cell r="P343">
            <v>1.1000000000000001</v>
          </cell>
          <cell r="Q343">
            <v>1.8</v>
          </cell>
        </row>
        <row r="344">
          <cell r="O344" t="str">
            <v xml:space="preserve">Jul - Sep 20 (r) </v>
          </cell>
          <cell r="P344">
            <v>3.2</v>
          </cell>
          <cell r="Q344">
            <v>10.7</v>
          </cell>
        </row>
        <row r="345">
          <cell r="O345" t="str">
            <v xml:space="preserve">Oct - Dec 20 (r) </v>
          </cell>
          <cell r="P345">
            <v>4.5999999999999996</v>
          </cell>
          <cell r="Q345">
            <v>2.8</v>
          </cell>
        </row>
        <row r="346">
          <cell r="O346" t="str">
            <v>Jan - Mar 21 (p)</v>
          </cell>
          <cell r="P346">
            <v>7.8</v>
          </cell>
          <cell r="Q346">
            <v>16.2</v>
          </cell>
        </row>
        <row r="357">
          <cell r="P357" t="str">
            <v>Effective quarter</v>
          </cell>
        </row>
        <row r="360">
          <cell r="P360" t="str">
            <v>Number of refunds</v>
          </cell>
          <cell r="Q360" t="str">
            <v>Amount refunded (£ millions)</v>
          </cell>
        </row>
        <row r="361">
          <cell r="O361" t="str">
            <v xml:space="preserve">Apr - Jun 18 (r) </v>
          </cell>
          <cell r="P361">
            <v>450</v>
          </cell>
          <cell r="Q361">
            <v>3.2</v>
          </cell>
        </row>
        <row r="362">
          <cell r="O362" t="str">
            <v xml:space="preserve">Jul - Sep 18 (r) </v>
          </cell>
          <cell r="P362">
            <v>550</v>
          </cell>
          <cell r="Q362">
            <v>4.2</v>
          </cell>
        </row>
        <row r="363">
          <cell r="O363" t="str">
            <v xml:space="preserve">Oct - Dec 18 (r) </v>
          </cell>
          <cell r="P363">
            <v>480</v>
          </cell>
          <cell r="Q363">
            <v>3.8</v>
          </cell>
        </row>
        <row r="364">
          <cell r="O364" t="str">
            <v xml:space="preserve">Jan - Mar 19 (r) </v>
          </cell>
          <cell r="P364">
            <v>330</v>
          </cell>
          <cell r="Q364">
            <v>2.4</v>
          </cell>
        </row>
        <row r="365">
          <cell r="O365" t="str">
            <v xml:space="preserve">Apr - Jun 19 (r) </v>
          </cell>
          <cell r="P365">
            <v>400</v>
          </cell>
          <cell r="Q365">
            <v>3.1</v>
          </cell>
        </row>
        <row r="366">
          <cell r="O366" t="str">
            <v xml:space="preserve">Jul - Sep 19 (r) </v>
          </cell>
          <cell r="P366">
            <v>400</v>
          </cell>
          <cell r="Q366">
            <v>3.4</v>
          </cell>
        </row>
        <row r="367">
          <cell r="O367" t="str">
            <v xml:space="preserve">Oct - Dec 19 (r) </v>
          </cell>
          <cell r="P367">
            <v>360</v>
          </cell>
          <cell r="Q367">
            <v>3.1</v>
          </cell>
        </row>
        <row r="368">
          <cell r="O368" t="str">
            <v xml:space="preserve">Jan - Mar 20 (r) </v>
          </cell>
          <cell r="P368">
            <v>250</v>
          </cell>
          <cell r="Q368">
            <v>2.2000000000000002</v>
          </cell>
        </row>
        <row r="369">
          <cell r="O369" t="str">
            <v xml:space="preserve">Apr - Jun 20 (r) </v>
          </cell>
          <cell r="P369">
            <v>110</v>
          </cell>
          <cell r="Q369">
            <v>0.9</v>
          </cell>
        </row>
        <row r="370">
          <cell r="O370" t="str">
            <v xml:space="preserve">Jul - Sep 20 (r) </v>
          </cell>
          <cell r="P370">
            <v>210</v>
          </cell>
          <cell r="Q370">
            <v>2.1</v>
          </cell>
        </row>
        <row r="371">
          <cell r="O371" t="str">
            <v xml:space="preserve">Oct - Dec 20 (r) </v>
          </cell>
          <cell r="P371">
            <v>260</v>
          </cell>
          <cell r="Q371">
            <v>2.9</v>
          </cell>
        </row>
        <row r="372">
          <cell r="O372" t="str">
            <v>Jan - Mar 21 (p)</v>
          </cell>
          <cell r="P372">
            <v>50</v>
          </cell>
          <cell r="Q372">
            <v>0.8</v>
          </cell>
        </row>
        <row r="383">
          <cell r="P383" t="str">
            <v>Month</v>
          </cell>
        </row>
        <row r="386">
          <cell r="P386" t="str">
            <v>2018-19</v>
          </cell>
          <cell r="Q386" t="str">
            <v>2019-20</v>
          </cell>
          <cell r="R386" t="str">
            <v>2020-21</v>
          </cell>
        </row>
        <row r="387">
          <cell r="O387" t="str">
            <v>Apr</v>
          </cell>
          <cell r="P387">
            <v>6.1</v>
          </cell>
          <cell r="Q387">
            <v>16.899999999999999</v>
          </cell>
          <cell r="R387">
            <v>9.5</v>
          </cell>
        </row>
        <row r="388">
          <cell r="O388" t="str">
            <v>May</v>
          </cell>
          <cell r="P388">
            <v>17</v>
          </cell>
          <cell r="Q388">
            <v>16</v>
          </cell>
          <cell r="R388">
            <v>9.1</v>
          </cell>
        </row>
        <row r="389">
          <cell r="O389" t="str">
            <v>Jun</v>
          </cell>
          <cell r="P389">
            <v>15.5</v>
          </cell>
          <cell r="Q389">
            <v>14.9</v>
          </cell>
          <cell r="R389">
            <v>8.5</v>
          </cell>
        </row>
        <row r="390">
          <cell r="O390" t="str">
            <v>Jul</v>
          </cell>
          <cell r="P390">
            <v>20.5</v>
          </cell>
          <cell r="Q390">
            <v>20.100000000000001</v>
          </cell>
          <cell r="R390">
            <v>10.9</v>
          </cell>
        </row>
        <row r="391">
          <cell r="O391" t="str">
            <v>Aug</v>
          </cell>
          <cell r="P391">
            <v>23.6</v>
          </cell>
          <cell r="Q391">
            <v>21.5</v>
          </cell>
          <cell r="R391">
            <v>12.1</v>
          </cell>
        </row>
        <row r="392">
          <cell r="O392" t="str">
            <v>Sep</v>
          </cell>
          <cell r="P392">
            <v>18.600000000000001</v>
          </cell>
          <cell r="Q392">
            <v>18.8</v>
          </cell>
          <cell r="R392">
            <v>14.5</v>
          </cell>
        </row>
        <row r="393">
          <cell r="O393" t="str">
            <v>Oct</v>
          </cell>
          <cell r="P393">
            <v>21.7</v>
          </cell>
          <cell r="Q393">
            <v>23.6</v>
          </cell>
          <cell r="R393">
            <v>17.600000000000001</v>
          </cell>
        </row>
        <row r="394">
          <cell r="O394" t="str">
            <v>Nov</v>
          </cell>
          <cell r="P394">
            <v>22</v>
          </cell>
          <cell r="Q394">
            <v>18</v>
          </cell>
          <cell r="R394">
            <v>23</v>
          </cell>
        </row>
        <row r="395">
          <cell r="O395" t="str">
            <v>Dec</v>
          </cell>
          <cell r="P395">
            <v>22</v>
          </cell>
          <cell r="Q395">
            <v>30.5</v>
          </cell>
          <cell r="R395">
            <v>29.6</v>
          </cell>
        </row>
        <row r="396">
          <cell r="O396" t="str">
            <v>Jan</v>
          </cell>
          <cell r="P396">
            <v>20.6</v>
          </cell>
          <cell r="Q396">
            <v>15</v>
          </cell>
          <cell r="R396">
            <v>15.5</v>
          </cell>
        </row>
        <row r="397">
          <cell r="O397" t="str">
            <v>Feb</v>
          </cell>
          <cell r="P397">
            <v>14.4</v>
          </cell>
          <cell r="Q397">
            <v>19.399999999999999</v>
          </cell>
          <cell r="R397">
            <v>21</v>
          </cell>
        </row>
        <row r="398">
          <cell r="O398" t="str">
            <v>Mar</v>
          </cell>
          <cell r="P398">
            <v>17.5</v>
          </cell>
          <cell r="Q398">
            <v>18.100000000000001</v>
          </cell>
          <cell r="R398">
            <v>30.5</v>
          </cell>
        </row>
        <row r="407">
          <cell r="P407" t="str">
            <v>Number of transactions</v>
          </cell>
          <cell r="Q407" t="str">
            <v>Tax due</v>
          </cell>
        </row>
        <row r="408">
          <cell r="O408" t="str">
            <v>Apr 18</v>
          </cell>
          <cell r="P408">
            <v>0.105</v>
          </cell>
          <cell r="Q408">
            <v>0.29799999999999999</v>
          </cell>
        </row>
        <row r="409">
          <cell r="O409" t="str">
            <v>May 18</v>
          </cell>
          <cell r="P409">
            <v>7.1999999999999995E-2</v>
          </cell>
          <cell r="Q409">
            <v>6.0999999999999999E-2</v>
          </cell>
        </row>
        <row r="410">
          <cell r="O410" t="str">
            <v>Jun 18</v>
          </cell>
          <cell r="P410">
            <v>5.8000000000000003E-2</v>
          </cell>
          <cell r="Q410">
            <v>9.0999999999999998E-2</v>
          </cell>
        </row>
        <row r="411">
          <cell r="O411" t="str">
            <v>Jul 18</v>
          </cell>
          <cell r="P411">
            <v>7.4999999999999997E-2</v>
          </cell>
          <cell r="Q411">
            <v>0.122</v>
          </cell>
        </row>
        <row r="412">
          <cell r="O412" t="str">
            <v>Aug 18</v>
          </cell>
          <cell r="P412">
            <v>0.05</v>
          </cell>
          <cell r="Q412">
            <v>5.0999999999999997E-2</v>
          </cell>
        </row>
        <row r="413">
          <cell r="O413" t="str">
            <v>Sep 18</v>
          </cell>
          <cell r="P413">
            <v>0.04</v>
          </cell>
          <cell r="Q413">
            <v>2.7E-2</v>
          </cell>
        </row>
        <row r="414">
          <cell r="O414" t="str">
            <v>Oct 18</v>
          </cell>
          <cell r="P414">
            <v>2.8000000000000001E-2</v>
          </cell>
          <cell r="Q414">
            <v>2.4E-2</v>
          </cell>
        </row>
        <row r="415">
          <cell r="O415" t="str">
            <v>Nov 18</v>
          </cell>
          <cell r="P415">
            <v>3.5000000000000003E-2</v>
          </cell>
          <cell r="Q415">
            <v>2.7E-2</v>
          </cell>
        </row>
        <row r="416">
          <cell r="O416" t="str">
            <v>Dec 18</v>
          </cell>
          <cell r="P416">
            <v>1.2999999999999999E-2</v>
          </cell>
          <cell r="Q416">
            <v>5.0000000000000001E-3</v>
          </cell>
        </row>
        <row r="417">
          <cell r="O417" t="str">
            <v>Jan 19</v>
          </cell>
          <cell r="P417">
            <v>2.5999999999999999E-2</v>
          </cell>
          <cell r="Q417">
            <v>2.5000000000000001E-2</v>
          </cell>
        </row>
        <row r="418">
          <cell r="O418" t="str">
            <v>Feb 19</v>
          </cell>
          <cell r="P418">
            <v>1.2999999999999999E-2</v>
          </cell>
          <cell r="Q418">
            <v>3.5999999999999997E-2</v>
          </cell>
        </row>
        <row r="419">
          <cell r="O419" t="str">
            <v>Mar 19</v>
          </cell>
          <cell r="P419">
            <v>2.8000000000000001E-2</v>
          </cell>
          <cell r="Q419">
            <v>1.7999999999999999E-2</v>
          </cell>
        </row>
        <row r="420">
          <cell r="O420" t="str">
            <v>Apr 19</v>
          </cell>
          <cell r="P420">
            <v>1.4999999999999999E-2</v>
          </cell>
          <cell r="Q420">
            <v>-3.1E-2</v>
          </cell>
        </row>
        <row r="421">
          <cell r="O421" t="str">
            <v>May 19</v>
          </cell>
          <cell r="P421">
            <v>1.7999999999999999E-2</v>
          </cell>
          <cell r="Q421">
            <v>1.4999999999999999E-2</v>
          </cell>
        </row>
        <row r="422">
          <cell r="O422" t="str">
            <v>Jun 19</v>
          </cell>
          <cell r="P422">
            <v>3.3000000000000002E-2</v>
          </cell>
          <cell r="Q422">
            <v>8.8999999999999996E-2</v>
          </cell>
        </row>
        <row r="423">
          <cell r="O423" t="str">
            <v>Jul 19</v>
          </cell>
          <cell r="P423">
            <v>1.2E-2</v>
          </cell>
          <cell r="Q423">
            <v>1.0999999999999999E-2</v>
          </cell>
        </row>
        <row r="424">
          <cell r="O424" t="str">
            <v>Aug 19</v>
          </cell>
          <cell r="P424">
            <v>2.7E-2</v>
          </cell>
          <cell r="Q424">
            <v>3.1E-2</v>
          </cell>
        </row>
        <row r="425">
          <cell r="O425" t="str">
            <v>Sep 19</v>
          </cell>
          <cell r="P425">
            <v>1.2E-2</v>
          </cell>
          <cell r="Q425">
            <v>0.158</v>
          </cell>
        </row>
        <row r="426">
          <cell r="O426" t="str">
            <v>Oct 19</v>
          </cell>
          <cell r="P426">
            <v>1.4999999999999999E-2</v>
          </cell>
          <cell r="Q426">
            <v>1.9E-2</v>
          </cell>
        </row>
        <row r="427">
          <cell r="O427" t="str">
            <v>Nov 19</v>
          </cell>
          <cell r="P427">
            <v>2.5000000000000001E-2</v>
          </cell>
          <cell r="Q427">
            <v>1.2999999999999999E-2</v>
          </cell>
        </row>
        <row r="428">
          <cell r="O428" t="str">
            <v>Dec 19</v>
          </cell>
          <cell r="P428">
            <v>4.0000000000000001E-3</v>
          </cell>
          <cell r="Q428">
            <v>-2E-3</v>
          </cell>
        </row>
        <row r="429">
          <cell r="O429" t="str">
            <v>Jan 20</v>
          </cell>
          <cell r="P429">
            <v>3.4000000000000002E-2</v>
          </cell>
          <cell r="Q429">
            <v>0.26600000000000001</v>
          </cell>
        </row>
        <row r="430">
          <cell r="O430" t="str">
            <v>Feb 20</v>
          </cell>
          <cell r="P430">
            <v>2.5000000000000001E-2</v>
          </cell>
          <cell r="Q430">
            <v>8.9999999999999993E-3</v>
          </cell>
        </row>
        <row r="431">
          <cell r="O431" t="str">
            <v>Mar 20</v>
          </cell>
          <cell r="P431">
            <v>1.0999999999999999E-2</v>
          </cell>
          <cell r="Q431">
            <v>5.5E-2</v>
          </cell>
        </row>
        <row r="432">
          <cell r="O432" t="str">
            <v>Apr 20</v>
          </cell>
          <cell r="P432">
            <v>0.02</v>
          </cell>
          <cell r="Q432">
            <v>2.1999999999999999E-2</v>
          </cell>
        </row>
        <row r="433">
          <cell r="O433" t="str">
            <v>May 20</v>
          </cell>
          <cell r="P433">
            <v>1.7000000000000001E-2</v>
          </cell>
          <cell r="Q433">
            <v>1.7000000000000001E-2</v>
          </cell>
        </row>
        <row r="434">
          <cell r="O434" t="str">
            <v>Jun 20</v>
          </cell>
          <cell r="P434">
            <v>1.4E-2</v>
          </cell>
          <cell r="Q434">
            <v>1.6E-2</v>
          </cell>
        </row>
        <row r="435">
          <cell r="O435" t="str">
            <v>Jul 20</v>
          </cell>
          <cell r="P435">
            <v>4.2999999999999997E-2</v>
          </cell>
          <cell r="Q435">
            <v>3.7999999999999999E-2</v>
          </cell>
        </row>
        <row r="436">
          <cell r="O436" t="str">
            <v>Aug 20</v>
          </cell>
          <cell r="P436">
            <v>1.47E-2</v>
          </cell>
          <cell r="Q436">
            <v>4.0000000000000001E-3</v>
          </cell>
        </row>
        <row r="437">
          <cell r="O437" t="str">
            <v>Sep 20</v>
          </cell>
          <cell r="P437">
            <v>2.3E-2</v>
          </cell>
          <cell r="Q437">
            <v>3.4000000000000002E-2</v>
          </cell>
        </row>
        <row r="438">
          <cell r="O438" t="str">
            <v>Oct 20</v>
          </cell>
          <cell r="P438">
            <v>4.7E-2</v>
          </cell>
          <cell r="Q438">
            <v>3.1E-2</v>
          </cell>
        </row>
        <row r="439">
          <cell r="O439" t="str">
            <v>Nov 20</v>
          </cell>
          <cell r="P439">
            <v>2.0299999999999999E-2</v>
          </cell>
          <cell r="Q439">
            <v>2.4993999999999999E-2</v>
          </cell>
        </row>
        <row r="440">
          <cell r="O440" t="str">
            <v>Dec 20</v>
          </cell>
          <cell r="P440">
            <v>1.4E-2</v>
          </cell>
          <cell r="Q440">
            <v>2.6825000000000002E-2</v>
          </cell>
        </row>
        <row r="441">
          <cell r="O441" t="str">
            <v>Jan 21</v>
          </cell>
          <cell r="P441">
            <v>3.3799999999999997E-2</v>
          </cell>
          <cell r="Q441">
            <v>3.8033999999999998E-2</v>
          </cell>
        </row>
        <row r="442">
          <cell r="O442" t="str">
            <v>Feb 21</v>
          </cell>
          <cell r="P442">
            <v>3.4299999999999997E-2</v>
          </cell>
          <cell r="Q442">
            <v>1.8491E-2</v>
          </cell>
        </row>
      </sheetData>
      <sheetData sheetId="11">
        <row r="1">
          <cell r="B1" t="str">
            <v>TransactionTypeCode</v>
          </cell>
        </row>
      </sheetData>
      <sheetData sheetId="12">
        <row r="1">
          <cell r="B1" t="str">
            <v>TransactionTypeCode</v>
          </cell>
        </row>
      </sheetData>
      <sheetData sheetId="13">
        <row r="1">
          <cell r="B1" t="str">
            <v>TransactionTypeCode</v>
          </cell>
        </row>
      </sheetData>
      <sheetData sheetId="14">
        <row r="1">
          <cell r="B1" t="str">
            <v>TransactionTypeCode</v>
          </cell>
        </row>
      </sheetData>
      <sheetData sheetId="15">
        <row r="1">
          <cell r="B1" t="str">
            <v>ReliefType</v>
          </cell>
        </row>
      </sheetData>
      <sheetData sheetId="16">
        <row r="1">
          <cell r="C1" t="str">
            <v>Measure</v>
          </cell>
        </row>
      </sheetData>
      <sheetData sheetId="17">
        <row r="1">
          <cell r="E1" t="str">
            <v>Cr</v>
          </cell>
        </row>
      </sheetData>
      <sheetData sheetId="18">
        <row r="2">
          <cell r="H2">
            <v>13</v>
          </cell>
        </row>
      </sheetData>
      <sheetData sheetId="19" refreshError="1"/>
      <sheetData sheetId="20">
        <row r="1">
          <cell r="A1" t="str">
            <v>TransactionTypeCode</v>
          </cell>
        </row>
      </sheetData>
      <sheetData sheetId="21">
        <row r="1">
          <cell r="A1" t="str">
            <v>TransactionTypeCode</v>
          </cell>
        </row>
      </sheetData>
      <sheetData sheetId="22">
        <row r="1">
          <cell r="A1" t="str">
            <v>TransactionTypeCode</v>
          </cell>
        </row>
      </sheetData>
      <sheetData sheetId="23">
        <row r="1">
          <cell r="B1" t="str">
            <v>English</v>
          </cell>
        </row>
      </sheetData>
      <sheetData sheetId="24">
        <row r="3">
          <cell r="A3" t="str">
            <v>Code</v>
          </cell>
        </row>
      </sheetData>
      <sheetData sheetId="25">
        <row r="2">
          <cell r="A2">
            <v>1</v>
          </cell>
        </row>
      </sheetData>
      <sheetData sheetId="26" refreshError="1"/>
      <sheetData sheetId="27" refreshError="1"/>
      <sheetData sheetId="28" refreshError="1"/>
      <sheetData sheetId="29">
        <row r="7">
          <cell r="C7" t="str">
            <v>1st estimate</v>
          </cell>
        </row>
      </sheetData>
      <sheetData sheetId="30">
        <row r="7">
          <cell r="C7" t="str">
            <v>1st estimate</v>
          </cell>
        </row>
      </sheetData>
      <sheetData sheetId="31" refreshError="1"/>
      <sheetData sheetId="32">
        <row r="1">
          <cell r="S1">
            <v>1</v>
          </cell>
        </row>
      </sheetData>
      <sheetData sheetId="33" refreshError="1"/>
      <sheetData sheetId="34"/>
      <sheetData sheetId="35" refreshError="1"/>
      <sheetData sheetId="36" refreshError="1"/>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1.xml"/><Relationship Id="rId1" Type="http://schemas.openxmlformats.org/officeDocument/2006/relationships/printerSettings" Target="../printerSettings/printerSettings16.bin"/><Relationship Id="rId4" Type="http://schemas.openxmlformats.org/officeDocument/2006/relationships/ctrlProp" Target="../ctrlProps/ctrlProp1.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2.xml"/><Relationship Id="rId1" Type="http://schemas.openxmlformats.org/officeDocument/2006/relationships/printerSettings" Target="../printerSettings/printerSettings17.bin"/><Relationship Id="rId4" Type="http://schemas.openxmlformats.org/officeDocument/2006/relationships/ctrlProp" Target="../ctrlProps/ctrlProp2.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54FC6D-99F8-4279-8A1A-57A0B49EBBE4}">
  <sheetPr codeName="Sheet1"/>
  <dimension ref="A1:Q63"/>
  <sheetViews>
    <sheetView tabSelected="1" zoomScaleNormal="100" workbookViewId="0">
      <pane ySplit="16" topLeftCell="A17" activePane="bottomLeft" state="frozen"/>
      <selection sqref="A1:B1048576"/>
      <selection pane="bottomLeft" sqref="A1:B1"/>
    </sheetView>
  </sheetViews>
  <sheetFormatPr defaultColWidth="9" defaultRowHeight="12.5" x14ac:dyDescent="0.25"/>
  <cols>
    <col min="1" max="1" width="11.1796875" style="10" customWidth="1"/>
    <col min="2" max="2" width="155.453125" style="1" customWidth="1"/>
    <col min="3" max="3" width="27.54296875" style="1" customWidth="1"/>
    <col min="4" max="6" width="1" style="1" customWidth="1"/>
    <col min="7" max="8" width="9" style="1"/>
    <col min="9" max="9" width="12" style="1" bestFit="1" customWidth="1"/>
    <col min="10" max="10" width="13" style="1" bestFit="1" customWidth="1"/>
    <col min="11" max="16384" width="9" style="1"/>
  </cols>
  <sheetData>
    <row r="1" spans="1:11" ht="17.5" customHeight="1" x14ac:dyDescent="0.25">
      <c r="A1" s="2" t="s">
        <v>4</v>
      </c>
      <c r="B1" s="2"/>
      <c r="C1" s="3"/>
      <c r="D1" s="4"/>
      <c r="E1" s="4"/>
      <c r="F1" s="4"/>
      <c r="G1" s="4"/>
      <c r="H1" s="4"/>
      <c r="I1" s="4"/>
      <c r="J1" s="4"/>
    </row>
    <row r="2" spans="1:11" s="5" customFormat="1" ht="25.5" customHeight="1" x14ac:dyDescent="0.25">
      <c r="A2" s="6" t="s">
        <v>5</v>
      </c>
      <c r="B2" s="6"/>
    </row>
    <row r="3" spans="1:11" s="5" customFormat="1" x14ac:dyDescent="0.25">
      <c r="A3" s="6" t="s">
        <v>6</v>
      </c>
      <c r="B3" s="6"/>
    </row>
    <row r="4" spans="1:11" ht="38.25" customHeight="1" x14ac:dyDescent="0.25">
      <c r="A4" s="7" t="s">
        <v>7</v>
      </c>
      <c r="B4" s="7"/>
      <c r="C4" s="8"/>
    </row>
    <row r="5" spans="1:11" ht="25.5" customHeight="1" x14ac:dyDescent="0.25">
      <c r="A5" s="10" t="s">
        <v>8</v>
      </c>
    </row>
    <row r="6" spans="1:11" x14ac:dyDescent="0.25">
      <c r="A6" s="11" t="s">
        <v>9</v>
      </c>
    </row>
    <row r="7" spans="1:11" ht="25.5" customHeight="1" x14ac:dyDescent="0.25">
      <c r="A7" s="12" t="s">
        <v>10</v>
      </c>
    </row>
    <row r="8" spans="1:11" x14ac:dyDescent="0.25">
      <c r="A8" s="11" t="s">
        <v>11</v>
      </c>
    </row>
    <row r="9" spans="1:11" ht="25.5" customHeight="1" x14ac:dyDescent="0.25">
      <c r="A9" s="12" t="s">
        <v>12</v>
      </c>
    </row>
    <row r="10" spans="1:11" ht="25.5" customHeight="1" x14ac:dyDescent="0.25">
      <c r="A10" s="12" t="s">
        <v>13</v>
      </c>
    </row>
    <row r="11" spans="1:11" x14ac:dyDescent="0.25">
      <c r="A11" s="12" t="s">
        <v>14</v>
      </c>
    </row>
    <row r="12" spans="1:11" x14ac:dyDescent="0.25">
      <c r="A12" s="12" t="s">
        <v>15</v>
      </c>
    </row>
    <row r="13" spans="1:11" x14ac:dyDescent="0.25">
      <c r="A13" s="12" t="s">
        <v>16</v>
      </c>
    </row>
    <row r="14" spans="1:11" ht="25.5" customHeight="1" x14ac:dyDescent="0.25">
      <c r="A14" s="12" t="s">
        <v>17</v>
      </c>
    </row>
    <row r="15" spans="1:11" ht="25.5" customHeight="1" x14ac:dyDescent="0.3">
      <c r="A15" s="14" t="s">
        <v>18</v>
      </c>
      <c r="I15" s="13"/>
      <c r="J15" s="13"/>
      <c r="K15" s="13"/>
    </row>
    <row r="16" spans="1:11" ht="13" x14ac:dyDescent="0.3">
      <c r="A16" s="15"/>
      <c r="I16" s="13"/>
      <c r="J16" s="13"/>
      <c r="K16" s="13"/>
    </row>
    <row r="17" spans="1:11" ht="13" x14ac:dyDescent="0.3">
      <c r="A17" s="14" t="s">
        <v>19</v>
      </c>
      <c r="I17" s="13"/>
      <c r="J17" s="13"/>
      <c r="K17" s="13"/>
    </row>
    <row r="18" spans="1:11" ht="25.5" customHeight="1" x14ac:dyDescent="0.3">
      <c r="A18" s="11" t="s">
        <v>20</v>
      </c>
      <c r="B18" s="1" t="s">
        <v>21</v>
      </c>
      <c r="I18" s="13"/>
      <c r="J18" s="13"/>
      <c r="K18" s="13"/>
    </row>
    <row r="19" spans="1:11" ht="13" x14ac:dyDescent="0.3">
      <c r="A19" s="11" t="s">
        <v>22</v>
      </c>
      <c r="B19" s="1" t="s">
        <v>23</v>
      </c>
      <c r="I19" s="13"/>
      <c r="J19" s="13"/>
      <c r="K19" s="13"/>
    </row>
    <row r="20" spans="1:11" ht="13" x14ac:dyDescent="0.3">
      <c r="A20" s="11" t="s">
        <v>24</v>
      </c>
      <c r="B20" s="1" t="s">
        <v>25</v>
      </c>
      <c r="I20" s="13"/>
      <c r="J20" s="13"/>
      <c r="K20" s="13"/>
    </row>
    <row r="21" spans="1:11" ht="13" x14ac:dyDescent="0.3">
      <c r="A21" s="11" t="s">
        <v>26</v>
      </c>
      <c r="B21" s="1" t="s">
        <v>27</v>
      </c>
      <c r="I21" s="13"/>
      <c r="J21" s="13"/>
      <c r="K21" s="13"/>
    </row>
    <row r="22" spans="1:11" ht="13" x14ac:dyDescent="0.3">
      <c r="A22" s="11" t="s">
        <v>28</v>
      </c>
      <c r="B22" s="1" t="s">
        <v>29</v>
      </c>
      <c r="I22" s="13"/>
      <c r="J22" s="13"/>
      <c r="K22" s="13"/>
    </row>
    <row r="23" spans="1:11" ht="13" x14ac:dyDescent="0.3">
      <c r="A23" s="11" t="s">
        <v>30</v>
      </c>
      <c r="B23" s="1" t="s">
        <v>31</v>
      </c>
      <c r="I23" s="13"/>
      <c r="J23" s="13"/>
      <c r="K23" s="13"/>
    </row>
    <row r="24" spans="1:11" ht="13" x14ac:dyDescent="0.3">
      <c r="A24" s="11" t="s">
        <v>32</v>
      </c>
      <c r="B24" s="1" t="s">
        <v>33</v>
      </c>
      <c r="I24" s="13"/>
      <c r="J24" s="13"/>
      <c r="K24" s="13"/>
    </row>
    <row r="25" spans="1:11" ht="13" x14ac:dyDescent="0.3">
      <c r="A25" s="11" t="s">
        <v>34</v>
      </c>
      <c r="B25" s="1" t="s">
        <v>35</v>
      </c>
      <c r="I25" s="13"/>
      <c r="J25" s="13"/>
      <c r="K25" s="13"/>
    </row>
    <row r="26" spans="1:11" ht="13" x14ac:dyDescent="0.3">
      <c r="A26" s="11" t="s">
        <v>36</v>
      </c>
      <c r="B26" s="1" t="s">
        <v>37</v>
      </c>
      <c r="I26" s="13"/>
      <c r="J26" s="13"/>
      <c r="K26" s="13"/>
    </row>
    <row r="27" spans="1:11" ht="25.5" customHeight="1" x14ac:dyDescent="0.3">
      <c r="A27" s="14" t="s">
        <v>38</v>
      </c>
      <c r="I27" s="13"/>
      <c r="J27" s="13"/>
      <c r="K27" s="13"/>
    </row>
    <row r="28" spans="1:11" ht="25.5" customHeight="1" x14ac:dyDescent="0.3">
      <c r="A28" s="15" t="s">
        <v>39</v>
      </c>
      <c r="B28" s="15"/>
      <c r="C28" s="15"/>
      <c r="I28" s="13"/>
      <c r="J28" s="13"/>
      <c r="K28" s="13"/>
    </row>
    <row r="29" spans="1:11" ht="13" x14ac:dyDescent="0.3">
      <c r="A29" s="11" t="s">
        <v>40</v>
      </c>
      <c r="B29" s="1" t="s">
        <v>41</v>
      </c>
      <c r="I29" s="13"/>
      <c r="J29" s="13"/>
      <c r="K29" s="13"/>
    </row>
    <row r="30" spans="1:11" s="13" customFormat="1" ht="25.5" customHeight="1" x14ac:dyDescent="0.3">
      <c r="A30" s="15" t="s">
        <v>42</v>
      </c>
      <c r="B30" s="15" t="s">
        <v>43</v>
      </c>
      <c r="C30" s="15"/>
    </row>
    <row r="31" spans="1:11" s="13" customFormat="1" ht="13" x14ac:dyDescent="0.3">
      <c r="A31" s="11" t="s">
        <v>44</v>
      </c>
      <c r="B31" s="1" t="s">
        <v>45</v>
      </c>
      <c r="C31" s="1"/>
    </row>
    <row r="32" spans="1:11" x14ac:dyDescent="0.25">
      <c r="A32" s="11" t="s">
        <v>46</v>
      </c>
      <c r="B32" s="1" t="s">
        <v>47</v>
      </c>
    </row>
    <row r="33" spans="1:3" x14ac:dyDescent="0.25">
      <c r="A33" s="11" t="s">
        <v>48</v>
      </c>
      <c r="B33" s="1" t="s">
        <v>49</v>
      </c>
    </row>
    <row r="34" spans="1:3" x14ac:dyDescent="0.25">
      <c r="A34" s="11" t="s">
        <v>50</v>
      </c>
      <c r="B34" s="1" t="s">
        <v>51</v>
      </c>
    </row>
    <row r="35" spans="1:3" x14ac:dyDescent="0.25">
      <c r="A35" s="11" t="s">
        <v>52</v>
      </c>
      <c r="B35" s="1" t="s">
        <v>53</v>
      </c>
    </row>
    <row r="36" spans="1:3" x14ac:dyDescent="0.25">
      <c r="A36" s="11" t="s">
        <v>54</v>
      </c>
      <c r="B36" s="1" t="s">
        <v>55</v>
      </c>
    </row>
    <row r="37" spans="1:3" x14ac:dyDescent="0.25">
      <c r="A37" s="11" t="s">
        <v>56</v>
      </c>
      <c r="B37" s="1" t="s">
        <v>57</v>
      </c>
    </row>
    <row r="38" spans="1:3" x14ac:dyDescent="0.25">
      <c r="A38" s="11" t="s">
        <v>58</v>
      </c>
      <c r="B38" s="1" t="s">
        <v>59</v>
      </c>
    </row>
    <row r="39" spans="1:3" s="13" customFormat="1" ht="25.5" customHeight="1" x14ac:dyDescent="0.3">
      <c r="A39" s="15" t="s">
        <v>60</v>
      </c>
      <c r="B39" s="15" t="s">
        <v>61</v>
      </c>
      <c r="C39" s="15"/>
    </row>
    <row r="40" spans="1:3" s="13" customFormat="1" ht="13" x14ac:dyDescent="0.3">
      <c r="A40" s="11" t="s">
        <v>62</v>
      </c>
      <c r="B40" s="1" t="s">
        <v>63</v>
      </c>
      <c r="C40" s="1"/>
    </row>
    <row r="41" spans="1:3" s="13" customFormat="1" ht="13" x14ac:dyDescent="0.3">
      <c r="A41" s="11" t="s">
        <v>64</v>
      </c>
      <c r="B41" s="1" t="s">
        <v>65</v>
      </c>
      <c r="C41" s="1"/>
    </row>
    <row r="42" spans="1:3" x14ac:dyDescent="0.25">
      <c r="A42" s="11" t="s">
        <v>66</v>
      </c>
      <c r="B42" s="1" t="s">
        <v>67</v>
      </c>
    </row>
    <row r="43" spans="1:3" s="13" customFormat="1" ht="25.5" customHeight="1" x14ac:dyDescent="0.3">
      <c r="A43" s="15" t="s">
        <v>68</v>
      </c>
      <c r="B43" s="15" t="s">
        <v>69</v>
      </c>
      <c r="C43" s="15"/>
    </row>
    <row r="44" spans="1:3" s="13" customFormat="1" ht="13" x14ac:dyDescent="0.3">
      <c r="A44" s="11" t="s">
        <v>70</v>
      </c>
      <c r="B44" s="1" t="s">
        <v>71</v>
      </c>
      <c r="C44" s="1"/>
    </row>
    <row r="45" spans="1:3" s="13" customFormat="1" ht="13" x14ac:dyDescent="0.3">
      <c r="A45" s="11" t="s">
        <v>72</v>
      </c>
      <c r="B45" s="1" t="s">
        <v>73</v>
      </c>
      <c r="C45" s="1"/>
    </row>
    <row r="46" spans="1:3" x14ac:dyDescent="0.25">
      <c r="A46" s="11" t="s">
        <v>74</v>
      </c>
      <c r="B46" s="1" t="s">
        <v>75</v>
      </c>
    </row>
    <row r="47" spans="1:3" x14ac:dyDescent="0.25">
      <c r="A47" s="11" t="s">
        <v>76</v>
      </c>
      <c r="B47" s="1" t="s">
        <v>77</v>
      </c>
    </row>
    <row r="48" spans="1:3" s="13" customFormat="1" ht="25.5" customHeight="1" x14ac:dyDescent="0.3">
      <c r="A48" s="15" t="s">
        <v>78</v>
      </c>
      <c r="B48" s="15" t="s">
        <v>79</v>
      </c>
      <c r="C48" s="15"/>
    </row>
    <row r="49" spans="1:17" x14ac:dyDescent="0.25">
      <c r="A49" s="11" t="s">
        <v>80</v>
      </c>
      <c r="B49" s="1" t="s">
        <v>81</v>
      </c>
    </row>
    <row r="50" spans="1:17" x14ac:dyDescent="0.25">
      <c r="A50" s="11" t="s">
        <v>82</v>
      </c>
      <c r="B50" s="1" t="s">
        <v>83</v>
      </c>
    </row>
    <row r="51" spans="1:17" s="13" customFormat="1" ht="25.5" customHeight="1" x14ac:dyDescent="0.3">
      <c r="A51" s="15" t="s">
        <v>84</v>
      </c>
      <c r="B51" s="15" t="s">
        <v>85</v>
      </c>
      <c r="C51" s="15"/>
    </row>
    <row r="52" spans="1:17" x14ac:dyDescent="0.25">
      <c r="A52" s="11" t="s">
        <v>86</v>
      </c>
      <c r="B52" s="1" t="s">
        <v>87</v>
      </c>
    </row>
    <row r="53" spans="1:17" s="13" customFormat="1" ht="25.5" customHeight="1" x14ac:dyDescent="0.3">
      <c r="A53" s="15" t="s">
        <v>88</v>
      </c>
      <c r="B53" s="15" t="s">
        <v>89</v>
      </c>
      <c r="C53" s="15"/>
    </row>
    <row r="54" spans="1:17" x14ac:dyDescent="0.25">
      <c r="A54" s="11" t="s">
        <v>90</v>
      </c>
      <c r="B54" s="1" t="s">
        <v>91</v>
      </c>
    </row>
    <row r="55" spans="1:17" ht="25.5" customHeight="1" x14ac:dyDescent="0.3">
      <c r="A55" s="15" t="s">
        <v>92</v>
      </c>
    </row>
    <row r="56" spans="1:17" x14ac:dyDescent="0.25">
      <c r="A56" s="11" t="s">
        <v>3</v>
      </c>
      <c r="B56" s="1" t="s">
        <v>93</v>
      </c>
    </row>
    <row r="57" spans="1:17" ht="25.5" customHeight="1" x14ac:dyDescent="0.3">
      <c r="A57" s="16" t="s">
        <v>94</v>
      </c>
      <c r="B57" s="16"/>
      <c r="C57" s="16"/>
      <c r="D57" s="16"/>
      <c r="E57" s="16"/>
      <c r="F57" s="16"/>
      <c r="H57" s="9"/>
      <c r="I57" s="9"/>
      <c r="J57" s="9"/>
      <c r="M57" s="9"/>
      <c r="N57" s="9"/>
      <c r="O57" s="9"/>
      <c r="P57" s="9"/>
      <c r="Q57" s="9"/>
    </row>
    <row r="58" spans="1:17" ht="25.5" customHeight="1" x14ac:dyDescent="0.3">
      <c r="A58" s="13" t="s">
        <v>95</v>
      </c>
      <c r="H58" s="9"/>
      <c r="I58" s="9"/>
      <c r="J58" s="9"/>
      <c r="M58" s="9"/>
      <c r="N58" s="9"/>
      <c r="O58" s="9"/>
      <c r="P58" s="9"/>
      <c r="Q58" s="9"/>
    </row>
    <row r="59" spans="1:17" x14ac:dyDescent="0.25">
      <c r="A59" s="11" t="s">
        <v>96</v>
      </c>
      <c r="B59" s="10" t="s">
        <v>97</v>
      </c>
      <c r="C59" s="10"/>
      <c r="H59" s="9"/>
      <c r="I59" s="9"/>
      <c r="J59" s="9"/>
      <c r="M59" s="9"/>
      <c r="N59" s="9"/>
      <c r="O59" s="9"/>
      <c r="P59" s="9"/>
      <c r="Q59" s="9"/>
    </row>
    <row r="60" spans="1:17" ht="25.5" customHeight="1" x14ac:dyDescent="0.3">
      <c r="A60" s="13" t="s">
        <v>98</v>
      </c>
      <c r="H60" s="9"/>
      <c r="I60" s="9"/>
      <c r="J60" s="9"/>
      <c r="M60" s="9"/>
      <c r="N60" s="9"/>
      <c r="O60" s="9"/>
      <c r="P60" s="9"/>
      <c r="Q60" s="9"/>
    </row>
    <row r="61" spans="1:17" x14ac:dyDescent="0.25">
      <c r="A61" s="11" t="s">
        <v>99</v>
      </c>
      <c r="B61" s="1" t="s">
        <v>100</v>
      </c>
      <c r="H61" s="9"/>
      <c r="I61" s="9"/>
      <c r="J61" s="9"/>
      <c r="M61" s="9"/>
      <c r="N61" s="9"/>
      <c r="O61" s="9"/>
      <c r="P61" s="9"/>
      <c r="Q61" s="9"/>
    </row>
    <row r="62" spans="1:17" x14ac:dyDescent="0.25">
      <c r="A62" s="11"/>
      <c r="H62" s="9"/>
      <c r="I62" s="9"/>
      <c r="J62" s="9"/>
      <c r="M62" s="9"/>
      <c r="N62" s="9"/>
      <c r="O62" s="9"/>
      <c r="P62" s="9"/>
      <c r="Q62" s="9"/>
    </row>
    <row r="63" spans="1:17" ht="13" x14ac:dyDescent="0.3">
      <c r="A63" s="13"/>
      <c r="H63" s="9"/>
      <c r="I63" s="9"/>
      <c r="J63" s="9"/>
      <c r="M63" s="9"/>
      <c r="N63" s="9"/>
      <c r="O63" s="9"/>
      <c r="P63" s="9"/>
      <c r="Q63" s="9"/>
    </row>
  </sheetData>
  <mergeCells count="4">
    <mergeCell ref="A1:B1"/>
    <mergeCell ref="A2:B2"/>
    <mergeCell ref="A3:B3"/>
    <mergeCell ref="A4:B4"/>
  </mergeCells>
  <hyperlinks>
    <hyperlink ref="A56" location="FigA1" display="Figure A1" xr:uid="{86D28A68-AAF6-40F4-AB30-4FAEE7315DAE}"/>
    <hyperlink ref="A18" location="Table1" display="Table1" xr:uid="{73B59E46-CEDB-4055-B874-7488F0916B04}"/>
    <hyperlink ref="A19:A26" location="Table1" display="Table 1" xr:uid="{DF2F5D8B-3301-48EF-B54B-16F5A1A920D0}"/>
    <hyperlink ref="A32" location="Fig2_2" display="Fig2_2" xr:uid="{8D61E9C4-CB5E-41BD-B146-8A8CE494F5F5}"/>
    <hyperlink ref="A33" location="Fig2_3" display="Fig2_3" xr:uid="{A2387CE9-60E5-402C-9C9C-309E46035E8F}"/>
    <hyperlink ref="A34" location="Fig2_4" display="Fig2_4" xr:uid="{68423CC0-E04A-456A-8E53-24A0CC16972B}"/>
    <hyperlink ref="A35" location="Fig2_5" display="Fig2_5" xr:uid="{7453C4D3-BC06-4855-AB21-056D5E7A7301}"/>
    <hyperlink ref="A36" location="ChartData!A85" display="ChartData!A85" xr:uid="{959E20FB-F215-4B82-84DB-4A665B71F067}"/>
    <hyperlink ref="A38" location="Fig2_7" display="Fig2_7" xr:uid="{47C3A3A9-B0E3-40B9-B019-8AB980EA58B7}"/>
    <hyperlink ref="A40" location="Fig3_1" display="Fig3_1" xr:uid="{F9C663B4-47F7-4686-BDDD-5AB7A71F00E5}"/>
    <hyperlink ref="A41" location="Fig3_2" display="Fig3_2" xr:uid="{EB7EA617-F187-4592-8CC5-834A0763C23D}"/>
    <hyperlink ref="A42" location="Fig3_3" display="Fig3_3" xr:uid="{EE8674C5-CD2A-4594-83A6-0FA7A658406B}"/>
    <hyperlink ref="A44" location="Fig4_1" display="Fig4_1" xr:uid="{556159F8-2B75-4E33-94B2-82738BFFC871}"/>
    <hyperlink ref="A45" location="Fig4_2" display="Fig4_2" xr:uid="{AE3D17DF-B47E-46B6-9CBA-8CB7FE297487}"/>
    <hyperlink ref="A46" location="Fig4_3" display="Fig4_3" xr:uid="{7C181CF9-C8B8-419A-BE11-D296689A4E9D}"/>
    <hyperlink ref="A54" location="Fig7_1" display="Fig7_1" xr:uid="{ECA98E55-9588-4FD5-8B6E-B9149B1409EB}"/>
    <hyperlink ref="A52" location="Fig6_1" display="Fig6_1" xr:uid="{2FB58D6A-AA5A-41C0-9CBE-BD4A37600B0A}"/>
    <hyperlink ref="A50" location="Fig5_2" display="Fig5_2" xr:uid="{9A58A933-1A93-4DE0-8BAD-28260EF945F5}"/>
    <hyperlink ref="A49" location="Fig5_1" display="Fig5_1" xr:uid="{77572FFD-DB52-48FE-9630-6B66A15ED13D}"/>
    <hyperlink ref="A47" location="Fig4_4" display="Fig4_4" xr:uid="{B5C71CD2-AFF7-41A9-A53D-83BE6003BC20}"/>
    <hyperlink ref="A19" location="Table2" display="Table2" xr:uid="{6EE882EF-5960-4302-A6CD-DF8176E5EE27}"/>
    <hyperlink ref="A20" location="Table3" display="Table3" xr:uid="{C8B025A0-32D6-4E74-9DE5-ECBB0BB6A8E1}"/>
    <hyperlink ref="A21" location="Table4" display="Table4" xr:uid="{31A9AA04-0775-4BC9-9CB8-4E62A9C78F4B}"/>
    <hyperlink ref="A22" location="Table5" display="Table5" xr:uid="{ADED33A1-5B66-42FE-A66B-4A39B1349B69}"/>
    <hyperlink ref="A24" location="Table6" display="Table6" xr:uid="{F33D6327-DB7E-4D8C-9677-A23F2818AC47}"/>
    <hyperlink ref="A25" location="Table6a" display="Table6a" xr:uid="{3D501702-1C4D-4E0C-A54C-9361986E824C}"/>
    <hyperlink ref="A26" location="Table7" display="Table7" xr:uid="{B37AA173-D606-49EF-A99F-032CC2AE37E7}"/>
    <hyperlink ref="A59" location="TableA1FormulasHeader" display="TableA1FormulasHeader" xr:uid="{058A8635-E60F-4659-98FC-04EF9F48C38E}"/>
    <hyperlink ref="A61" location="TableA2FormulasHeader" display="TableA2FormulasHeader" xr:uid="{DC4F8DCF-F798-408D-827A-146419B07872}"/>
    <hyperlink ref="A31" location="fig2_1" display="fig2_1" xr:uid="{4AD6FF2B-F869-4FF1-B29F-A1234D00905F}"/>
    <hyperlink ref="A29" location="Fig1_1" display="Fig1_1" xr:uid="{40D966F5-A9A6-491F-8404-A961B64E8F64}"/>
    <hyperlink ref="A23" location="Table5a" display="Table5a" xr:uid="{E232D345-7869-42C7-8003-ECA4E1B6168E}"/>
    <hyperlink ref="A37" location="Fig2_6b" display="Fig2_6b" xr:uid="{D0BC0E4A-268F-498C-A364-1B34363100E7}"/>
  </hyperlink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D7052D-3233-4404-BD34-0E25B26D9615}">
  <sheetPr codeName="Sheet24"/>
  <dimension ref="A1:E65"/>
  <sheetViews>
    <sheetView showGridLines="0" zoomScaleNormal="100" workbookViewId="0">
      <pane ySplit="4" topLeftCell="A5" activePane="bottomLeft" state="frozen"/>
      <selection sqref="A1:B1048576"/>
      <selection pane="bottomLeft" sqref="A1:B1"/>
    </sheetView>
  </sheetViews>
  <sheetFormatPr defaultColWidth="0" defaultRowHeight="14.5" x14ac:dyDescent="0.35"/>
  <cols>
    <col min="1" max="1" width="2.54296875" customWidth="1"/>
    <col min="2" max="2" width="21.81640625" customWidth="1"/>
    <col min="3" max="3" width="33.81640625" customWidth="1"/>
    <col min="4" max="5" width="9" customWidth="1"/>
    <col min="6" max="16384" width="9" hidden="1"/>
  </cols>
  <sheetData>
    <row r="1" spans="1:5" s="1" customFormat="1" ht="12.5" x14ac:dyDescent="0.25">
      <c r="A1" s="54" t="s">
        <v>132</v>
      </c>
      <c r="B1" s="54"/>
      <c r="C1" s="105"/>
    </row>
    <row r="2" spans="1:5" s="1" customFormat="1" ht="30" customHeight="1" x14ac:dyDescent="0.3">
      <c r="A2" s="168" t="s">
        <v>547</v>
      </c>
      <c r="B2" s="168"/>
      <c r="C2" s="168"/>
      <c r="D2" s="13"/>
      <c r="E2" s="13"/>
    </row>
    <row r="3" spans="1:5" s="1" customFormat="1" ht="3.75" customHeight="1" x14ac:dyDescent="0.25">
      <c r="C3" s="105"/>
    </row>
    <row r="4" spans="1:5" s="1" customFormat="1" ht="16" x14ac:dyDescent="0.6">
      <c r="A4" s="182"/>
      <c r="B4" s="182"/>
      <c r="C4" s="194" t="s">
        <v>241</v>
      </c>
    </row>
    <row r="5" spans="1:5" s="1" customFormat="1" ht="13" x14ac:dyDescent="0.3">
      <c r="A5" s="13" t="s">
        <v>300</v>
      </c>
      <c r="B5" s="13"/>
      <c r="C5" s="105"/>
    </row>
    <row r="6" spans="1:5" s="1" customFormat="1" ht="12.65" customHeight="1" x14ac:dyDescent="0.25">
      <c r="A6" s="79"/>
      <c r="B6" s="1" t="s">
        <v>119</v>
      </c>
      <c r="C6" s="188">
        <v>219.5</v>
      </c>
      <c r="E6" s="37"/>
    </row>
    <row r="7" spans="1:5" s="1" customFormat="1" ht="12.65" customHeight="1" x14ac:dyDescent="0.25">
      <c r="A7" s="79"/>
      <c r="B7" s="78" t="s">
        <v>354</v>
      </c>
      <c r="C7" s="188">
        <v>232.8</v>
      </c>
      <c r="E7" s="37"/>
    </row>
    <row r="8" spans="1:5" s="1" customFormat="1" ht="12.65" customHeight="1" x14ac:dyDescent="0.25">
      <c r="A8" s="79"/>
      <c r="B8" s="78" t="s">
        <v>528</v>
      </c>
      <c r="C8" s="188">
        <v>230</v>
      </c>
      <c r="E8" s="37"/>
    </row>
    <row r="9" spans="1:5" s="1" customFormat="1" ht="26.5" customHeight="1" x14ac:dyDescent="0.3">
      <c r="A9" s="13" t="s">
        <v>302</v>
      </c>
      <c r="B9" s="13"/>
      <c r="C9" s="105"/>
      <c r="E9" s="37"/>
    </row>
    <row r="10" spans="1:5" s="1" customFormat="1" ht="12.65" customHeight="1" x14ac:dyDescent="0.25">
      <c r="B10" s="77" t="s">
        <v>303</v>
      </c>
      <c r="C10" s="188">
        <v>38.6</v>
      </c>
      <c r="E10" s="37"/>
    </row>
    <row r="11" spans="1:5" s="1" customFormat="1" ht="12.65" customHeight="1" x14ac:dyDescent="0.25">
      <c r="B11" s="77" t="s">
        <v>304</v>
      </c>
      <c r="C11" s="188">
        <v>62.7</v>
      </c>
      <c r="E11" s="37"/>
    </row>
    <row r="12" spans="1:5" s="1" customFormat="1" ht="12.65" customHeight="1" x14ac:dyDescent="0.25">
      <c r="B12" s="77" t="s">
        <v>305</v>
      </c>
      <c r="C12" s="188">
        <v>65.7</v>
      </c>
      <c r="E12" s="37"/>
    </row>
    <row r="13" spans="1:5" s="1" customFormat="1" ht="12.65" customHeight="1" x14ac:dyDescent="0.25">
      <c r="B13" s="77" t="s">
        <v>306</v>
      </c>
      <c r="C13" s="188">
        <v>52.5</v>
      </c>
      <c r="E13" s="37"/>
    </row>
    <row r="14" spans="1:5" s="1" customFormat="1" ht="26.5" customHeight="1" x14ac:dyDescent="0.25">
      <c r="B14" s="77" t="s">
        <v>307</v>
      </c>
      <c r="C14" s="188">
        <v>47.8</v>
      </c>
      <c r="E14" s="37"/>
    </row>
    <row r="15" spans="1:5" s="1" customFormat="1" ht="12.65" customHeight="1" x14ac:dyDescent="0.25">
      <c r="B15" s="77" t="s">
        <v>308</v>
      </c>
      <c r="C15" s="188">
        <v>60.4</v>
      </c>
      <c r="E15" s="37"/>
    </row>
    <row r="16" spans="1:5" s="1" customFormat="1" ht="12.65" customHeight="1" x14ac:dyDescent="0.25">
      <c r="B16" s="77" t="s">
        <v>309</v>
      </c>
      <c r="C16" s="188">
        <v>72.099999999999994</v>
      </c>
      <c r="E16" s="37"/>
    </row>
    <row r="17" spans="1:5" s="1" customFormat="1" ht="12.65" customHeight="1" x14ac:dyDescent="0.25">
      <c r="B17" s="77" t="s">
        <v>310</v>
      </c>
      <c r="C17" s="188">
        <v>52.5</v>
      </c>
      <c r="E17" s="37"/>
    </row>
    <row r="18" spans="1:5" s="1" customFormat="1" ht="25.5" customHeight="1" x14ac:dyDescent="0.25">
      <c r="B18" s="77" t="s">
        <v>548</v>
      </c>
      <c r="C18" s="188">
        <v>55.3</v>
      </c>
      <c r="E18" s="37"/>
    </row>
    <row r="19" spans="1:5" s="1" customFormat="1" ht="12.65" customHeight="1" x14ac:dyDescent="0.25">
      <c r="B19" s="77" t="s">
        <v>549</v>
      </c>
      <c r="C19" s="188">
        <v>37.5</v>
      </c>
      <c r="E19" s="37"/>
    </row>
    <row r="20" spans="1:5" s="1" customFormat="1" ht="12.65" customHeight="1" x14ac:dyDescent="0.25">
      <c r="B20" s="77" t="s">
        <v>550</v>
      </c>
      <c r="C20" s="188">
        <v>70.2</v>
      </c>
      <c r="E20" s="37"/>
    </row>
    <row r="21" spans="1:5" s="1" customFormat="1" ht="12.65" customHeight="1" x14ac:dyDescent="0.25">
      <c r="B21" s="77" t="s">
        <v>551</v>
      </c>
      <c r="C21" s="188">
        <v>67.099999999999994</v>
      </c>
      <c r="E21" s="37"/>
    </row>
    <row r="22" spans="1:5" s="1" customFormat="1" ht="26.5" customHeight="1" x14ac:dyDescent="0.3">
      <c r="A22" s="13" t="s">
        <v>315</v>
      </c>
      <c r="C22" s="105"/>
      <c r="E22" s="37"/>
    </row>
    <row r="23" spans="1:5" s="1" customFormat="1" ht="12.5" x14ac:dyDescent="0.25">
      <c r="B23" s="77" t="s">
        <v>316</v>
      </c>
      <c r="C23" s="188">
        <v>6.1</v>
      </c>
      <c r="E23" s="37"/>
    </row>
    <row r="24" spans="1:5" s="1" customFormat="1" ht="12.5" x14ac:dyDescent="0.25">
      <c r="B24" s="77" t="s">
        <v>317</v>
      </c>
      <c r="C24" s="188">
        <v>17</v>
      </c>
      <c r="E24" s="37"/>
    </row>
    <row r="25" spans="1:5" s="1" customFormat="1" ht="12.5" x14ac:dyDescent="0.25">
      <c r="B25" s="77" t="s">
        <v>318</v>
      </c>
      <c r="C25" s="188">
        <v>15.5</v>
      </c>
      <c r="E25" s="37"/>
    </row>
    <row r="26" spans="1:5" s="1" customFormat="1" ht="12.5" x14ac:dyDescent="0.25">
      <c r="B26" s="77" t="s">
        <v>319</v>
      </c>
      <c r="C26" s="188">
        <v>20.5</v>
      </c>
      <c r="E26" s="37"/>
    </row>
    <row r="27" spans="1:5" s="1" customFormat="1" ht="12.5" x14ac:dyDescent="0.25">
      <c r="B27" s="77" t="s">
        <v>320</v>
      </c>
      <c r="C27" s="188">
        <v>23.6</v>
      </c>
      <c r="E27" s="37"/>
    </row>
    <row r="28" spans="1:5" s="1" customFormat="1" ht="12.5" x14ac:dyDescent="0.25">
      <c r="B28" s="77" t="s">
        <v>321</v>
      </c>
      <c r="C28" s="188">
        <v>18.600000000000001</v>
      </c>
      <c r="E28" s="37"/>
    </row>
    <row r="29" spans="1:5" s="1" customFormat="1" ht="12.5" x14ac:dyDescent="0.25">
      <c r="B29" s="77" t="s">
        <v>322</v>
      </c>
      <c r="C29" s="188">
        <v>21.7</v>
      </c>
      <c r="E29" s="37"/>
    </row>
    <row r="30" spans="1:5" s="1" customFormat="1" ht="12.5" x14ac:dyDescent="0.25">
      <c r="B30" s="77" t="s">
        <v>323</v>
      </c>
      <c r="C30" s="188">
        <v>22</v>
      </c>
      <c r="E30" s="37"/>
    </row>
    <row r="31" spans="1:5" s="1" customFormat="1" ht="12.5" x14ac:dyDescent="0.25">
      <c r="B31" s="77" t="s">
        <v>324</v>
      </c>
      <c r="C31" s="188">
        <v>22</v>
      </c>
      <c r="E31" s="37"/>
    </row>
    <row r="32" spans="1:5" s="1" customFormat="1" ht="12.5" x14ac:dyDescent="0.25">
      <c r="B32" s="77" t="s">
        <v>325</v>
      </c>
      <c r="C32" s="188">
        <v>20.6</v>
      </c>
      <c r="E32" s="37"/>
    </row>
    <row r="33" spans="2:5" s="1" customFormat="1" ht="12.5" x14ac:dyDescent="0.25">
      <c r="B33" s="77" t="s">
        <v>326</v>
      </c>
      <c r="C33" s="188">
        <v>14.4</v>
      </c>
      <c r="E33" s="37"/>
    </row>
    <row r="34" spans="2:5" s="1" customFormat="1" ht="12.5" x14ac:dyDescent="0.25">
      <c r="B34" s="77" t="s">
        <v>327</v>
      </c>
      <c r="C34" s="188">
        <v>17.5</v>
      </c>
      <c r="E34" s="37"/>
    </row>
    <row r="35" spans="2:5" s="1" customFormat="1" ht="26.5" customHeight="1" x14ac:dyDescent="0.25">
      <c r="B35" s="77" t="s">
        <v>328</v>
      </c>
      <c r="C35" s="188">
        <v>16.899999999999999</v>
      </c>
      <c r="E35" s="37"/>
    </row>
    <row r="36" spans="2:5" s="1" customFormat="1" ht="12.5" x14ac:dyDescent="0.25">
      <c r="B36" s="77" t="s">
        <v>329</v>
      </c>
      <c r="C36" s="188">
        <v>16</v>
      </c>
      <c r="E36" s="37"/>
    </row>
    <row r="37" spans="2:5" s="1" customFormat="1" ht="12.5" x14ac:dyDescent="0.25">
      <c r="B37" s="77" t="s">
        <v>330</v>
      </c>
      <c r="C37" s="188">
        <v>14.9</v>
      </c>
      <c r="E37" s="37"/>
    </row>
    <row r="38" spans="2:5" s="1" customFormat="1" ht="12.5" x14ac:dyDescent="0.25">
      <c r="B38" s="77" t="s">
        <v>331</v>
      </c>
      <c r="C38" s="188">
        <v>20.100000000000001</v>
      </c>
      <c r="E38" s="37"/>
    </row>
    <row r="39" spans="2:5" s="1" customFormat="1" ht="12.5" x14ac:dyDescent="0.25">
      <c r="B39" s="77" t="s">
        <v>332</v>
      </c>
      <c r="C39" s="188">
        <v>21.5</v>
      </c>
      <c r="E39" s="37"/>
    </row>
    <row r="40" spans="2:5" s="1" customFormat="1" ht="12.5" x14ac:dyDescent="0.25">
      <c r="B40" s="77" t="s">
        <v>333</v>
      </c>
      <c r="C40" s="188">
        <v>18.8</v>
      </c>
      <c r="E40" s="37"/>
    </row>
    <row r="41" spans="2:5" s="1" customFormat="1" ht="12.5" x14ac:dyDescent="0.25">
      <c r="B41" s="77" t="s">
        <v>334</v>
      </c>
      <c r="C41" s="188">
        <v>23.6</v>
      </c>
      <c r="E41" s="37"/>
    </row>
    <row r="42" spans="2:5" s="1" customFormat="1" ht="12.5" x14ac:dyDescent="0.25">
      <c r="B42" s="77" t="s">
        <v>335</v>
      </c>
      <c r="C42" s="188">
        <v>18</v>
      </c>
      <c r="E42" s="37"/>
    </row>
    <row r="43" spans="2:5" s="1" customFormat="1" ht="12.5" x14ac:dyDescent="0.25">
      <c r="B43" s="77" t="s">
        <v>336</v>
      </c>
      <c r="C43" s="188">
        <v>30.5</v>
      </c>
      <c r="E43" s="37"/>
    </row>
    <row r="44" spans="2:5" s="1" customFormat="1" ht="12.5" x14ac:dyDescent="0.25">
      <c r="B44" s="77" t="s">
        <v>337</v>
      </c>
      <c r="C44" s="188">
        <v>15</v>
      </c>
      <c r="E44" s="37"/>
    </row>
    <row r="45" spans="2:5" s="1" customFormat="1" ht="12.5" x14ac:dyDescent="0.25">
      <c r="B45" s="77" t="s">
        <v>338</v>
      </c>
      <c r="C45" s="188">
        <v>19.399999999999999</v>
      </c>
      <c r="E45" s="37"/>
    </row>
    <row r="46" spans="2:5" s="1" customFormat="1" ht="12.5" x14ac:dyDescent="0.25">
      <c r="B46" s="77" t="s">
        <v>339</v>
      </c>
      <c r="C46" s="188">
        <v>18.100000000000001</v>
      </c>
      <c r="E46" s="37"/>
    </row>
    <row r="47" spans="2:5" s="1" customFormat="1" ht="26.25" customHeight="1" x14ac:dyDescent="0.25">
      <c r="B47" s="77" t="s">
        <v>552</v>
      </c>
      <c r="C47" s="188">
        <v>37.6</v>
      </c>
      <c r="E47" s="37"/>
    </row>
    <row r="48" spans="2:5" s="1" customFormat="1" ht="12.5" x14ac:dyDescent="0.25">
      <c r="B48" s="77" t="s">
        <v>553</v>
      </c>
      <c r="C48" s="188">
        <v>9.1</v>
      </c>
      <c r="E48" s="37"/>
    </row>
    <row r="49" spans="1:5" s="1" customFormat="1" ht="12.5" x14ac:dyDescent="0.25">
      <c r="B49" s="77" t="s">
        <v>554</v>
      </c>
      <c r="C49" s="188">
        <v>8.5</v>
      </c>
      <c r="E49" s="37"/>
    </row>
    <row r="50" spans="1:5" s="1" customFormat="1" ht="12.5" x14ac:dyDescent="0.25">
      <c r="B50" s="77" t="s">
        <v>555</v>
      </c>
      <c r="C50" s="188">
        <v>10.9</v>
      </c>
      <c r="E50" s="37"/>
    </row>
    <row r="51" spans="1:5" s="1" customFormat="1" ht="12.5" x14ac:dyDescent="0.25">
      <c r="B51" s="77" t="s">
        <v>556</v>
      </c>
      <c r="C51" s="188">
        <v>12.1</v>
      </c>
      <c r="E51" s="37"/>
    </row>
    <row r="52" spans="1:5" s="1" customFormat="1" ht="12.5" x14ac:dyDescent="0.25">
      <c r="B52" s="77" t="s">
        <v>557</v>
      </c>
      <c r="C52" s="188">
        <v>14.5</v>
      </c>
      <c r="E52" s="37"/>
    </row>
    <row r="53" spans="1:5" s="1" customFormat="1" ht="12.5" x14ac:dyDescent="0.25">
      <c r="B53" s="77" t="s">
        <v>558</v>
      </c>
      <c r="C53" s="188">
        <v>17.600000000000001</v>
      </c>
      <c r="E53" s="37"/>
    </row>
    <row r="54" spans="1:5" s="1" customFormat="1" ht="12.5" x14ac:dyDescent="0.25">
      <c r="B54" s="77" t="s">
        <v>559</v>
      </c>
      <c r="C54" s="188">
        <v>23</v>
      </c>
      <c r="E54" s="37"/>
    </row>
    <row r="55" spans="1:5" s="1" customFormat="1" ht="12.5" x14ac:dyDescent="0.25">
      <c r="B55" s="77" t="s">
        <v>560</v>
      </c>
      <c r="C55" s="188">
        <v>29.6</v>
      </c>
      <c r="E55" s="37"/>
    </row>
    <row r="56" spans="1:5" s="1" customFormat="1" ht="12.5" x14ac:dyDescent="0.25">
      <c r="B56" s="77" t="s">
        <v>561</v>
      </c>
      <c r="C56" s="188">
        <v>15.5</v>
      </c>
      <c r="E56" s="37"/>
    </row>
    <row r="57" spans="1:5" s="1" customFormat="1" ht="12.5" x14ac:dyDescent="0.25">
      <c r="B57" s="77" t="s">
        <v>562</v>
      </c>
      <c r="C57" s="188">
        <v>21</v>
      </c>
      <c r="E57" s="37"/>
    </row>
    <row r="58" spans="1:5" s="1" customFormat="1" ht="12.5" x14ac:dyDescent="0.25">
      <c r="B58" s="77" t="s">
        <v>563</v>
      </c>
      <c r="C58" s="188">
        <v>30.5</v>
      </c>
      <c r="E58" s="37"/>
    </row>
    <row r="59" spans="1:5" s="1" customFormat="1" ht="2.9" customHeight="1" x14ac:dyDescent="0.25">
      <c r="A59" s="97"/>
      <c r="B59" s="195"/>
      <c r="C59" s="196"/>
    </row>
    <row r="60" spans="1:5" s="1" customFormat="1" ht="12.5" x14ac:dyDescent="0.25">
      <c r="C60" s="105"/>
    </row>
    <row r="61" spans="1:5" s="1" customFormat="1" ht="46.5" customHeight="1" x14ac:dyDescent="0.25">
      <c r="A61" s="104">
        <v>1</v>
      </c>
      <c r="B61" s="180" t="s">
        <v>564</v>
      </c>
      <c r="C61" s="180"/>
    </row>
    <row r="62" spans="1:5" s="1" customFormat="1" ht="103.5" customHeight="1" x14ac:dyDescent="0.25">
      <c r="A62" s="104">
        <v>2</v>
      </c>
      <c r="B62" s="180" t="s">
        <v>363</v>
      </c>
      <c r="C62" s="180"/>
      <c r="D62" s="197"/>
      <c r="E62" s="197"/>
    </row>
    <row r="63" spans="1:5" s="1" customFormat="1" ht="12.5" x14ac:dyDescent="0.25">
      <c r="C63" s="105"/>
    </row>
    <row r="64" spans="1:5" s="1" customFormat="1" ht="12.5" x14ac:dyDescent="0.25">
      <c r="C64" s="105"/>
    </row>
    <row r="65" spans="3:3" s="1" customFormat="1" ht="12.5" x14ac:dyDescent="0.25">
      <c r="C65" s="105"/>
    </row>
  </sheetData>
  <mergeCells count="5">
    <mergeCell ref="A1:B1"/>
    <mergeCell ref="A2:C2"/>
    <mergeCell ref="A4:B4"/>
    <mergeCell ref="B61:C61"/>
    <mergeCell ref="B62:C62"/>
  </mergeCells>
  <hyperlinks>
    <hyperlink ref="A1:B1" location="ContentsHead" display="ContentsHead" xr:uid="{95DFE6AC-5D4E-4E90-B7C5-90131A2E73C7}"/>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A52D60-5846-4C04-8D0C-673062649186}">
  <sheetPr codeName="Sheet26">
    <tabColor theme="8" tint="0.79998168889431442"/>
  </sheetPr>
  <dimension ref="A1:L74"/>
  <sheetViews>
    <sheetView showGridLines="0" workbookViewId="0">
      <selection sqref="A1:B1"/>
    </sheetView>
  </sheetViews>
  <sheetFormatPr defaultColWidth="0" defaultRowHeight="12.5" x14ac:dyDescent="0.25"/>
  <cols>
    <col min="1" max="1" width="4.36328125" style="17" customWidth="1"/>
    <col min="2" max="2" width="16.81640625" style="17" customWidth="1"/>
    <col min="3" max="3" width="0.54296875" style="17" customWidth="1"/>
    <col min="4" max="4" width="9" style="17" customWidth="1"/>
    <col min="5" max="5" width="0.54296875" style="17" customWidth="1"/>
    <col min="6" max="6" width="15.08984375" style="17" customWidth="1"/>
    <col min="7" max="7" width="0.54296875" style="17" customWidth="1"/>
    <col min="8" max="8" width="9.54296875" style="17" customWidth="1"/>
    <col min="9" max="9" width="0.54296875" style="17" customWidth="1"/>
    <col min="10" max="10" width="15.36328125" style="17" customWidth="1"/>
    <col min="11" max="12" width="9" style="17" customWidth="1"/>
    <col min="13" max="16384" width="9" style="17" hidden="1"/>
  </cols>
  <sheetData>
    <row r="1" spans="1:10" x14ac:dyDescent="0.25">
      <c r="A1" s="54" t="s">
        <v>132</v>
      </c>
      <c r="B1" s="54"/>
      <c r="C1" s="55"/>
      <c r="E1" s="55"/>
      <c r="G1" s="55"/>
      <c r="I1" s="55"/>
    </row>
    <row r="2" spans="1:10" ht="34.25" customHeight="1" x14ac:dyDescent="0.25">
      <c r="A2" s="198" t="s">
        <v>565</v>
      </c>
      <c r="B2" s="198"/>
      <c r="C2" s="198"/>
      <c r="D2" s="198"/>
      <c r="E2" s="198"/>
      <c r="F2" s="198"/>
      <c r="G2" s="198"/>
      <c r="H2" s="198"/>
      <c r="I2" s="198"/>
      <c r="J2" s="198"/>
    </row>
    <row r="3" spans="1:10" ht="12.75" customHeight="1" x14ac:dyDescent="0.6">
      <c r="A3" s="199"/>
      <c r="B3" s="199"/>
      <c r="C3" s="199"/>
      <c r="E3" s="199"/>
      <c r="G3" s="199"/>
      <c r="I3" s="199"/>
    </row>
    <row r="4" spans="1:10" ht="16" x14ac:dyDescent="0.6">
      <c r="A4" s="58"/>
      <c r="B4" s="58"/>
      <c r="C4" s="59"/>
      <c r="D4" s="200" t="s">
        <v>427</v>
      </c>
      <c r="E4" s="200"/>
      <c r="F4" s="200"/>
      <c r="G4" s="59"/>
      <c r="H4" s="200" t="s">
        <v>428</v>
      </c>
      <c r="I4" s="200"/>
      <c r="J4" s="200"/>
    </row>
    <row r="5" spans="1:10" ht="66" customHeight="1" x14ac:dyDescent="0.6">
      <c r="A5" s="201" t="s">
        <v>163</v>
      </c>
      <c r="B5" s="201"/>
      <c r="C5" s="202"/>
      <c r="D5" s="203" t="s">
        <v>566</v>
      </c>
      <c r="E5" s="202"/>
      <c r="F5" s="203" t="s">
        <v>567</v>
      </c>
      <c r="G5" s="202"/>
      <c r="H5" s="203" t="s">
        <v>566</v>
      </c>
      <c r="I5" s="202"/>
      <c r="J5" s="203" t="s">
        <v>567</v>
      </c>
    </row>
    <row r="6" spans="1:10" ht="12.75" customHeight="1" x14ac:dyDescent="0.25">
      <c r="A6" s="204" t="s">
        <v>289</v>
      </c>
      <c r="B6" s="78"/>
      <c r="C6" s="78"/>
      <c r="D6" s="80">
        <v>14910</v>
      </c>
      <c r="E6" s="78"/>
      <c r="F6" s="205">
        <v>0.26300000000000001</v>
      </c>
      <c r="G6" s="78"/>
      <c r="H6" s="49">
        <v>59.2</v>
      </c>
      <c r="I6" s="78"/>
      <c r="J6" s="205">
        <v>0.54249999999999998</v>
      </c>
    </row>
    <row r="7" spans="1:10" ht="39" customHeight="1" x14ac:dyDescent="0.25">
      <c r="A7" s="206" t="s">
        <v>568</v>
      </c>
      <c r="B7" s="206"/>
      <c r="C7" s="207"/>
      <c r="D7" s="208">
        <v>3760</v>
      </c>
      <c r="E7" s="207"/>
      <c r="F7" s="209">
        <v>0.128</v>
      </c>
      <c r="G7" s="207"/>
      <c r="H7" s="210">
        <v>28.1</v>
      </c>
      <c r="I7" s="207"/>
      <c r="J7" s="209">
        <v>0.79700000000000004</v>
      </c>
    </row>
    <row r="8" spans="1:10" ht="26.25" customHeight="1" x14ac:dyDescent="0.25">
      <c r="A8" s="78" t="s">
        <v>569</v>
      </c>
      <c r="B8" s="78"/>
      <c r="C8" s="78"/>
      <c r="D8" s="80">
        <v>1450</v>
      </c>
      <c r="E8" s="78"/>
      <c r="F8" s="205">
        <v>-1.6E-2</v>
      </c>
      <c r="G8" s="78"/>
      <c r="H8" s="49">
        <v>19.899999999999999</v>
      </c>
      <c r="I8" s="78"/>
      <c r="J8" s="205">
        <v>0.246</v>
      </c>
    </row>
    <row r="9" spans="1:10" ht="26.25" customHeight="1" x14ac:dyDescent="0.3">
      <c r="A9" s="158" t="s">
        <v>570</v>
      </c>
      <c r="B9" s="158"/>
      <c r="C9" s="158"/>
      <c r="D9" s="116">
        <v>16360</v>
      </c>
      <c r="E9" s="158"/>
      <c r="F9" s="211">
        <v>0.23200000000000001</v>
      </c>
      <c r="G9" s="158"/>
      <c r="H9" s="20">
        <v>79.099999999999994</v>
      </c>
      <c r="I9" s="158"/>
      <c r="J9" s="211">
        <v>0.45500000000000002</v>
      </c>
    </row>
    <row r="10" spans="1:10" ht="3" customHeight="1" x14ac:dyDescent="0.25">
      <c r="A10" s="212"/>
      <c r="B10" s="213"/>
      <c r="C10" s="213"/>
      <c r="D10" s="214"/>
      <c r="E10" s="213"/>
      <c r="F10" s="215"/>
      <c r="G10" s="213"/>
      <c r="H10" s="214"/>
      <c r="I10" s="213"/>
      <c r="J10" s="214"/>
    </row>
    <row r="11" spans="1:10" ht="25.5" customHeight="1" x14ac:dyDescent="0.25">
      <c r="A11" s="216">
        <v>1</v>
      </c>
      <c r="B11" s="217" t="s">
        <v>571</v>
      </c>
      <c r="C11" s="217"/>
      <c r="D11" s="217"/>
      <c r="E11" s="217"/>
      <c r="F11" s="217"/>
      <c r="G11" s="217"/>
      <c r="H11" s="217"/>
      <c r="I11" s="217"/>
      <c r="J11" s="217"/>
    </row>
    <row r="12" spans="1:10" ht="25.5" customHeight="1" x14ac:dyDescent="0.25">
      <c r="A12" s="216">
        <v>2</v>
      </c>
      <c r="B12" s="45" t="s">
        <v>360</v>
      </c>
      <c r="C12" s="45"/>
      <c r="D12" s="45"/>
      <c r="E12" s="45"/>
      <c r="F12" s="45"/>
      <c r="G12" s="45"/>
      <c r="H12" s="45"/>
      <c r="I12" s="45"/>
      <c r="J12" s="45"/>
    </row>
    <row r="13" spans="1:10" ht="14.5" x14ac:dyDescent="0.25">
      <c r="A13" s="218">
        <v>3</v>
      </c>
      <c r="B13" s="17" t="s">
        <v>361</v>
      </c>
    </row>
    <row r="14" spans="1:10" ht="14.5" x14ac:dyDescent="0.25">
      <c r="A14" s="218">
        <v>4</v>
      </c>
      <c r="B14" s="17" t="s">
        <v>572</v>
      </c>
    </row>
    <row r="15" spans="1:10" x14ac:dyDescent="0.25">
      <c r="A15" s="17" t="s">
        <v>105</v>
      </c>
      <c r="B15" s="219" t="s">
        <v>573</v>
      </c>
      <c r="C15" s="219"/>
      <c r="D15" s="219"/>
      <c r="E15" s="219"/>
      <c r="F15" s="219"/>
      <c r="G15" s="219"/>
      <c r="H15" s="219"/>
      <c r="I15" s="219"/>
      <c r="J15" s="219"/>
    </row>
    <row r="33" ht="17.149999999999999" customHeight="1" x14ac:dyDescent="0.25"/>
    <row r="43" ht="52.4" customHeight="1" x14ac:dyDescent="0.25"/>
    <row r="74" ht="42.75" customHeight="1" x14ac:dyDescent="0.25"/>
  </sheetData>
  <mergeCells count="10">
    <mergeCell ref="A7:B7"/>
    <mergeCell ref="B11:J11"/>
    <mergeCell ref="B12:J12"/>
    <mergeCell ref="B15:J15"/>
    <mergeCell ref="A4:B4"/>
    <mergeCell ref="D4:F4"/>
    <mergeCell ref="H4:J4"/>
    <mergeCell ref="A5:B5"/>
    <mergeCell ref="A1:B1"/>
    <mergeCell ref="A2:J2"/>
  </mergeCells>
  <conditionalFormatting sqref="K6:K9">
    <cfRule type="dataBar" priority="5">
      <dataBar>
        <cfvo type="min"/>
        <cfvo type="max"/>
        <color rgb="FF638EC6"/>
      </dataBar>
      <extLst>
        <ext xmlns:x14="http://schemas.microsoft.com/office/spreadsheetml/2009/9/main" uri="{B025F937-C7B1-47D3-B67F-A62EFF666E3E}">
          <x14:id>{0062A86B-73D7-42CD-993F-E892D520434D}</x14:id>
        </ext>
      </extLst>
    </cfRule>
  </conditionalFormatting>
  <hyperlinks>
    <hyperlink ref="A1:B1" location="ContentsHead" display="ContentsHead" xr:uid="{9144C679-C480-480E-A9FC-0CF8792E46BD}"/>
  </hyperlink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dataBar" id="{0062A86B-73D7-42CD-993F-E892D520434D}">
            <x14:dataBar minLength="0" maxLength="100" gradient="0">
              <x14:cfvo type="autoMin"/>
              <x14:cfvo type="autoMax"/>
              <x14:negativeFillColor rgb="FFFF0000"/>
              <x14:axisColor rgb="FF000000"/>
            </x14:dataBar>
          </x14:cfRule>
          <xm:sqref>K6:K9</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F714B2-F169-495D-A3A8-CBEA77370E9C}">
  <sheetPr codeName="Sheet20">
    <tabColor theme="8" tint="0.79998168889431442"/>
  </sheetPr>
  <dimension ref="A1:L53"/>
  <sheetViews>
    <sheetView showGridLines="0" workbookViewId="0">
      <selection sqref="A1:B1"/>
    </sheetView>
  </sheetViews>
  <sheetFormatPr defaultColWidth="0" defaultRowHeight="12.5" x14ac:dyDescent="0.25"/>
  <cols>
    <col min="1" max="1" width="3.6328125" style="17" customWidth="1"/>
    <col min="2" max="2" width="16.81640625" style="17" customWidth="1"/>
    <col min="3" max="3" width="0.54296875" style="17" customWidth="1"/>
    <col min="4" max="4" width="10.08984375" style="17" customWidth="1"/>
    <col min="5" max="5" width="0.54296875" style="17" customWidth="1"/>
    <col min="6" max="6" width="16" style="17" bestFit="1" customWidth="1"/>
    <col min="7" max="7" width="0.54296875" style="17" customWidth="1"/>
    <col min="8" max="8" width="13.453125" style="17" customWidth="1"/>
    <col min="9" max="9" width="0.54296875" style="17" customWidth="1"/>
    <col min="10" max="10" width="17.453125" style="17" customWidth="1"/>
    <col min="11" max="12" width="9" style="17" customWidth="1"/>
    <col min="13" max="16384" width="9" style="17" hidden="1"/>
  </cols>
  <sheetData>
    <row r="1" spans="1:10" ht="16" x14ac:dyDescent="0.6">
      <c r="A1" s="54" t="s">
        <v>132</v>
      </c>
      <c r="B1" s="54"/>
      <c r="C1" s="202"/>
      <c r="E1" s="202"/>
      <c r="G1" s="202"/>
      <c r="I1" s="202"/>
    </row>
    <row r="2" spans="1:10" x14ac:dyDescent="0.25">
      <c r="C2" s="78"/>
      <c r="E2" s="78"/>
      <c r="G2" s="78"/>
      <c r="I2" s="78"/>
    </row>
    <row r="3" spans="1:10" ht="33.65" customHeight="1" x14ac:dyDescent="0.35">
      <c r="A3" s="35" t="s">
        <v>574</v>
      </c>
      <c r="B3" s="35"/>
      <c r="C3" s="35"/>
      <c r="D3" s="35"/>
      <c r="E3" s="35"/>
      <c r="F3" s="35"/>
      <c r="G3" s="35"/>
      <c r="H3" s="35"/>
      <c r="I3" s="35"/>
      <c r="J3" s="35"/>
    </row>
    <row r="4" spans="1:10" ht="10.25" customHeight="1" x14ac:dyDescent="0.6">
      <c r="A4" s="212"/>
      <c r="B4" s="221"/>
      <c r="C4" s="177"/>
      <c r="D4" s="222"/>
      <c r="E4" s="222"/>
      <c r="F4" s="222"/>
      <c r="G4" s="222"/>
      <c r="H4" s="222"/>
      <c r="I4" s="222"/>
      <c r="J4" s="222"/>
    </row>
    <row r="5" spans="1:10" ht="20.149999999999999" customHeight="1" x14ac:dyDescent="0.3">
      <c r="A5" s="223"/>
      <c r="B5" s="223"/>
      <c r="C5" s="158"/>
      <c r="D5" s="224" t="s">
        <v>289</v>
      </c>
      <c r="E5" s="158"/>
      <c r="F5" s="225" t="s">
        <v>290</v>
      </c>
      <c r="G5" s="158"/>
      <c r="H5" s="224" t="s">
        <v>569</v>
      </c>
      <c r="I5" s="158"/>
      <c r="J5" s="226" t="s">
        <v>575</v>
      </c>
    </row>
    <row r="6" spans="1:10" ht="17.399999999999999" customHeight="1" x14ac:dyDescent="0.3">
      <c r="A6" s="201" t="s">
        <v>285</v>
      </c>
      <c r="B6" s="201"/>
      <c r="C6" s="227"/>
      <c r="D6" s="228"/>
      <c r="E6" s="227"/>
      <c r="F6" s="229" t="s">
        <v>576</v>
      </c>
      <c r="G6" s="227"/>
      <c r="H6" s="228"/>
      <c r="I6" s="227"/>
      <c r="J6" s="230"/>
    </row>
    <row r="7" spans="1:10" s="20" customFormat="1" ht="13" x14ac:dyDescent="0.3">
      <c r="A7" s="158" t="s">
        <v>354</v>
      </c>
      <c r="B7" s="78"/>
      <c r="C7" s="78"/>
      <c r="D7" s="116">
        <v>55290</v>
      </c>
      <c r="E7" s="78"/>
      <c r="F7" s="231">
        <v>13010</v>
      </c>
      <c r="G7" s="78"/>
      <c r="H7" s="116">
        <v>6150</v>
      </c>
      <c r="I7" s="78"/>
      <c r="J7" s="117">
        <v>61440</v>
      </c>
    </row>
    <row r="8" spans="1:10" x14ac:dyDescent="0.25">
      <c r="B8" s="78" t="s">
        <v>179</v>
      </c>
      <c r="C8" s="78"/>
      <c r="D8" s="80">
        <v>13250</v>
      </c>
      <c r="E8" s="78"/>
      <c r="F8" s="208">
        <v>3010</v>
      </c>
      <c r="G8" s="78"/>
      <c r="H8" s="80">
        <v>1530</v>
      </c>
      <c r="I8" s="78"/>
      <c r="J8" s="120">
        <v>14770</v>
      </c>
    </row>
    <row r="9" spans="1:10" x14ac:dyDescent="0.25">
      <c r="B9" s="78" t="s">
        <v>180</v>
      </c>
      <c r="D9" s="80">
        <v>14930</v>
      </c>
      <c r="F9" s="208">
        <v>3380</v>
      </c>
      <c r="H9" s="80">
        <v>1570</v>
      </c>
      <c r="J9" s="120">
        <v>16500</v>
      </c>
    </row>
    <row r="10" spans="1:10" x14ac:dyDescent="0.25">
      <c r="B10" s="78" t="s">
        <v>181</v>
      </c>
      <c r="D10" s="80">
        <v>15190</v>
      </c>
      <c r="F10" s="208">
        <v>3450</v>
      </c>
      <c r="H10" s="80">
        <v>1520</v>
      </c>
      <c r="J10" s="120">
        <v>16720</v>
      </c>
    </row>
    <row r="11" spans="1:10" x14ac:dyDescent="0.25">
      <c r="B11" s="78" t="s">
        <v>182</v>
      </c>
      <c r="C11" s="78"/>
      <c r="D11" s="80">
        <v>11920</v>
      </c>
      <c r="E11" s="78"/>
      <c r="F11" s="208">
        <v>3170</v>
      </c>
      <c r="G11" s="78"/>
      <c r="H11" s="80">
        <v>1540</v>
      </c>
      <c r="I11" s="78"/>
      <c r="J11" s="120">
        <v>13460</v>
      </c>
    </row>
    <row r="12" spans="1:10" s="20" customFormat="1" ht="25.5" customHeight="1" x14ac:dyDescent="0.3">
      <c r="A12" s="158" t="s">
        <v>395</v>
      </c>
      <c r="B12" s="78"/>
      <c r="C12" s="17"/>
      <c r="D12" s="116">
        <v>47920</v>
      </c>
      <c r="E12" s="17"/>
      <c r="F12" s="231">
        <v>12020</v>
      </c>
      <c r="G12" s="17"/>
      <c r="H12" s="116">
        <v>5170</v>
      </c>
      <c r="I12" s="17"/>
      <c r="J12" s="117">
        <v>53090</v>
      </c>
    </row>
    <row r="13" spans="1:10" x14ac:dyDescent="0.25">
      <c r="B13" s="78" t="s">
        <v>183</v>
      </c>
      <c r="D13" s="80">
        <v>6270</v>
      </c>
      <c r="F13" s="208">
        <v>1490</v>
      </c>
      <c r="H13" s="80">
        <v>990</v>
      </c>
      <c r="J13" s="120">
        <v>7260</v>
      </c>
    </row>
    <row r="14" spans="1:10" ht="16" x14ac:dyDescent="0.6">
      <c r="B14" s="78" t="s">
        <v>184</v>
      </c>
      <c r="C14" s="199"/>
      <c r="D14" s="80">
        <v>9960</v>
      </c>
      <c r="E14" s="199"/>
      <c r="F14" s="208">
        <v>2600</v>
      </c>
      <c r="G14" s="199"/>
      <c r="H14" s="80">
        <v>1200</v>
      </c>
      <c r="I14" s="199"/>
      <c r="J14" s="120">
        <v>11160</v>
      </c>
    </row>
    <row r="15" spans="1:10" x14ac:dyDescent="0.25">
      <c r="B15" s="78" t="s">
        <v>577</v>
      </c>
      <c r="C15" s="78"/>
      <c r="D15" s="80">
        <v>16780</v>
      </c>
      <c r="E15" s="78"/>
      <c r="F15" s="208">
        <v>4170</v>
      </c>
      <c r="G15" s="78"/>
      <c r="H15" s="80">
        <v>1530</v>
      </c>
      <c r="I15" s="78"/>
      <c r="J15" s="120">
        <v>18320</v>
      </c>
    </row>
    <row r="16" spans="1:10" ht="16" x14ac:dyDescent="0.6">
      <c r="B16" s="78" t="s">
        <v>186</v>
      </c>
      <c r="C16" s="202"/>
      <c r="D16" s="80">
        <v>14910</v>
      </c>
      <c r="E16" s="202"/>
      <c r="F16" s="208">
        <v>3760</v>
      </c>
      <c r="G16" s="202"/>
      <c r="H16" s="80">
        <v>1450</v>
      </c>
      <c r="I16" s="202"/>
      <c r="J16" s="120">
        <v>16360</v>
      </c>
    </row>
    <row r="17" spans="1:10" ht="2.9" customHeight="1" x14ac:dyDescent="0.25">
      <c r="A17" s="212"/>
      <c r="B17" s="213"/>
      <c r="C17" s="177"/>
      <c r="D17" s="214"/>
      <c r="E17" s="177"/>
      <c r="F17" s="215"/>
      <c r="G17" s="177"/>
      <c r="H17" s="214"/>
      <c r="I17" s="177"/>
      <c r="J17" s="160"/>
    </row>
    <row r="18" spans="1:10" ht="14.5" x14ac:dyDescent="0.25">
      <c r="A18" s="218">
        <v>1</v>
      </c>
      <c r="B18" s="232" t="s">
        <v>357</v>
      </c>
      <c r="C18" s="232"/>
      <c r="D18" s="232"/>
      <c r="E18" s="232"/>
      <c r="F18" s="232"/>
      <c r="G18" s="232"/>
      <c r="H18" s="232"/>
      <c r="I18" s="232"/>
      <c r="J18" s="232"/>
    </row>
    <row r="19" spans="1:10" ht="27" customHeight="1" x14ac:dyDescent="0.25">
      <c r="A19" s="216">
        <v>2</v>
      </c>
      <c r="B19" s="45" t="s">
        <v>360</v>
      </c>
      <c r="C19" s="45"/>
      <c r="D19" s="45"/>
      <c r="E19" s="45"/>
      <c r="F19" s="45"/>
      <c r="G19" s="45"/>
      <c r="H19" s="45"/>
      <c r="I19" s="45"/>
      <c r="J19" s="45"/>
    </row>
    <row r="20" spans="1:10" ht="14.5" x14ac:dyDescent="0.25">
      <c r="A20" s="218">
        <v>3</v>
      </c>
      <c r="B20" s="232" t="s">
        <v>361</v>
      </c>
      <c r="C20" s="232"/>
      <c r="D20" s="232"/>
      <c r="E20" s="232"/>
      <c r="F20" s="232"/>
      <c r="G20" s="232"/>
      <c r="H20" s="232"/>
      <c r="I20" s="232"/>
      <c r="J20" s="232"/>
    </row>
    <row r="21" spans="1:10" x14ac:dyDescent="0.25">
      <c r="A21" s="17" t="s">
        <v>114</v>
      </c>
      <c r="B21" s="232" t="s">
        <v>573</v>
      </c>
      <c r="C21" s="232"/>
      <c r="D21" s="232"/>
      <c r="E21" s="232"/>
      <c r="F21" s="232"/>
      <c r="G21" s="232"/>
      <c r="H21" s="232"/>
      <c r="I21" s="232"/>
      <c r="J21" s="232"/>
    </row>
    <row r="22" spans="1:10" x14ac:dyDescent="0.25">
      <c r="A22" s="17" t="s">
        <v>282</v>
      </c>
      <c r="B22" s="232" t="s">
        <v>578</v>
      </c>
      <c r="C22" s="232"/>
      <c r="D22" s="232"/>
      <c r="E22" s="232"/>
      <c r="F22" s="232"/>
      <c r="G22" s="232"/>
      <c r="H22" s="232"/>
      <c r="I22" s="232"/>
      <c r="J22" s="232"/>
    </row>
    <row r="23" spans="1:10" ht="13.4" customHeight="1" x14ac:dyDescent="0.25"/>
    <row r="53" ht="42.75" customHeight="1" x14ac:dyDescent="0.25"/>
  </sheetData>
  <mergeCells count="12">
    <mergeCell ref="B18:J18"/>
    <mergeCell ref="B19:J19"/>
    <mergeCell ref="B20:J20"/>
    <mergeCell ref="B21:J21"/>
    <mergeCell ref="B22:J22"/>
    <mergeCell ref="A1:B1"/>
    <mergeCell ref="A3:J3"/>
    <mergeCell ref="D4:J4"/>
    <mergeCell ref="D5:D6"/>
    <mergeCell ref="H5:H6"/>
    <mergeCell ref="J5:J6"/>
    <mergeCell ref="A6:B6"/>
  </mergeCells>
  <hyperlinks>
    <hyperlink ref="A1:B1" location="ContentsHead" display="ContentsHead" xr:uid="{BEBC021C-5CE2-4AF7-BA5D-9D0DFB527006}"/>
  </hyperlink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83C678-171B-4384-B378-E0BD17D78675}">
  <sheetPr codeName="Sheet19">
    <tabColor theme="8" tint="0.79998168889431442"/>
  </sheetPr>
  <dimension ref="A1:L67"/>
  <sheetViews>
    <sheetView showGridLines="0" workbookViewId="0">
      <selection sqref="A1:B1"/>
    </sheetView>
  </sheetViews>
  <sheetFormatPr defaultColWidth="0" defaultRowHeight="12.5" x14ac:dyDescent="0.25"/>
  <cols>
    <col min="1" max="1" width="4.453125" style="17" customWidth="1"/>
    <col min="2" max="2" width="18.36328125" style="17" customWidth="1"/>
    <col min="3" max="3" width="0.1796875" style="17" customWidth="1"/>
    <col min="4" max="4" width="10.81640625" style="17" customWidth="1"/>
    <col min="5" max="5" width="0.1796875" style="17" customWidth="1"/>
    <col min="6" max="6" width="14.6328125" style="17" customWidth="1"/>
    <col min="7" max="7" width="0.1796875" style="17" customWidth="1"/>
    <col min="8" max="8" width="12.36328125" style="17" customWidth="1"/>
    <col min="9" max="9" width="0.1796875" style="17" customWidth="1"/>
    <col min="10" max="10" width="10.54296875" style="17" customWidth="1"/>
    <col min="11" max="12" width="9" style="17" customWidth="1"/>
    <col min="13" max="16384" width="9" style="17" hidden="1"/>
  </cols>
  <sheetData>
    <row r="1" spans="1:11" ht="16" x14ac:dyDescent="0.6">
      <c r="A1" s="54" t="s">
        <v>132</v>
      </c>
      <c r="B1" s="54"/>
      <c r="C1" s="202"/>
      <c r="E1" s="202"/>
      <c r="G1" s="202"/>
      <c r="I1" s="202"/>
    </row>
    <row r="2" spans="1:11" ht="33" customHeight="1" x14ac:dyDescent="0.35">
      <c r="A2" s="233" t="s">
        <v>579</v>
      </c>
      <c r="B2" s="233"/>
      <c r="C2" s="233"/>
      <c r="D2" s="233"/>
      <c r="E2" s="233"/>
      <c r="F2" s="233"/>
      <c r="G2" s="233"/>
      <c r="H2" s="233"/>
      <c r="I2" s="233"/>
      <c r="J2" s="233"/>
    </row>
    <row r="3" spans="1:11" x14ac:dyDescent="0.25">
      <c r="A3" s="212"/>
      <c r="C3" s="212"/>
      <c r="E3" s="212"/>
      <c r="G3" s="212"/>
      <c r="I3" s="212"/>
    </row>
    <row r="4" spans="1:11" ht="17.149999999999999" customHeight="1" x14ac:dyDescent="0.6">
      <c r="B4" s="234"/>
      <c r="C4" s="78"/>
      <c r="D4" s="200" t="s">
        <v>428</v>
      </c>
      <c r="E4" s="200"/>
      <c r="F4" s="200"/>
      <c r="G4" s="200"/>
      <c r="H4" s="200"/>
      <c r="I4" s="200"/>
      <c r="J4" s="200"/>
    </row>
    <row r="5" spans="1:11" ht="17.149999999999999" customHeight="1" x14ac:dyDescent="0.3">
      <c r="A5" s="223"/>
      <c r="B5" s="223"/>
      <c r="C5" s="158"/>
      <c r="D5" s="224" t="s">
        <v>580</v>
      </c>
      <c r="E5" s="158"/>
      <c r="F5" s="235" t="s">
        <v>290</v>
      </c>
      <c r="G5" s="158"/>
      <c r="H5" s="236" t="s">
        <v>482</v>
      </c>
      <c r="I5" s="158"/>
      <c r="J5" s="226" t="s">
        <v>581</v>
      </c>
    </row>
    <row r="6" spans="1:11" ht="39" customHeight="1" x14ac:dyDescent="0.3">
      <c r="A6" s="201" t="s">
        <v>285</v>
      </c>
      <c r="B6" s="201"/>
      <c r="C6" s="227"/>
      <c r="D6" s="228"/>
      <c r="E6" s="227"/>
      <c r="F6" s="229" t="s">
        <v>582</v>
      </c>
      <c r="G6" s="227"/>
      <c r="H6" s="236"/>
      <c r="I6" s="227"/>
      <c r="J6" s="230"/>
    </row>
    <row r="7" spans="1:11" ht="13" x14ac:dyDescent="0.3">
      <c r="A7" s="158" t="s">
        <v>354</v>
      </c>
      <c r="B7" s="78"/>
      <c r="C7" s="78"/>
      <c r="D7" s="237">
        <v>160.6</v>
      </c>
      <c r="E7" s="238"/>
      <c r="F7" s="239">
        <v>58.7</v>
      </c>
      <c r="G7" s="238"/>
      <c r="H7" s="237">
        <v>68.5</v>
      </c>
      <c r="I7" s="238"/>
      <c r="J7" s="240">
        <v>229.1</v>
      </c>
      <c r="K7" s="241"/>
    </row>
    <row r="8" spans="1:11" x14ac:dyDescent="0.25">
      <c r="B8" s="242" t="s">
        <v>179</v>
      </c>
      <c r="C8" s="242"/>
      <c r="D8" s="243">
        <v>34.9</v>
      </c>
      <c r="E8" s="244"/>
      <c r="F8" s="245">
        <v>13.1</v>
      </c>
      <c r="G8" s="244"/>
      <c r="H8" s="243">
        <v>14.1</v>
      </c>
      <c r="I8" s="244"/>
      <c r="J8" s="246">
        <v>49</v>
      </c>
    </row>
    <row r="9" spans="1:11" x14ac:dyDescent="0.25">
      <c r="B9" s="242" t="s">
        <v>180</v>
      </c>
      <c r="C9" s="247"/>
      <c r="D9" s="243">
        <v>43.6</v>
      </c>
      <c r="E9" s="248"/>
      <c r="F9" s="245">
        <v>15.7</v>
      </c>
      <c r="G9" s="248"/>
      <c r="H9" s="243">
        <v>17.100000000000001</v>
      </c>
      <c r="I9" s="248"/>
      <c r="J9" s="246">
        <v>60.7</v>
      </c>
    </row>
    <row r="10" spans="1:11" x14ac:dyDescent="0.25">
      <c r="B10" s="242" t="s">
        <v>181</v>
      </c>
      <c r="C10" s="247"/>
      <c r="D10" s="243">
        <v>45.4</v>
      </c>
      <c r="E10" s="248"/>
      <c r="F10" s="245">
        <v>15.9</v>
      </c>
      <c r="G10" s="248"/>
      <c r="H10" s="243">
        <v>20.2</v>
      </c>
      <c r="I10" s="248"/>
      <c r="J10" s="246">
        <v>65.599999999999994</v>
      </c>
    </row>
    <row r="11" spans="1:11" x14ac:dyDescent="0.25">
      <c r="B11" s="242" t="s">
        <v>182</v>
      </c>
      <c r="C11" s="242"/>
      <c r="D11" s="243">
        <v>36.700000000000003</v>
      </c>
      <c r="E11" s="244"/>
      <c r="F11" s="245">
        <v>14</v>
      </c>
      <c r="G11" s="244"/>
      <c r="H11" s="243">
        <v>17.100000000000001</v>
      </c>
      <c r="I11" s="244"/>
      <c r="J11" s="246">
        <v>53.7</v>
      </c>
    </row>
    <row r="12" spans="1:11" ht="25.5" customHeight="1" x14ac:dyDescent="0.3">
      <c r="A12" s="158" t="s">
        <v>395</v>
      </c>
      <c r="B12" s="78"/>
      <c r="D12" s="237">
        <v>160.5</v>
      </c>
      <c r="E12" s="27"/>
      <c r="F12" s="239">
        <v>72.2</v>
      </c>
      <c r="G12" s="27"/>
      <c r="H12" s="237">
        <v>57.9</v>
      </c>
      <c r="I12" s="27"/>
      <c r="J12" s="240">
        <v>218.4</v>
      </c>
      <c r="K12" s="241"/>
    </row>
    <row r="13" spans="1:11" ht="13.25" customHeight="1" x14ac:dyDescent="0.25">
      <c r="B13" s="242" t="s">
        <v>183</v>
      </c>
      <c r="D13" s="243">
        <v>17.5</v>
      </c>
      <c r="E13" s="248"/>
      <c r="F13" s="245">
        <v>6.6</v>
      </c>
      <c r="G13" s="248"/>
      <c r="H13" s="243">
        <v>8.9</v>
      </c>
      <c r="I13" s="248"/>
      <c r="J13" s="246">
        <v>26.4</v>
      </c>
    </row>
    <row r="14" spans="1:11" ht="14.4" customHeight="1" x14ac:dyDescent="0.25">
      <c r="B14" s="242" t="s">
        <v>184</v>
      </c>
      <c r="C14" s="249"/>
      <c r="D14" s="243">
        <v>29</v>
      </c>
      <c r="E14" s="250"/>
      <c r="F14" s="245">
        <v>13.1</v>
      </c>
      <c r="G14" s="250"/>
      <c r="H14" s="243">
        <v>10.3</v>
      </c>
      <c r="I14" s="250"/>
      <c r="J14" s="246">
        <v>39.299999999999997</v>
      </c>
    </row>
    <row r="15" spans="1:11" ht="13.25" customHeight="1" x14ac:dyDescent="0.25">
      <c r="B15" s="242" t="s">
        <v>577</v>
      </c>
      <c r="C15" s="78"/>
      <c r="D15" s="243">
        <v>54.8</v>
      </c>
      <c r="E15" s="244"/>
      <c r="F15" s="245">
        <v>24.4</v>
      </c>
      <c r="G15" s="244"/>
      <c r="H15" s="243">
        <v>18.8</v>
      </c>
      <c r="I15" s="244"/>
      <c r="J15" s="246">
        <v>73.599999999999994</v>
      </c>
    </row>
    <row r="16" spans="1:11" ht="15.65" customHeight="1" x14ac:dyDescent="0.6">
      <c r="B16" s="242" t="s">
        <v>186</v>
      </c>
      <c r="C16" s="202"/>
      <c r="D16" s="243">
        <v>59.2</v>
      </c>
      <c r="E16" s="250"/>
      <c r="F16" s="245">
        <v>28.1</v>
      </c>
      <c r="G16" s="250"/>
      <c r="H16" s="243">
        <v>19.899999999999999</v>
      </c>
      <c r="I16" s="250"/>
      <c r="J16" s="246">
        <v>79.099999999999994</v>
      </c>
    </row>
    <row r="17" spans="1:10" ht="24.75" customHeight="1" x14ac:dyDescent="0.3">
      <c r="A17" s="251" t="s">
        <v>352</v>
      </c>
      <c r="B17" s="251"/>
      <c r="C17" s="251"/>
      <c r="D17" s="251"/>
      <c r="E17" s="251"/>
      <c r="F17" s="251"/>
      <c r="G17" s="251"/>
      <c r="H17" s="251"/>
      <c r="I17" s="252"/>
      <c r="J17" s="73"/>
    </row>
    <row r="18" spans="1:10" x14ac:dyDescent="0.25">
      <c r="B18" s="78" t="s">
        <v>354</v>
      </c>
      <c r="C18" s="78"/>
      <c r="D18" s="71" t="s">
        <v>101</v>
      </c>
      <c r="E18" s="78"/>
      <c r="F18" s="253" t="s">
        <v>101</v>
      </c>
      <c r="G18" s="78"/>
      <c r="H18" s="71">
        <v>28.2</v>
      </c>
      <c r="I18" s="78"/>
      <c r="J18" s="73">
        <v>28.2</v>
      </c>
    </row>
    <row r="19" spans="1:10" ht="38.25" customHeight="1" x14ac:dyDescent="0.3">
      <c r="A19" s="251" t="s">
        <v>355</v>
      </c>
      <c r="B19" s="251"/>
      <c r="C19" s="251"/>
      <c r="D19" s="251"/>
      <c r="E19" s="251"/>
      <c r="F19" s="251"/>
      <c r="G19" s="251"/>
      <c r="H19" s="251"/>
      <c r="I19" s="252"/>
      <c r="J19" s="73"/>
    </row>
    <row r="20" spans="1:10" x14ac:dyDescent="0.25">
      <c r="B20" s="78" t="s">
        <v>354</v>
      </c>
      <c r="C20" s="78"/>
      <c r="D20" s="253" t="s">
        <v>283</v>
      </c>
      <c r="E20" s="78"/>
      <c r="F20" s="254" t="s">
        <v>283</v>
      </c>
      <c r="G20" s="78"/>
      <c r="H20" s="253" t="s">
        <v>283</v>
      </c>
      <c r="I20" s="78"/>
      <c r="J20" s="157">
        <v>2</v>
      </c>
    </row>
    <row r="21" spans="1:10" ht="2.15" customHeight="1" x14ac:dyDescent="0.25">
      <c r="A21" s="212"/>
      <c r="B21" s="213"/>
      <c r="C21" s="213"/>
      <c r="D21" s="96"/>
      <c r="E21" s="213"/>
      <c r="F21" s="255"/>
      <c r="G21" s="213"/>
      <c r="H21" s="96"/>
      <c r="I21" s="213"/>
      <c r="J21" s="256"/>
    </row>
    <row r="22" spans="1:10" ht="3.75" customHeight="1" x14ac:dyDescent="0.25">
      <c r="B22" s="227"/>
      <c r="C22" s="227"/>
      <c r="D22" s="71"/>
      <c r="E22" s="227"/>
      <c r="F22" s="72"/>
      <c r="G22" s="227"/>
      <c r="H22" s="71"/>
      <c r="I22" s="227"/>
      <c r="J22" s="71"/>
    </row>
    <row r="23" spans="1:10" ht="27" customHeight="1" x14ac:dyDescent="0.25">
      <c r="A23" s="216">
        <v>1</v>
      </c>
      <c r="B23" s="257" t="s">
        <v>564</v>
      </c>
      <c r="C23" s="257"/>
      <c r="D23" s="257"/>
      <c r="E23" s="257"/>
      <c r="F23" s="257"/>
      <c r="G23" s="257"/>
      <c r="H23" s="257"/>
      <c r="I23" s="257"/>
      <c r="J23" s="257"/>
    </row>
    <row r="24" spans="1:10" ht="27" customHeight="1" x14ac:dyDescent="0.25">
      <c r="A24" s="216">
        <v>2</v>
      </c>
      <c r="B24" s="257" t="s">
        <v>362</v>
      </c>
      <c r="C24" s="257"/>
      <c r="D24" s="257"/>
      <c r="E24" s="257"/>
      <c r="F24" s="257"/>
      <c r="G24" s="257"/>
      <c r="H24" s="257"/>
      <c r="I24" s="257"/>
      <c r="J24" s="257"/>
    </row>
    <row r="25" spans="1:10" ht="27" customHeight="1" x14ac:dyDescent="0.25">
      <c r="A25" s="216">
        <v>3</v>
      </c>
      <c r="B25" s="257" t="s">
        <v>360</v>
      </c>
      <c r="C25" s="257"/>
      <c r="D25" s="257"/>
      <c r="E25" s="257"/>
      <c r="F25" s="257"/>
      <c r="G25" s="257"/>
      <c r="H25" s="257"/>
      <c r="I25" s="257"/>
      <c r="J25" s="257"/>
    </row>
    <row r="26" spans="1:10" ht="14.5" x14ac:dyDescent="0.25">
      <c r="A26" s="216">
        <v>4</v>
      </c>
      <c r="B26" s="257" t="s">
        <v>361</v>
      </c>
      <c r="C26" s="257"/>
      <c r="D26" s="257"/>
      <c r="E26" s="257"/>
      <c r="F26" s="257"/>
      <c r="G26" s="257"/>
      <c r="H26" s="257"/>
      <c r="I26" s="257"/>
      <c r="J26" s="257"/>
    </row>
    <row r="27" spans="1:10" x14ac:dyDescent="0.25">
      <c r="A27" s="17" t="s">
        <v>114</v>
      </c>
      <c r="B27" s="17" t="s">
        <v>573</v>
      </c>
      <c r="D27" s="258"/>
      <c r="F27" s="258"/>
      <c r="H27" s="258"/>
      <c r="J27" s="258"/>
    </row>
    <row r="28" spans="1:10" x14ac:dyDescent="0.25">
      <c r="A28" s="17" t="s">
        <v>282</v>
      </c>
      <c r="B28" s="17" t="s">
        <v>578</v>
      </c>
    </row>
    <row r="29" spans="1:10" ht="13.4" customHeight="1" x14ac:dyDescent="0.25">
      <c r="A29" s="17" t="s">
        <v>283</v>
      </c>
      <c r="B29" s="17" t="s">
        <v>366</v>
      </c>
    </row>
    <row r="30" spans="1:10" x14ac:dyDescent="0.25">
      <c r="A30" s="17" t="s">
        <v>101</v>
      </c>
      <c r="B30" s="17" t="s">
        <v>367</v>
      </c>
    </row>
    <row r="36" ht="52.4" customHeight="1" x14ac:dyDescent="0.25"/>
    <row r="67" ht="42.75" customHeight="1" x14ac:dyDescent="0.25"/>
  </sheetData>
  <mergeCells count="13">
    <mergeCell ref="A17:H17"/>
    <mergeCell ref="A19:H19"/>
    <mergeCell ref="B23:J23"/>
    <mergeCell ref="B24:J24"/>
    <mergeCell ref="B25:J25"/>
    <mergeCell ref="B26:J26"/>
    <mergeCell ref="A1:B1"/>
    <mergeCell ref="A2:J2"/>
    <mergeCell ref="D4:J4"/>
    <mergeCell ref="D5:D6"/>
    <mergeCell ref="H5:H6"/>
    <mergeCell ref="J5:J6"/>
    <mergeCell ref="A6:B6"/>
  </mergeCells>
  <hyperlinks>
    <hyperlink ref="A1:B1" location="ContentsHead" display="ContentsHead" xr:uid="{463A1886-47DD-4590-8E5C-1D85B1CB0274}"/>
  </hyperlink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F7C98A-1974-4B1E-9FF5-A7B3BEBB4851}">
  <sheetPr codeName="Sheet22">
    <tabColor theme="8" tint="0.79998168889431442"/>
  </sheetPr>
  <dimension ref="A1:I54"/>
  <sheetViews>
    <sheetView showGridLines="0" workbookViewId="0">
      <selection sqref="A1:B1"/>
    </sheetView>
  </sheetViews>
  <sheetFormatPr defaultColWidth="0" defaultRowHeight="12.5" x14ac:dyDescent="0.25"/>
  <cols>
    <col min="1" max="1" width="4.453125" style="17" customWidth="1"/>
    <col min="2" max="2" width="15" style="17" customWidth="1"/>
    <col min="3" max="3" width="11.453125" style="17" customWidth="1"/>
    <col min="4" max="4" width="9" style="17" customWidth="1"/>
    <col min="5" max="5" width="14.1796875" style="17" customWidth="1"/>
    <col min="6" max="6" width="13" style="17" customWidth="1"/>
    <col min="7" max="7" width="14.81640625" style="17" customWidth="1"/>
    <col min="8" max="8" width="22.1796875" style="17" customWidth="1"/>
    <col min="9" max="9" width="9" style="17" customWidth="1"/>
    <col min="10" max="16384" width="9" style="17" hidden="1"/>
  </cols>
  <sheetData>
    <row r="1" spans="1:7" x14ac:dyDescent="0.25">
      <c r="A1" s="54" t="s">
        <v>132</v>
      </c>
      <c r="B1" s="54"/>
    </row>
    <row r="2" spans="1:7" ht="31.75" customHeight="1" x14ac:dyDescent="0.35">
      <c r="A2" s="35" t="s">
        <v>583</v>
      </c>
      <c r="B2" s="35"/>
      <c r="C2" s="35"/>
      <c r="D2" s="35"/>
      <c r="E2" s="35"/>
      <c r="F2" s="35"/>
      <c r="G2" s="35"/>
    </row>
    <row r="4" spans="1:7" ht="21.75" customHeight="1" x14ac:dyDescent="0.6">
      <c r="A4" s="259" t="s">
        <v>285</v>
      </c>
      <c r="B4" s="259"/>
      <c r="C4" s="58" t="s">
        <v>584</v>
      </c>
      <c r="D4" s="58"/>
      <c r="E4" s="58"/>
      <c r="F4" s="58"/>
      <c r="G4" s="58"/>
    </row>
    <row r="5" spans="1:7" ht="17.149999999999999" customHeight="1" x14ac:dyDescent="0.55000000000000004">
      <c r="A5" s="220"/>
      <c r="B5" s="220"/>
      <c r="C5" s="63" t="s">
        <v>289</v>
      </c>
      <c r="D5" s="65" t="s">
        <v>290</v>
      </c>
      <c r="E5" s="63" t="s">
        <v>585</v>
      </c>
      <c r="F5" s="66" t="s">
        <v>586</v>
      </c>
      <c r="G5" s="260" t="s">
        <v>587</v>
      </c>
    </row>
    <row r="6" spans="1:7" ht="61.25" customHeight="1" x14ac:dyDescent="0.55000000000000004">
      <c r="A6" s="220"/>
      <c r="B6" s="220"/>
      <c r="C6" s="63"/>
      <c r="D6" s="65" t="s">
        <v>588</v>
      </c>
      <c r="E6" s="63"/>
      <c r="F6" s="66"/>
      <c r="G6" s="260"/>
    </row>
    <row r="7" spans="1:7" ht="13" x14ac:dyDescent="0.3">
      <c r="A7" s="261" t="s">
        <v>354</v>
      </c>
      <c r="B7" s="78"/>
      <c r="C7" s="116">
        <v>10089</v>
      </c>
      <c r="D7" s="231">
        <v>2068</v>
      </c>
      <c r="E7" s="116">
        <v>2110</v>
      </c>
      <c r="F7" s="117">
        <v>12200</v>
      </c>
      <c r="G7" s="116">
        <v>1440</v>
      </c>
    </row>
    <row r="8" spans="1:7" x14ac:dyDescent="0.25">
      <c r="B8" s="78" t="s">
        <v>179</v>
      </c>
      <c r="C8" s="80">
        <v>2385</v>
      </c>
      <c r="D8" s="208">
        <v>461</v>
      </c>
      <c r="E8" s="80">
        <v>382</v>
      </c>
      <c r="F8" s="120">
        <v>2767</v>
      </c>
      <c r="G8" s="80">
        <v>378</v>
      </c>
    </row>
    <row r="9" spans="1:7" x14ac:dyDescent="0.25">
      <c r="B9" s="78" t="s">
        <v>180</v>
      </c>
      <c r="C9" s="80">
        <v>2731</v>
      </c>
      <c r="D9" s="208">
        <v>542</v>
      </c>
      <c r="E9" s="80">
        <v>633</v>
      </c>
      <c r="F9" s="120">
        <v>3364</v>
      </c>
      <c r="G9" s="80">
        <v>423</v>
      </c>
    </row>
    <row r="10" spans="1:7" x14ac:dyDescent="0.25">
      <c r="B10" s="78" t="s">
        <v>181</v>
      </c>
      <c r="C10" s="80">
        <v>2819</v>
      </c>
      <c r="D10" s="208">
        <v>557</v>
      </c>
      <c r="E10" s="80">
        <v>630</v>
      </c>
      <c r="F10" s="120">
        <v>3448</v>
      </c>
      <c r="G10" s="80">
        <v>345</v>
      </c>
    </row>
    <row r="11" spans="1:7" x14ac:dyDescent="0.25">
      <c r="B11" s="78" t="s">
        <v>182</v>
      </c>
      <c r="C11" s="80">
        <v>2154</v>
      </c>
      <c r="D11" s="208">
        <v>508</v>
      </c>
      <c r="E11" s="80">
        <v>465</v>
      </c>
      <c r="F11" s="120">
        <v>2620</v>
      </c>
      <c r="G11" s="80">
        <v>293</v>
      </c>
    </row>
    <row r="12" spans="1:7" ht="25.5" customHeight="1" x14ac:dyDescent="0.3">
      <c r="A12" s="261" t="s">
        <v>395</v>
      </c>
      <c r="B12" s="78"/>
      <c r="C12" s="116">
        <v>9666</v>
      </c>
      <c r="D12" s="231">
        <v>2153</v>
      </c>
      <c r="E12" s="116">
        <v>1997</v>
      </c>
      <c r="F12" s="117">
        <v>11663</v>
      </c>
      <c r="G12" s="116">
        <v>1032</v>
      </c>
    </row>
    <row r="13" spans="1:7" x14ac:dyDescent="0.25">
      <c r="B13" s="78" t="s">
        <v>183</v>
      </c>
      <c r="C13" s="80">
        <v>1090</v>
      </c>
      <c r="D13" s="208">
        <v>236</v>
      </c>
      <c r="E13" s="80">
        <v>278</v>
      </c>
      <c r="F13" s="120">
        <v>1368</v>
      </c>
      <c r="G13" s="80">
        <v>122</v>
      </c>
    </row>
    <row r="14" spans="1:7" x14ac:dyDescent="0.25">
      <c r="B14" s="78" t="s">
        <v>184</v>
      </c>
      <c r="C14" s="80">
        <v>1920</v>
      </c>
      <c r="D14" s="208">
        <v>443</v>
      </c>
      <c r="E14" s="80">
        <v>464</v>
      </c>
      <c r="F14" s="120">
        <v>2385</v>
      </c>
      <c r="G14" s="80">
        <v>255</v>
      </c>
    </row>
    <row r="15" spans="1:7" x14ac:dyDescent="0.25">
      <c r="B15" s="78" t="s">
        <v>577</v>
      </c>
      <c r="C15" s="80">
        <v>3463</v>
      </c>
      <c r="D15" s="208">
        <v>760</v>
      </c>
      <c r="E15" s="80">
        <v>556</v>
      </c>
      <c r="F15" s="120">
        <v>4019</v>
      </c>
      <c r="G15" s="80">
        <v>275</v>
      </c>
    </row>
    <row r="16" spans="1:7" x14ac:dyDescent="0.25">
      <c r="B16" s="78" t="s">
        <v>186</v>
      </c>
      <c r="C16" s="80">
        <v>3193</v>
      </c>
      <c r="D16" s="208">
        <v>715</v>
      </c>
      <c r="E16" s="80">
        <v>698</v>
      </c>
      <c r="F16" s="120">
        <v>3892</v>
      </c>
      <c r="G16" s="80">
        <v>380</v>
      </c>
    </row>
    <row r="17" spans="1:7" ht="2.9" customHeight="1" x14ac:dyDescent="0.25">
      <c r="A17" s="212"/>
      <c r="B17" s="213"/>
      <c r="C17" s="124"/>
      <c r="D17" s="262"/>
      <c r="E17" s="124"/>
      <c r="F17" s="125"/>
      <c r="G17" s="124"/>
    </row>
    <row r="18" spans="1:7" ht="6" customHeight="1" x14ac:dyDescent="0.25">
      <c r="B18" s="227"/>
      <c r="C18" s="80"/>
      <c r="D18" s="208"/>
      <c r="E18" s="80"/>
      <c r="F18" s="263"/>
      <c r="G18" s="80"/>
    </row>
    <row r="19" spans="1:7" ht="103.4" customHeight="1" x14ac:dyDescent="0.25">
      <c r="A19" s="216">
        <v>1</v>
      </c>
      <c r="B19" s="257" t="s">
        <v>589</v>
      </c>
      <c r="C19" s="257"/>
      <c r="D19" s="257"/>
      <c r="E19" s="257"/>
      <c r="F19" s="257"/>
      <c r="G19" s="257"/>
    </row>
    <row r="20" spans="1:7" ht="29.5" customHeight="1" x14ac:dyDescent="0.25">
      <c r="A20" s="216">
        <v>2</v>
      </c>
      <c r="B20" s="257" t="s">
        <v>360</v>
      </c>
      <c r="C20" s="257"/>
      <c r="D20" s="257"/>
      <c r="E20" s="257"/>
      <c r="F20" s="257"/>
      <c r="G20" s="257"/>
    </row>
    <row r="21" spans="1:7" ht="14.5" x14ac:dyDescent="0.25">
      <c r="A21" s="216">
        <v>3</v>
      </c>
      <c r="B21" s="257" t="s">
        <v>361</v>
      </c>
      <c r="C21" s="257"/>
      <c r="D21" s="257"/>
      <c r="E21" s="257"/>
      <c r="F21" s="257"/>
      <c r="G21" s="257"/>
    </row>
    <row r="22" spans="1:7" ht="28.25" customHeight="1" x14ac:dyDescent="0.25">
      <c r="A22" s="216">
        <v>4</v>
      </c>
      <c r="B22" s="257" t="s">
        <v>590</v>
      </c>
      <c r="C22" s="257"/>
      <c r="D22" s="257"/>
      <c r="E22" s="257"/>
      <c r="F22" s="257"/>
      <c r="G22" s="257"/>
    </row>
    <row r="23" spans="1:7" x14ac:dyDescent="0.25">
      <c r="A23" s="17" t="s">
        <v>114</v>
      </c>
      <c r="B23" s="17" t="s">
        <v>573</v>
      </c>
      <c r="C23" s="258"/>
      <c r="D23" s="258"/>
      <c r="E23" s="258"/>
      <c r="F23" s="258"/>
      <c r="G23" s="258"/>
    </row>
    <row r="24" spans="1:7" x14ac:dyDescent="0.25">
      <c r="A24" s="17" t="s">
        <v>282</v>
      </c>
      <c r="B24" s="17" t="s">
        <v>578</v>
      </c>
    </row>
    <row r="54" ht="42.75" customHeight="1" x14ac:dyDescent="0.25"/>
  </sheetData>
  <mergeCells count="12">
    <mergeCell ref="B19:G19"/>
    <mergeCell ref="B20:G20"/>
    <mergeCell ref="B21:G21"/>
    <mergeCell ref="B22:G22"/>
    <mergeCell ref="A1:B1"/>
    <mergeCell ref="A2:G2"/>
    <mergeCell ref="A4:B6"/>
    <mergeCell ref="C4:G4"/>
    <mergeCell ref="C5:C6"/>
    <mergeCell ref="E5:E6"/>
    <mergeCell ref="F5:F6"/>
    <mergeCell ref="G5:G6"/>
  </mergeCells>
  <hyperlinks>
    <hyperlink ref="A1:B1" location="ContentsHead" display="Back to contents" xr:uid="{0845DB96-62C7-430A-B675-C6F72280FE5B}"/>
  </hyperlink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C4E9BB-D2BC-4687-B2E9-2FCED5C0E690}">
  <sheetPr codeName="Sheet28"/>
  <dimension ref="A1:Y175"/>
  <sheetViews>
    <sheetView workbookViewId="0">
      <selection sqref="A1:D1"/>
    </sheetView>
  </sheetViews>
  <sheetFormatPr defaultColWidth="9" defaultRowHeight="14.5" x14ac:dyDescent="0.35"/>
  <cols>
    <col min="1" max="1" width="3.1796875" style="149" customWidth="1"/>
    <col min="2" max="2" width="10.453125" style="149" customWidth="1"/>
    <col min="3" max="3" width="2" style="149" customWidth="1"/>
    <col min="4" max="5" width="10.54296875" style="149" bestFit="1" customWidth="1"/>
    <col min="6" max="6" width="11.1796875" style="149" bestFit="1" customWidth="1"/>
    <col min="7" max="7" width="13.54296875" style="149" bestFit="1" customWidth="1"/>
    <col min="8" max="8" width="16.453125" style="149" customWidth="1"/>
    <col min="9" max="13" width="9" style="265"/>
    <col min="14" max="14" width="10.54296875" style="265" bestFit="1" customWidth="1"/>
    <col min="15" max="25" width="9" style="265"/>
    <col min="26" max="16384" width="9" style="149"/>
  </cols>
  <sheetData>
    <row r="1" spans="1:25" x14ac:dyDescent="0.35">
      <c r="A1" s="264" t="s">
        <v>132</v>
      </c>
      <c r="B1" s="264"/>
      <c r="C1" s="264"/>
      <c r="D1" s="264"/>
      <c r="E1" s="15"/>
      <c r="F1" s="15"/>
      <c r="G1" s="15"/>
      <c r="H1" s="15"/>
      <c r="K1" s="265">
        <v>56</v>
      </c>
      <c r="R1" s="265" t="s">
        <v>591</v>
      </c>
      <c r="S1" s="265">
        <v>1</v>
      </c>
    </row>
    <row r="2" spans="1:25" s="1" customFormat="1" ht="14.5" customHeight="1" x14ac:dyDescent="0.25">
      <c r="A2" s="266" t="s">
        <v>593</v>
      </c>
      <c r="B2" s="266"/>
      <c r="C2" s="266"/>
      <c r="D2" s="266"/>
      <c r="E2" s="266"/>
      <c r="F2" s="266"/>
      <c r="G2" s="266"/>
      <c r="H2" s="266"/>
      <c r="I2" s="9"/>
      <c r="J2" s="9"/>
      <c r="K2" s="9">
        <v>46</v>
      </c>
      <c r="L2" s="9">
        <v>23</v>
      </c>
      <c r="M2" s="9">
        <v>25</v>
      </c>
      <c r="N2" s="9"/>
      <c r="O2" s="9"/>
      <c r="P2" s="9"/>
      <c r="Q2" s="9"/>
      <c r="R2" s="9" t="s">
        <v>592</v>
      </c>
      <c r="S2" s="9">
        <v>25</v>
      </c>
      <c r="T2" s="9"/>
      <c r="U2" s="9"/>
      <c r="V2" s="9"/>
      <c r="W2" s="9"/>
      <c r="X2" s="9"/>
      <c r="Y2" s="9"/>
    </row>
    <row r="3" spans="1:25" s="1" customFormat="1" ht="13" x14ac:dyDescent="0.25">
      <c r="B3" s="267"/>
      <c r="C3" s="267"/>
      <c r="D3" s="267"/>
      <c r="E3" s="267"/>
      <c r="F3" s="267"/>
      <c r="G3" s="267"/>
      <c r="H3" s="267"/>
      <c r="I3" s="9"/>
      <c r="J3" s="9"/>
      <c r="K3" s="9"/>
      <c r="L3" s="9"/>
      <c r="M3" s="9"/>
      <c r="N3" s="9"/>
      <c r="O3" s="9"/>
      <c r="P3" s="9"/>
      <c r="Q3" s="9"/>
      <c r="R3" s="9"/>
      <c r="S3" s="9"/>
      <c r="T3" s="9"/>
      <c r="U3" s="9"/>
      <c r="V3" s="9"/>
      <c r="W3" s="9"/>
      <c r="X3" s="9"/>
      <c r="Y3" s="9"/>
    </row>
    <row r="4" spans="1:25" ht="17.5" customHeight="1" x14ac:dyDescent="0.6">
      <c r="A4" s="58" t="s">
        <v>594</v>
      </c>
      <c r="B4" s="58"/>
      <c r="C4" s="58"/>
      <c r="D4" s="58" t="s">
        <v>595</v>
      </c>
      <c r="E4" s="58"/>
      <c r="F4" s="58"/>
      <c r="G4" s="58" t="s">
        <v>596</v>
      </c>
      <c r="H4" s="58"/>
      <c r="K4" s="265">
        <v>47</v>
      </c>
      <c r="L4" s="265">
        <v>38</v>
      </c>
      <c r="M4" s="265">
        <v>39</v>
      </c>
      <c r="V4" s="265" t="s">
        <v>281</v>
      </c>
      <c r="W4" s="265">
        <v>25</v>
      </c>
    </row>
    <row r="5" spans="1:25" ht="17.149999999999999" customHeight="1" x14ac:dyDescent="0.35">
      <c r="A5" s="63"/>
      <c r="B5" s="63"/>
      <c r="C5" s="63"/>
      <c r="D5" s="268" t="s">
        <v>597</v>
      </c>
      <c r="E5" s="268" t="s">
        <v>598</v>
      </c>
      <c r="F5" s="268" t="s">
        <v>599</v>
      </c>
      <c r="G5" s="268" t="s">
        <v>600</v>
      </c>
      <c r="H5" s="268" t="s">
        <v>601</v>
      </c>
      <c r="K5" s="265">
        <v>40</v>
      </c>
      <c r="L5" s="265">
        <v>41</v>
      </c>
      <c r="M5" s="265">
        <v>42</v>
      </c>
      <c r="N5" s="265">
        <v>43</v>
      </c>
      <c r="O5" s="265">
        <v>44</v>
      </c>
      <c r="P5" s="265">
        <v>45</v>
      </c>
      <c r="Q5" s="265">
        <v>48</v>
      </c>
      <c r="V5" s="265" t="s">
        <v>602</v>
      </c>
      <c r="W5" s="265">
        <v>26</v>
      </c>
    </row>
    <row r="6" spans="1:25" x14ac:dyDescent="0.35">
      <c r="B6" s="269" t="s">
        <v>245</v>
      </c>
      <c r="C6" s="270"/>
      <c r="D6" s="271">
        <v>3940</v>
      </c>
      <c r="E6" s="272">
        <v>4350</v>
      </c>
      <c r="F6" s="272">
        <v>4370</v>
      </c>
      <c r="G6" s="273">
        <v>0.10538344337227024</v>
      </c>
      <c r="H6" s="273">
        <v>3.9053526303698405E-3</v>
      </c>
      <c r="V6" s="265" t="s">
        <v>603</v>
      </c>
      <c r="W6" s="265">
        <v>27</v>
      </c>
    </row>
    <row r="7" spans="1:25" x14ac:dyDescent="0.35">
      <c r="B7" s="269" t="s">
        <v>246</v>
      </c>
      <c r="C7" s="270"/>
      <c r="D7" s="272">
        <v>4450</v>
      </c>
      <c r="E7" s="272">
        <v>4770</v>
      </c>
      <c r="F7" s="272">
        <v>4790</v>
      </c>
      <c r="G7" s="273">
        <v>7.1926275567543163E-2</v>
      </c>
      <c r="H7" s="273">
        <v>3.9840637450199168E-3</v>
      </c>
      <c r="K7" s="274"/>
      <c r="V7" s="265" t="s">
        <v>166</v>
      </c>
      <c r="W7" s="265">
        <v>28</v>
      </c>
    </row>
    <row r="8" spans="1:25" x14ac:dyDescent="0.35">
      <c r="B8" s="269" t="s">
        <v>247</v>
      </c>
      <c r="C8" s="270"/>
      <c r="D8" s="272">
        <v>5100</v>
      </c>
      <c r="E8" s="272">
        <v>5400</v>
      </c>
      <c r="F8" s="272">
        <v>5420</v>
      </c>
      <c r="G8" s="273">
        <v>5.8258140447234208E-2</v>
      </c>
      <c r="H8" s="273">
        <v>5.3753475440221354E-3</v>
      </c>
    </row>
    <row r="9" spans="1:25" x14ac:dyDescent="0.35">
      <c r="B9" s="269" t="s">
        <v>248</v>
      </c>
      <c r="C9" s="270"/>
      <c r="D9" s="272">
        <v>4930</v>
      </c>
      <c r="E9" s="272">
        <v>5300</v>
      </c>
      <c r="F9" s="272">
        <v>5310</v>
      </c>
      <c r="G9" s="273">
        <v>7.5268817204301008E-2</v>
      </c>
      <c r="H9" s="273">
        <v>2.2641509433962703E-3</v>
      </c>
    </row>
    <row r="10" spans="1:25" x14ac:dyDescent="0.35">
      <c r="B10" s="269" t="s">
        <v>249</v>
      </c>
      <c r="C10" s="270"/>
      <c r="D10" s="272">
        <v>5660</v>
      </c>
      <c r="E10" s="272">
        <v>5950</v>
      </c>
      <c r="F10" s="272">
        <v>5970</v>
      </c>
      <c r="G10" s="273">
        <v>5.0141242937853159E-2</v>
      </c>
      <c r="H10" s="273">
        <v>3.3624747814391398E-3</v>
      </c>
    </row>
    <row r="11" spans="1:25" x14ac:dyDescent="0.35">
      <c r="B11" s="269" t="s">
        <v>250</v>
      </c>
      <c r="C11" s="270"/>
      <c r="D11" s="272">
        <v>4790</v>
      </c>
      <c r="E11" s="272">
        <v>4980</v>
      </c>
      <c r="F11" s="272">
        <v>4990</v>
      </c>
      <c r="G11" s="273">
        <v>3.9883065358112368E-2</v>
      </c>
      <c r="H11" s="273">
        <v>2.6104417670682611E-3</v>
      </c>
    </row>
    <row r="12" spans="1:25" x14ac:dyDescent="0.35">
      <c r="B12" s="269" t="s">
        <v>251</v>
      </c>
      <c r="C12" s="270"/>
      <c r="D12" s="272">
        <v>5460</v>
      </c>
      <c r="E12" s="272">
        <v>5620</v>
      </c>
      <c r="F12" s="272">
        <v>5630</v>
      </c>
      <c r="G12" s="273">
        <v>2.8189639392275367E-2</v>
      </c>
      <c r="H12" s="273">
        <v>1.7803097739006457E-3</v>
      </c>
    </row>
    <row r="13" spans="1:25" x14ac:dyDescent="0.35">
      <c r="B13" s="269" t="s">
        <v>252</v>
      </c>
      <c r="C13" s="270"/>
      <c r="D13" s="272">
        <v>6090</v>
      </c>
      <c r="E13" s="272">
        <v>6300</v>
      </c>
      <c r="F13" s="272">
        <v>6320</v>
      </c>
      <c r="G13" s="273">
        <v>3.4675431388660582E-2</v>
      </c>
      <c r="H13" s="273">
        <v>3.6531130876746865E-3</v>
      </c>
      <c r="N13" s="275"/>
    </row>
    <row r="14" spans="1:25" x14ac:dyDescent="0.35">
      <c r="B14" s="269" t="s">
        <v>253</v>
      </c>
      <c r="C14" s="270"/>
      <c r="D14" s="272">
        <v>5360</v>
      </c>
      <c r="E14" s="272">
        <v>5430</v>
      </c>
      <c r="F14" s="272">
        <v>5440</v>
      </c>
      <c r="G14" s="273">
        <v>1.3067015120403314E-2</v>
      </c>
      <c r="H14" s="273">
        <v>1.4741109268472385E-3</v>
      </c>
    </row>
    <row r="15" spans="1:25" x14ac:dyDescent="0.35">
      <c r="B15" s="269" t="s">
        <v>254</v>
      </c>
      <c r="C15" s="270"/>
      <c r="D15" s="272">
        <v>3900</v>
      </c>
      <c r="E15" s="272">
        <v>4000</v>
      </c>
      <c r="F15" s="272">
        <v>4010</v>
      </c>
      <c r="G15" s="273">
        <v>2.5917372337695754E-2</v>
      </c>
      <c r="H15" s="273">
        <v>2.0010005002502051E-3</v>
      </c>
    </row>
    <row r="16" spans="1:25" x14ac:dyDescent="0.35">
      <c r="B16" s="269" t="s">
        <v>255</v>
      </c>
      <c r="C16" s="270"/>
      <c r="D16" s="272">
        <v>4240</v>
      </c>
      <c r="E16" s="272">
        <v>4290</v>
      </c>
      <c r="F16" s="272">
        <v>4300</v>
      </c>
      <c r="G16" s="273">
        <v>1.2744866650932218E-2</v>
      </c>
      <c r="H16" s="273">
        <v>1.3982754602657188E-3</v>
      </c>
    </row>
    <row r="17" spans="2:8" x14ac:dyDescent="0.35">
      <c r="B17" s="269" t="s">
        <v>256</v>
      </c>
      <c r="C17" s="276"/>
      <c r="D17" s="272">
        <v>4900</v>
      </c>
      <c r="E17" s="272">
        <v>5040</v>
      </c>
      <c r="F17" s="272">
        <v>5050</v>
      </c>
      <c r="G17" s="273">
        <v>2.8180518684909117E-2</v>
      </c>
      <c r="H17" s="273">
        <v>1.9860973187686426E-3</v>
      </c>
    </row>
    <row r="18" spans="2:8" x14ac:dyDescent="0.35">
      <c r="B18" s="269" t="s">
        <v>257</v>
      </c>
      <c r="C18" s="276"/>
      <c r="D18" s="272">
        <v>4450</v>
      </c>
      <c r="E18" s="272">
        <v>4510</v>
      </c>
      <c r="F18" s="272">
        <v>4520</v>
      </c>
      <c r="G18" s="273">
        <v>1.4848143982002293E-2</v>
      </c>
      <c r="H18" s="273">
        <v>2.8818443804035088E-3</v>
      </c>
    </row>
    <row r="19" spans="2:8" x14ac:dyDescent="0.35">
      <c r="B19" s="269" t="s">
        <v>258</v>
      </c>
      <c r="C19" s="276"/>
      <c r="D19" s="272">
        <v>4950</v>
      </c>
      <c r="E19" s="272">
        <v>5040</v>
      </c>
      <c r="F19" s="272">
        <v>5050</v>
      </c>
      <c r="G19" s="273">
        <v>1.8387553041018467E-2</v>
      </c>
      <c r="H19" s="273">
        <v>1.5873015873015817E-3</v>
      </c>
    </row>
    <row r="20" spans="2:8" x14ac:dyDescent="0.35">
      <c r="B20" s="269" t="s">
        <v>259</v>
      </c>
      <c r="C20" s="276"/>
      <c r="D20" s="272">
        <v>4940</v>
      </c>
      <c r="E20" s="272">
        <v>5100</v>
      </c>
      <c r="F20" s="272">
        <v>5110</v>
      </c>
      <c r="G20" s="273">
        <v>3.2617504051863921E-2</v>
      </c>
      <c r="H20" s="273">
        <v>1.5695507161075373E-3</v>
      </c>
    </row>
    <row r="21" spans="2:8" x14ac:dyDescent="0.35">
      <c r="B21" s="269" t="s">
        <v>260</v>
      </c>
      <c r="C21" s="276"/>
      <c r="D21" s="272">
        <v>5510</v>
      </c>
      <c r="E21" s="272">
        <v>5570</v>
      </c>
      <c r="F21" s="272">
        <v>5590</v>
      </c>
      <c r="G21" s="273">
        <v>1.2168543407192089E-2</v>
      </c>
      <c r="H21" s="273">
        <v>2.5121119684192728E-3</v>
      </c>
    </row>
    <row r="22" spans="2:8" x14ac:dyDescent="0.35">
      <c r="B22" s="269" t="s">
        <v>261</v>
      </c>
      <c r="C22" s="276"/>
      <c r="D22" s="272">
        <v>5560</v>
      </c>
      <c r="E22" s="272">
        <v>5710</v>
      </c>
      <c r="F22" s="272">
        <v>5720</v>
      </c>
      <c r="G22" s="273">
        <v>2.6784109293546576E-2</v>
      </c>
      <c r="H22" s="273">
        <v>1.5756302521008347E-3</v>
      </c>
    </row>
    <row r="23" spans="2:8" x14ac:dyDescent="0.35">
      <c r="B23" s="269" t="s">
        <v>262</v>
      </c>
      <c r="C23" s="276"/>
      <c r="D23" s="272">
        <v>5060</v>
      </c>
      <c r="E23" s="272">
        <v>5120</v>
      </c>
      <c r="F23" s="272">
        <v>5140</v>
      </c>
      <c r="G23" s="273">
        <v>1.1850681414181219E-2</v>
      </c>
      <c r="H23" s="273">
        <v>2.7327737653719542E-3</v>
      </c>
    </row>
    <row r="24" spans="2:8" x14ac:dyDescent="0.35">
      <c r="B24" s="269" t="s">
        <v>263</v>
      </c>
      <c r="C24" s="276"/>
      <c r="D24" s="272">
        <v>5500</v>
      </c>
      <c r="E24" s="272">
        <v>5580</v>
      </c>
      <c r="F24" s="272">
        <v>5580</v>
      </c>
      <c r="G24" s="273">
        <v>1.4548099654482671E-2</v>
      </c>
      <c r="H24" s="273">
        <v>3.5848718408315605E-4</v>
      </c>
    </row>
    <row r="25" spans="2:8" x14ac:dyDescent="0.35">
      <c r="B25" s="269" t="s">
        <v>264</v>
      </c>
      <c r="C25" s="276"/>
      <c r="D25" s="272">
        <v>5530</v>
      </c>
      <c r="E25" s="272">
        <v>5670</v>
      </c>
      <c r="F25" s="272">
        <v>5680</v>
      </c>
      <c r="G25" s="273">
        <v>2.5492677635147398E-2</v>
      </c>
      <c r="H25" s="273">
        <v>7.0521861777161909E-4</v>
      </c>
    </row>
    <row r="26" spans="2:8" x14ac:dyDescent="0.35">
      <c r="B26" s="269" t="s">
        <v>265</v>
      </c>
      <c r="C26" s="276"/>
      <c r="D26" s="272">
        <v>5360</v>
      </c>
      <c r="E26" s="272">
        <v>5390</v>
      </c>
      <c r="F26" s="272">
        <v>5400</v>
      </c>
      <c r="G26" s="273">
        <v>4.4767767207609666E-3</v>
      </c>
      <c r="H26" s="273">
        <v>2.9712163416899529E-3</v>
      </c>
    </row>
    <row r="27" spans="2:8" x14ac:dyDescent="0.35">
      <c r="B27" s="269" t="s">
        <v>266</v>
      </c>
      <c r="C27" s="276"/>
      <c r="D27" s="272">
        <v>4210</v>
      </c>
      <c r="E27" s="272">
        <v>4350</v>
      </c>
      <c r="F27" s="272">
        <v>4360</v>
      </c>
      <c r="G27" s="273">
        <v>3.3761293390394576E-2</v>
      </c>
      <c r="H27" s="273">
        <v>1.8399264029438367E-3</v>
      </c>
    </row>
    <row r="28" spans="2:8" x14ac:dyDescent="0.35">
      <c r="B28" s="269" t="s">
        <v>267</v>
      </c>
      <c r="C28" s="276"/>
      <c r="D28" s="272">
        <v>4240</v>
      </c>
      <c r="E28" s="272">
        <v>4350</v>
      </c>
      <c r="F28" s="272">
        <v>4360</v>
      </c>
      <c r="G28" s="273">
        <v>2.4976437323279921E-2</v>
      </c>
      <c r="H28" s="273">
        <v>1.3793103448276334E-3</v>
      </c>
    </row>
    <row r="29" spans="2:8" x14ac:dyDescent="0.35">
      <c r="B29" s="269" t="s">
        <v>268</v>
      </c>
      <c r="C29" s="276"/>
      <c r="D29" s="272">
        <v>4570</v>
      </c>
      <c r="E29" s="272">
        <v>4620</v>
      </c>
      <c r="F29" s="272">
        <v>4630</v>
      </c>
      <c r="G29" s="273">
        <v>1.0936132983377034E-2</v>
      </c>
      <c r="H29" s="273">
        <v>1.7308524448291784E-3</v>
      </c>
    </row>
    <row r="30" spans="2:8" x14ac:dyDescent="0.35">
      <c r="B30" s="269" t="s">
        <v>269</v>
      </c>
      <c r="C30" s="276"/>
      <c r="D30" s="272">
        <v>2060</v>
      </c>
      <c r="E30" s="272">
        <v>2100</v>
      </c>
      <c r="F30" s="272">
        <v>2110</v>
      </c>
      <c r="G30" s="273">
        <v>2.0408163265306145E-2</v>
      </c>
      <c r="H30" s="273">
        <v>4.761904761904745E-3</v>
      </c>
    </row>
    <row r="31" spans="2:8" x14ac:dyDescent="0.35">
      <c r="B31" s="269" t="s">
        <v>270</v>
      </c>
      <c r="C31" s="276"/>
      <c r="D31" s="272">
        <v>2160</v>
      </c>
      <c r="E31" s="272">
        <v>2190</v>
      </c>
      <c r="F31" s="272">
        <v>2200</v>
      </c>
      <c r="G31" s="273">
        <v>1.6689847009735637E-2</v>
      </c>
      <c r="H31" s="273">
        <v>2.2799817601459882E-3</v>
      </c>
    </row>
    <row r="32" spans="2:8" x14ac:dyDescent="0.35">
      <c r="B32" s="269" t="s">
        <v>271</v>
      </c>
      <c r="C32" s="276"/>
      <c r="D32" s="272">
        <v>2860</v>
      </c>
      <c r="E32" s="272">
        <v>2900</v>
      </c>
      <c r="F32" s="272">
        <v>2910</v>
      </c>
      <c r="G32" s="273">
        <v>1.4005602240896309E-2</v>
      </c>
      <c r="H32" s="273">
        <v>5.1795580110496342E-3</v>
      </c>
    </row>
    <row r="33" spans="1:25" x14ac:dyDescent="0.35">
      <c r="B33" s="269" t="s">
        <v>272</v>
      </c>
      <c r="C33" s="276"/>
      <c r="D33" s="272">
        <v>3310</v>
      </c>
      <c r="E33" s="272">
        <v>3450</v>
      </c>
      <c r="F33" s="272">
        <v>3460</v>
      </c>
      <c r="G33" s="273">
        <v>4.3254688445251155E-2</v>
      </c>
      <c r="H33" s="273">
        <v>1.7396346767177828E-3</v>
      </c>
    </row>
    <row r="34" spans="1:25" x14ac:dyDescent="0.35">
      <c r="B34" s="269" t="s">
        <v>273</v>
      </c>
      <c r="C34" s="276"/>
      <c r="D34" s="272">
        <v>3470</v>
      </c>
      <c r="E34" s="272">
        <v>3520</v>
      </c>
      <c r="F34" s="272">
        <v>3530</v>
      </c>
      <c r="G34" s="273">
        <v>1.4693171996542853E-2</v>
      </c>
      <c r="H34" s="273">
        <v>2.2714366837024436E-3</v>
      </c>
    </row>
    <row r="35" spans="1:25" x14ac:dyDescent="0.35">
      <c r="B35" s="269" t="s">
        <v>274</v>
      </c>
      <c r="C35" s="276"/>
      <c r="D35" s="272">
        <v>3990</v>
      </c>
      <c r="E35" s="272">
        <v>4080</v>
      </c>
      <c r="F35" s="272">
        <v>4100</v>
      </c>
      <c r="G35" s="273">
        <v>2.2801302931596101E-2</v>
      </c>
      <c r="H35" s="273">
        <v>4.8995590396865296E-3</v>
      </c>
    </row>
    <row r="36" spans="1:25" x14ac:dyDescent="0.35">
      <c r="B36" s="269" t="s">
        <v>275</v>
      </c>
      <c r="C36" s="276"/>
      <c r="D36" s="272">
        <v>5550</v>
      </c>
      <c r="E36" s="272">
        <v>5800</v>
      </c>
      <c r="F36" s="272">
        <v>5820</v>
      </c>
      <c r="G36" s="273">
        <v>4.6708746618575381E-2</v>
      </c>
      <c r="H36" s="273">
        <v>2.4121295658166009E-3</v>
      </c>
    </row>
    <row r="37" spans="1:25" x14ac:dyDescent="0.35">
      <c r="B37" s="269" t="s">
        <v>276</v>
      </c>
      <c r="C37" s="276"/>
      <c r="D37" s="272">
        <v>5580</v>
      </c>
      <c r="E37" s="272">
        <v>5690</v>
      </c>
      <c r="F37" s="272">
        <v>5710</v>
      </c>
      <c r="G37" s="273">
        <v>2.0250896057347756E-2</v>
      </c>
      <c r="H37" s="273">
        <v>2.283506060073881E-3</v>
      </c>
    </row>
    <row r="38" spans="1:25" x14ac:dyDescent="0.35">
      <c r="B38" s="269" t="s">
        <v>277</v>
      </c>
      <c r="C38" s="276"/>
      <c r="D38" s="272">
        <v>6640</v>
      </c>
      <c r="E38" s="272">
        <v>6730</v>
      </c>
      <c r="F38" s="272">
        <v>6750</v>
      </c>
      <c r="G38" s="273">
        <v>1.4003915073031115E-2</v>
      </c>
      <c r="H38" s="273">
        <v>2.6730026730026335E-3</v>
      </c>
    </row>
    <row r="39" spans="1:25" x14ac:dyDescent="0.35">
      <c r="B39" s="269" t="s">
        <v>278</v>
      </c>
      <c r="C39" s="276"/>
      <c r="D39" s="272">
        <v>4110</v>
      </c>
      <c r="E39" s="272">
        <v>4250</v>
      </c>
      <c r="F39" s="272">
        <v>4270</v>
      </c>
      <c r="G39" s="273">
        <v>3.3819951338199594E-2</v>
      </c>
      <c r="H39" s="273">
        <v>4.7069898799718679E-3</v>
      </c>
    </row>
    <row r="40" spans="1:25" x14ac:dyDescent="0.35">
      <c r="B40" s="269" t="s">
        <v>279</v>
      </c>
      <c r="C40" s="276"/>
      <c r="D40" s="272">
        <v>5040</v>
      </c>
      <c r="E40" s="272">
        <v>5210</v>
      </c>
      <c r="F40" s="272" t="s">
        <v>141</v>
      </c>
      <c r="G40" s="273">
        <v>3.4339023421992909E-2</v>
      </c>
      <c r="H40" s="273" t="s">
        <v>141</v>
      </c>
    </row>
    <row r="41" spans="1:25" x14ac:dyDescent="0.35">
      <c r="B41" s="269" t="s">
        <v>604</v>
      </c>
      <c r="C41" s="276"/>
      <c r="D41" s="272">
        <v>6880</v>
      </c>
      <c r="E41" s="272" t="s">
        <v>141</v>
      </c>
      <c r="F41" s="272" t="s">
        <v>141</v>
      </c>
      <c r="G41" s="273" t="s">
        <v>141</v>
      </c>
      <c r="H41" s="273" t="s">
        <v>141</v>
      </c>
    </row>
    <row r="42" spans="1:25" x14ac:dyDescent="0.35">
      <c r="A42" s="277"/>
      <c r="B42" s="278"/>
      <c r="C42" s="279"/>
      <c r="D42" s="280"/>
      <c r="E42" s="280"/>
      <c r="F42" s="278"/>
      <c r="G42" s="280"/>
      <c r="H42" s="280"/>
    </row>
    <row r="43" spans="1:25" x14ac:dyDescent="0.35">
      <c r="A43" s="281">
        <v>1</v>
      </c>
      <c r="B43" s="1" t="s">
        <v>605</v>
      </c>
      <c r="D43" s="282"/>
      <c r="E43" s="282"/>
      <c r="F43" s="282"/>
      <c r="G43" s="282"/>
      <c r="K43" s="265">
        <v>49</v>
      </c>
    </row>
    <row r="45" spans="1:25" x14ac:dyDescent="0.35">
      <c r="B45" s="15" t="s">
        <v>141</v>
      </c>
      <c r="C45" s="15"/>
      <c r="D45" s="15"/>
      <c r="E45" s="15"/>
      <c r="F45" s="15"/>
      <c r="G45" s="15"/>
      <c r="H45" s="15"/>
    </row>
    <row r="46" spans="1:25" s="1" customFormat="1" x14ac:dyDescent="0.35">
      <c r="A46" s="57" t="s">
        <v>602</v>
      </c>
      <c r="B46" s="57"/>
      <c r="C46" s="57"/>
      <c r="D46" s="57"/>
      <c r="E46" s="57"/>
      <c r="F46" s="57"/>
      <c r="G46" s="57"/>
      <c r="H46" s="57"/>
      <c r="I46" s="9"/>
      <c r="J46" s="9"/>
      <c r="K46" s="265">
        <v>46</v>
      </c>
      <c r="L46" s="9">
        <v>23</v>
      </c>
      <c r="M46" s="9">
        <v>26</v>
      </c>
      <c r="N46" s="9"/>
      <c r="O46" s="9"/>
      <c r="P46" s="9"/>
      <c r="Q46" s="9"/>
      <c r="R46" s="9"/>
      <c r="S46" s="9"/>
      <c r="T46" s="9"/>
      <c r="U46" s="9"/>
      <c r="V46" s="9"/>
      <c r="W46" s="9"/>
      <c r="X46" s="9"/>
      <c r="Y46" s="9"/>
    </row>
    <row r="47" spans="1:25" s="1" customFormat="1" x14ac:dyDescent="0.35">
      <c r="B47" s="15"/>
      <c r="C47" s="15"/>
      <c r="D47" s="283"/>
      <c r="E47" s="283"/>
      <c r="F47" s="283"/>
      <c r="G47" s="283"/>
      <c r="H47" s="283"/>
      <c r="I47" s="9"/>
      <c r="J47" s="9"/>
      <c r="K47" s="265"/>
      <c r="L47" s="9"/>
      <c r="M47" s="9"/>
      <c r="N47" s="9"/>
      <c r="O47" s="9"/>
      <c r="P47" s="9"/>
      <c r="Q47" s="9"/>
      <c r="R47" s="9"/>
      <c r="S47" s="9"/>
      <c r="T47" s="9"/>
      <c r="U47" s="9"/>
      <c r="V47" s="9"/>
      <c r="W47" s="9"/>
      <c r="X47" s="9"/>
      <c r="Y47" s="9"/>
    </row>
    <row r="48" spans="1:25" ht="17.5" customHeight="1" x14ac:dyDescent="0.6">
      <c r="A48" s="58" t="s">
        <v>594</v>
      </c>
      <c r="B48" s="58"/>
      <c r="C48" s="58"/>
      <c r="D48" s="58" t="s">
        <v>595</v>
      </c>
      <c r="E48" s="58"/>
      <c r="F48" s="58"/>
      <c r="G48" s="58" t="s">
        <v>596</v>
      </c>
      <c r="H48" s="58"/>
      <c r="K48" s="265">
        <v>47</v>
      </c>
      <c r="L48" s="265">
        <v>38</v>
      </c>
      <c r="M48" s="265">
        <v>39</v>
      </c>
    </row>
    <row r="49" spans="1:17" ht="17.149999999999999" customHeight="1" x14ac:dyDescent="0.35">
      <c r="A49" s="63"/>
      <c r="B49" s="63"/>
      <c r="C49" s="63"/>
      <c r="D49" s="268" t="s">
        <v>597</v>
      </c>
      <c r="E49" s="268" t="s">
        <v>598</v>
      </c>
      <c r="F49" s="268" t="s">
        <v>599</v>
      </c>
      <c r="G49" s="268" t="s">
        <v>600</v>
      </c>
      <c r="H49" s="268" t="s">
        <v>601</v>
      </c>
      <c r="K49" s="265">
        <v>40</v>
      </c>
      <c r="L49" s="265">
        <v>41</v>
      </c>
      <c r="M49" s="265">
        <v>42</v>
      </c>
      <c r="N49" s="265">
        <v>43</v>
      </c>
      <c r="O49" s="265">
        <v>44</v>
      </c>
      <c r="P49" s="265">
        <v>45</v>
      </c>
      <c r="Q49" s="265">
        <v>48</v>
      </c>
    </row>
    <row r="50" spans="1:17" x14ac:dyDescent="0.35">
      <c r="B50" s="269" t="s">
        <v>245</v>
      </c>
      <c r="C50" s="270"/>
      <c r="D50" s="272">
        <v>3560</v>
      </c>
      <c r="E50" s="272">
        <v>3870</v>
      </c>
      <c r="F50" s="272">
        <v>3890</v>
      </c>
      <c r="G50" s="273">
        <v>8.8838909193140303E-2</v>
      </c>
      <c r="H50" s="273">
        <v>3.3565711334881954E-3</v>
      </c>
    </row>
    <row r="51" spans="1:17" x14ac:dyDescent="0.35">
      <c r="B51" s="269" t="s">
        <v>246</v>
      </c>
      <c r="C51" s="270"/>
      <c r="D51" s="272">
        <v>4090</v>
      </c>
      <c r="E51" s="272">
        <v>4330</v>
      </c>
      <c r="F51" s="272">
        <v>4340</v>
      </c>
      <c r="G51" s="273">
        <v>5.8449498654927767E-2</v>
      </c>
      <c r="H51" s="273">
        <v>3.0036968576709899E-3</v>
      </c>
    </row>
    <row r="52" spans="1:17" x14ac:dyDescent="0.35">
      <c r="B52" s="269" t="s">
        <v>247</v>
      </c>
      <c r="C52" s="270"/>
      <c r="D52" s="272">
        <v>4710</v>
      </c>
      <c r="E52" s="272">
        <v>4940</v>
      </c>
      <c r="F52" s="272">
        <v>4960</v>
      </c>
      <c r="G52" s="273">
        <v>5.0361240968975762E-2</v>
      </c>
      <c r="H52" s="273">
        <v>3.2369006676107315E-3</v>
      </c>
    </row>
    <row r="53" spans="1:17" x14ac:dyDescent="0.35">
      <c r="B53" s="269" t="s">
        <v>248</v>
      </c>
      <c r="C53" s="270"/>
      <c r="D53" s="272">
        <v>4540</v>
      </c>
      <c r="E53" s="272">
        <v>4830</v>
      </c>
      <c r="F53" s="272">
        <v>4840</v>
      </c>
      <c r="G53" s="273">
        <v>6.3174114021571581E-2</v>
      </c>
      <c r="H53" s="273">
        <v>1.4492753623187582E-3</v>
      </c>
    </row>
    <row r="54" spans="1:17" x14ac:dyDescent="0.35">
      <c r="B54" s="269" t="s">
        <v>249</v>
      </c>
      <c r="C54" s="270"/>
      <c r="D54" s="272">
        <v>5230</v>
      </c>
      <c r="E54" s="272">
        <v>5450</v>
      </c>
      <c r="F54" s="272">
        <v>5460</v>
      </c>
      <c r="G54" s="273">
        <v>4.1308089500860623E-2</v>
      </c>
      <c r="H54" s="273">
        <v>1.8365472910928382E-3</v>
      </c>
    </row>
    <row r="55" spans="1:17" x14ac:dyDescent="0.35">
      <c r="B55" s="269" t="s">
        <v>250</v>
      </c>
      <c r="C55" s="270"/>
      <c r="D55" s="272">
        <v>4400</v>
      </c>
      <c r="E55" s="272">
        <v>4530</v>
      </c>
      <c r="F55" s="272">
        <v>4540</v>
      </c>
      <c r="G55" s="273">
        <v>2.93248465560354E-2</v>
      </c>
      <c r="H55" s="273">
        <v>1.5459363957597283E-3</v>
      </c>
    </row>
    <row r="56" spans="1:17" x14ac:dyDescent="0.35">
      <c r="B56" s="269" t="s">
        <v>251</v>
      </c>
      <c r="C56" s="270"/>
      <c r="D56" s="272">
        <v>4930</v>
      </c>
      <c r="E56" s="272">
        <v>5040</v>
      </c>
      <c r="F56" s="272">
        <v>5040</v>
      </c>
      <c r="G56" s="273">
        <v>2.3133116883116811E-2</v>
      </c>
      <c r="H56" s="273">
        <v>3.9666798889337329E-4</v>
      </c>
    </row>
    <row r="57" spans="1:17" x14ac:dyDescent="0.35">
      <c r="B57" s="269" t="s">
        <v>252</v>
      </c>
      <c r="C57" s="270"/>
      <c r="D57" s="272">
        <v>5590</v>
      </c>
      <c r="E57" s="272">
        <v>5770</v>
      </c>
      <c r="F57" s="272">
        <v>5780</v>
      </c>
      <c r="G57" s="273">
        <v>3.1104755094744307E-2</v>
      </c>
      <c r="H57" s="273">
        <v>2.0804438280166426E-3</v>
      </c>
    </row>
    <row r="58" spans="1:17" x14ac:dyDescent="0.35">
      <c r="B58" s="269" t="s">
        <v>253</v>
      </c>
      <c r="C58" s="270"/>
      <c r="D58" s="272">
        <v>4850</v>
      </c>
      <c r="E58" s="272">
        <v>4900</v>
      </c>
      <c r="F58" s="272">
        <v>4910</v>
      </c>
      <c r="G58" s="273">
        <v>1.0305028854080689E-2</v>
      </c>
      <c r="H58" s="273">
        <v>2.039983680130586E-3</v>
      </c>
    </row>
    <row r="59" spans="1:17" x14ac:dyDescent="0.35">
      <c r="B59" s="269" t="s">
        <v>254</v>
      </c>
      <c r="C59" s="270"/>
      <c r="D59" s="272">
        <v>3510</v>
      </c>
      <c r="E59" s="272">
        <v>3580</v>
      </c>
      <c r="F59" s="272">
        <v>3580</v>
      </c>
      <c r="G59" s="273">
        <v>1.968054763262983E-2</v>
      </c>
      <c r="H59" s="273">
        <v>8.3916083916091289E-4</v>
      </c>
    </row>
    <row r="60" spans="1:17" x14ac:dyDescent="0.35">
      <c r="B60" s="269" t="s">
        <v>255</v>
      </c>
      <c r="C60" s="276"/>
      <c r="D60" s="272">
        <v>3810</v>
      </c>
      <c r="E60" s="272">
        <v>3850</v>
      </c>
      <c r="F60" s="272">
        <v>3850</v>
      </c>
      <c r="G60" s="273">
        <v>9.9711361847283353E-3</v>
      </c>
      <c r="H60" s="273">
        <v>1.2990387113536173E-3</v>
      </c>
    </row>
    <row r="61" spans="1:17" x14ac:dyDescent="0.35">
      <c r="B61" s="269" t="s">
        <v>256</v>
      </c>
      <c r="C61" s="276"/>
      <c r="D61" s="272">
        <v>4310</v>
      </c>
      <c r="E61" s="272">
        <v>4400</v>
      </c>
      <c r="F61" s="272">
        <v>4400</v>
      </c>
      <c r="G61" s="273">
        <v>1.9012288430326985E-2</v>
      </c>
      <c r="H61" s="273">
        <v>9.101251422070078E-4</v>
      </c>
    </row>
    <row r="62" spans="1:17" x14ac:dyDescent="0.35">
      <c r="B62" s="269" t="s">
        <v>257</v>
      </c>
      <c r="C62" s="276"/>
      <c r="D62" s="272">
        <v>3960</v>
      </c>
      <c r="E62" s="272">
        <v>4000</v>
      </c>
      <c r="F62" s="272">
        <v>4010</v>
      </c>
      <c r="G62" s="273">
        <v>1.0608739580702187E-2</v>
      </c>
      <c r="H62" s="273">
        <v>1.4996250937264755E-3</v>
      </c>
    </row>
    <row r="63" spans="1:17" x14ac:dyDescent="0.35">
      <c r="B63" s="269" t="s">
        <v>258</v>
      </c>
      <c r="C63" s="276"/>
      <c r="D63" s="272">
        <v>4500</v>
      </c>
      <c r="E63" s="272">
        <v>4550</v>
      </c>
      <c r="F63" s="272">
        <v>4560</v>
      </c>
      <c r="G63" s="273">
        <v>1.2458286985539413E-2</v>
      </c>
      <c r="H63" s="273">
        <v>1.0986596352449141E-3</v>
      </c>
    </row>
    <row r="64" spans="1:17" x14ac:dyDescent="0.35">
      <c r="B64" s="269" t="s">
        <v>259</v>
      </c>
      <c r="C64" s="276"/>
      <c r="D64" s="272">
        <v>4540</v>
      </c>
      <c r="E64" s="272">
        <v>4660</v>
      </c>
      <c r="F64" s="272">
        <v>4660</v>
      </c>
      <c r="G64" s="273">
        <v>2.5319242624394445E-2</v>
      </c>
      <c r="H64" s="273">
        <v>1.0736525660295371E-3</v>
      </c>
    </row>
    <row r="65" spans="2:8" x14ac:dyDescent="0.35">
      <c r="B65" s="269" t="s">
        <v>260</v>
      </c>
      <c r="C65" s="276"/>
      <c r="D65" s="272">
        <v>4950</v>
      </c>
      <c r="E65" s="272">
        <v>5000</v>
      </c>
      <c r="F65" s="272">
        <v>5000</v>
      </c>
      <c r="G65" s="273">
        <v>9.0909090909090384E-3</v>
      </c>
      <c r="H65" s="273">
        <v>1.6016016016016099E-3</v>
      </c>
    </row>
    <row r="66" spans="2:8" x14ac:dyDescent="0.35">
      <c r="B66" s="269" t="s">
        <v>261</v>
      </c>
      <c r="C66" s="276"/>
      <c r="D66" s="272">
        <v>5140</v>
      </c>
      <c r="E66" s="272">
        <v>5250</v>
      </c>
      <c r="F66" s="272">
        <v>5260</v>
      </c>
      <c r="G66" s="273">
        <v>2.1202100758607179E-2</v>
      </c>
      <c r="H66" s="273">
        <v>1.1428571428571122E-3</v>
      </c>
    </row>
    <row r="67" spans="2:8" x14ac:dyDescent="0.35">
      <c r="B67" s="269" t="s">
        <v>262</v>
      </c>
      <c r="C67" s="276"/>
      <c r="D67" s="272">
        <v>4600</v>
      </c>
      <c r="E67" s="272">
        <v>4640</v>
      </c>
      <c r="F67" s="272">
        <v>4640</v>
      </c>
      <c r="G67" s="273">
        <v>7.3896978917626921E-3</v>
      </c>
      <c r="H67" s="273">
        <v>1.2944983818770073E-3</v>
      </c>
    </row>
    <row r="68" spans="2:8" x14ac:dyDescent="0.35">
      <c r="B68" s="269" t="s">
        <v>263</v>
      </c>
      <c r="C68" s="276"/>
      <c r="D68" s="272">
        <v>5000</v>
      </c>
      <c r="E68" s="272">
        <v>5060</v>
      </c>
      <c r="F68" s="272">
        <v>5060</v>
      </c>
      <c r="G68" s="273">
        <v>1.1193284029582307E-2</v>
      </c>
      <c r="H68" s="273">
        <v>0</v>
      </c>
    </row>
    <row r="69" spans="2:8" x14ac:dyDescent="0.35">
      <c r="B69" s="269" t="s">
        <v>264</v>
      </c>
      <c r="C69" s="276"/>
      <c r="D69" s="272">
        <v>5110</v>
      </c>
      <c r="E69" s="272">
        <v>5220</v>
      </c>
      <c r="F69" s="272">
        <v>5220</v>
      </c>
      <c r="G69" s="273">
        <v>2.0547945205479534E-2</v>
      </c>
      <c r="H69" s="273">
        <v>0</v>
      </c>
    </row>
    <row r="70" spans="2:8" x14ac:dyDescent="0.35">
      <c r="B70" s="269" t="s">
        <v>265</v>
      </c>
      <c r="C70" s="276"/>
      <c r="D70" s="272">
        <v>4860</v>
      </c>
      <c r="E70" s="272">
        <v>4880</v>
      </c>
      <c r="F70" s="272">
        <v>4890</v>
      </c>
      <c r="G70" s="273">
        <v>3.2908268202385127E-3</v>
      </c>
      <c r="H70" s="273">
        <v>1.435014350143593E-3</v>
      </c>
    </row>
    <row r="71" spans="2:8" x14ac:dyDescent="0.35">
      <c r="B71" s="269" t="s">
        <v>266</v>
      </c>
      <c r="C71" s="276"/>
      <c r="D71" s="272">
        <v>3740</v>
      </c>
      <c r="E71" s="272">
        <v>3830</v>
      </c>
      <c r="F71" s="272">
        <v>3840</v>
      </c>
      <c r="G71" s="273">
        <v>2.4057738572574205E-2</v>
      </c>
      <c r="H71" s="273">
        <v>1.0441138084051893E-3</v>
      </c>
    </row>
    <row r="72" spans="2:8" x14ac:dyDescent="0.35">
      <c r="B72" s="269" t="s">
        <v>267</v>
      </c>
      <c r="C72" s="276"/>
      <c r="D72" s="272">
        <v>3850</v>
      </c>
      <c r="E72" s="272">
        <v>3930</v>
      </c>
      <c r="F72" s="272">
        <v>3930</v>
      </c>
      <c r="G72" s="273">
        <v>2.1066319895968855E-2</v>
      </c>
      <c r="H72" s="273">
        <v>1.2735608762097783E-3</v>
      </c>
    </row>
    <row r="73" spans="2:8" x14ac:dyDescent="0.35">
      <c r="B73" s="269" t="s">
        <v>268</v>
      </c>
      <c r="C73" s="276"/>
      <c r="D73" s="272">
        <v>4050</v>
      </c>
      <c r="E73" s="272">
        <v>4070</v>
      </c>
      <c r="F73" s="272">
        <v>4080</v>
      </c>
      <c r="G73" s="273">
        <v>7.1693448702101481E-3</v>
      </c>
      <c r="H73" s="273">
        <v>1.7182130584192379E-3</v>
      </c>
    </row>
    <row r="74" spans="2:8" x14ac:dyDescent="0.35">
      <c r="B74" s="269" t="s">
        <v>269</v>
      </c>
      <c r="C74" s="276"/>
      <c r="D74" s="272">
        <v>1720</v>
      </c>
      <c r="E74" s="272">
        <v>1740</v>
      </c>
      <c r="F74" s="272">
        <v>1750</v>
      </c>
      <c r="G74" s="273">
        <v>1.3977868375072866E-2</v>
      </c>
      <c r="H74" s="273">
        <v>3.4462952326248519E-3</v>
      </c>
    </row>
    <row r="75" spans="2:8" x14ac:dyDescent="0.35">
      <c r="B75" s="269" t="s">
        <v>270</v>
      </c>
      <c r="C75" s="276"/>
      <c r="D75" s="272">
        <v>1910</v>
      </c>
      <c r="E75" s="272">
        <v>1940</v>
      </c>
      <c r="F75" s="272">
        <v>1940</v>
      </c>
      <c r="G75" s="273">
        <v>1.3619696176008445E-2</v>
      </c>
      <c r="H75" s="273">
        <v>2.0671834625323182E-3</v>
      </c>
    </row>
    <row r="76" spans="2:8" x14ac:dyDescent="0.35">
      <c r="B76" s="269" t="s">
        <v>271</v>
      </c>
      <c r="C76" s="276"/>
      <c r="D76" s="272">
        <v>2530</v>
      </c>
      <c r="E76" s="272">
        <v>2560</v>
      </c>
      <c r="F76" s="272">
        <v>2570</v>
      </c>
      <c r="G76" s="273">
        <v>1.1881188118811892E-2</v>
      </c>
      <c r="H76" s="273">
        <v>4.6966731898239189E-3</v>
      </c>
    </row>
    <row r="77" spans="2:8" x14ac:dyDescent="0.35">
      <c r="B77" s="269" t="s">
        <v>272</v>
      </c>
      <c r="C77" s="276"/>
      <c r="D77" s="272">
        <v>2910</v>
      </c>
      <c r="E77" s="272">
        <v>3020</v>
      </c>
      <c r="F77" s="272">
        <v>3020</v>
      </c>
      <c r="G77" s="273">
        <v>3.8885065381968342E-2</v>
      </c>
      <c r="H77" s="273">
        <v>0</v>
      </c>
    </row>
    <row r="78" spans="2:8" x14ac:dyDescent="0.35">
      <c r="B78" s="269" t="s">
        <v>273</v>
      </c>
      <c r="C78" s="276"/>
      <c r="D78" s="272">
        <v>3160</v>
      </c>
      <c r="E78" s="272">
        <v>3200</v>
      </c>
      <c r="F78" s="272">
        <v>3200</v>
      </c>
      <c r="G78" s="273">
        <v>1.1712567268122864E-2</v>
      </c>
      <c r="H78" s="273">
        <v>1.5644555694618312E-3</v>
      </c>
    </row>
    <row r="79" spans="2:8" x14ac:dyDescent="0.35">
      <c r="B79" s="269" t="s">
        <v>274</v>
      </c>
      <c r="C79" s="276"/>
      <c r="D79" s="272">
        <v>3600</v>
      </c>
      <c r="E79" s="272">
        <v>3670</v>
      </c>
      <c r="F79" s="272">
        <v>3680</v>
      </c>
      <c r="G79" s="273">
        <v>1.7772840877533946E-2</v>
      </c>
      <c r="H79" s="273">
        <v>4.6384720327421469E-3</v>
      </c>
    </row>
    <row r="80" spans="2:8" x14ac:dyDescent="0.35">
      <c r="B80" s="269" t="s">
        <v>275</v>
      </c>
      <c r="C80" s="276"/>
      <c r="D80" s="272">
        <v>5060</v>
      </c>
      <c r="E80" s="272">
        <v>5280</v>
      </c>
      <c r="F80" s="272">
        <v>5290</v>
      </c>
      <c r="G80" s="273">
        <v>4.3864848844102022E-2</v>
      </c>
      <c r="H80" s="273">
        <v>1.1357183418512218E-3</v>
      </c>
    </row>
    <row r="81" spans="1:25" x14ac:dyDescent="0.35">
      <c r="B81" s="269" t="s">
        <v>276</v>
      </c>
      <c r="C81" s="276"/>
      <c r="D81" s="272">
        <v>5170</v>
      </c>
      <c r="E81" s="272">
        <v>5270</v>
      </c>
      <c r="F81" s="272">
        <v>5290</v>
      </c>
      <c r="G81" s="273">
        <v>1.952445389522528E-2</v>
      </c>
      <c r="H81" s="273">
        <v>2.2753128555177415E-3</v>
      </c>
    </row>
    <row r="82" spans="1:25" x14ac:dyDescent="0.35">
      <c r="B82" s="269" t="s">
        <v>277</v>
      </c>
      <c r="C82" s="276"/>
      <c r="D82" s="272">
        <v>6110</v>
      </c>
      <c r="E82" s="272">
        <v>6170</v>
      </c>
      <c r="F82" s="272">
        <v>6180</v>
      </c>
      <c r="G82" s="273">
        <v>1.0319410319410416E-2</v>
      </c>
      <c r="H82" s="273">
        <v>2.2697795071335847E-3</v>
      </c>
    </row>
    <row r="83" spans="1:25" x14ac:dyDescent="0.35">
      <c r="B83" s="269" t="s">
        <v>278</v>
      </c>
      <c r="C83" s="276"/>
      <c r="D83" s="272">
        <v>3760</v>
      </c>
      <c r="E83" s="272">
        <v>3880</v>
      </c>
      <c r="F83" s="272">
        <v>3890</v>
      </c>
      <c r="G83" s="273">
        <v>3.0286928799149848E-2</v>
      </c>
      <c r="H83" s="273">
        <v>3.3522434244455113E-3</v>
      </c>
    </row>
    <row r="84" spans="1:25" x14ac:dyDescent="0.35">
      <c r="B84" s="269" t="s">
        <v>279</v>
      </c>
      <c r="C84" s="276"/>
      <c r="D84" s="272">
        <v>4610</v>
      </c>
      <c r="E84" s="272">
        <v>4750</v>
      </c>
      <c r="F84" s="272" t="s">
        <v>141</v>
      </c>
      <c r="G84" s="273">
        <v>3.148751357220414E-2</v>
      </c>
      <c r="H84" s="273" t="s">
        <v>141</v>
      </c>
    </row>
    <row r="85" spans="1:25" x14ac:dyDescent="0.35">
      <c r="B85" s="269" t="s">
        <v>604</v>
      </c>
      <c r="C85" s="276"/>
      <c r="D85" s="272">
        <v>6270</v>
      </c>
      <c r="E85" s="272" t="s">
        <v>141</v>
      </c>
      <c r="F85" s="272" t="s">
        <v>141</v>
      </c>
      <c r="G85" s="273" t="s">
        <v>141</v>
      </c>
      <c r="H85" s="273" t="s">
        <v>141</v>
      </c>
    </row>
    <row r="86" spans="1:25" x14ac:dyDescent="0.35">
      <c r="A86" s="277"/>
      <c r="B86" s="278"/>
      <c r="C86" s="279"/>
      <c r="D86" s="280"/>
      <c r="E86" s="280"/>
      <c r="F86" s="278"/>
      <c r="G86" s="280"/>
      <c r="H86" s="280"/>
    </row>
    <row r="87" spans="1:25" x14ac:dyDescent="0.35">
      <c r="A87" s="281">
        <v>1</v>
      </c>
      <c r="B87" s="1" t="s">
        <v>605</v>
      </c>
      <c r="C87" s="282"/>
      <c r="E87" s="282"/>
      <c r="F87" s="282"/>
      <c r="G87" s="282"/>
      <c r="K87" s="265">
        <v>49</v>
      </c>
    </row>
    <row r="90" spans="1:25" s="1" customFormat="1" ht="14.5" customHeight="1" x14ac:dyDescent="0.3">
      <c r="A90" s="57" t="s">
        <v>603</v>
      </c>
      <c r="B90" s="57"/>
      <c r="C90" s="57"/>
      <c r="D90" s="57"/>
      <c r="E90" s="57"/>
      <c r="F90" s="57"/>
      <c r="G90" s="57"/>
      <c r="H90" s="57"/>
      <c r="I90" s="9"/>
      <c r="J90" s="9"/>
      <c r="K90" s="9">
        <v>46</v>
      </c>
      <c r="L90" s="9">
        <v>23</v>
      </c>
      <c r="M90" s="9">
        <v>27</v>
      </c>
      <c r="N90" s="9"/>
      <c r="O90" s="9"/>
      <c r="P90" s="9"/>
      <c r="Q90" s="9"/>
      <c r="R90" s="9"/>
      <c r="S90" s="9"/>
      <c r="T90" s="9"/>
      <c r="U90" s="9"/>
      <c r="V90" s="9"/>
      <c r="W90" s="9"/>
      <c r="X90" s="9"/>
      <c r="Y90" s="9"/>
    </row>
    <row r="91" spans="1:25" s="1" customFormat="1" ht="13" x14ac:dyDescent="0.3">
      <c r="B91" s="15"/>
      <c r="C91" s="15"/>
      <c r="D91" s="283"/>
      <c r="E91" s="283"/>
      <c r="F91" s="283"/>
      <c r="G91" s="283"/>
      <c r="H91" s="283"/>
      <c r="I91" s="9"/>
      <c r="J91" s="9"/>
      <c r="K91" s="9"/>
      <c r="L91" s="9"/>
      <c r="M91" s="9"/>
      <c r="N91" s="9"/>
      <c r="O91" s="9"/>
      <c r="P91" s="9"/>
      <c r="Q91" s="9"/>
      <c r="R91" s="9"/>
      <c r="S91" s="9"/>
      <c r="T91" s="9"/>
      <c r="U91" s="9"/>
      <c r="V91" s="9"/>
      <c r="W91" s="9"/>
      <c r="X91" s="9"/>
      <c r="Y91" s="9"/>
    </row>
    <row r="92" spans="1:25" ht="17.5" customHeight="1" x14ac:dyDescent="0.6">
      <c r="A92" s="58" t="s">
        <v>594</v>
      </c>
      <c r="B92" s="58"/>
      <c r="C92" s="58"/>
      <c r="D92" s="58" t="s">
        <v>595</v>
      </c>
      <c r="E92" s="58"/>
      <c r="F92" s="58"/>
      <c r="G92" s="58" t="s">
        <v>596</v>
      </c>
      <c r="H92" s="58"/>
      <c r="K92" s="265">
        <v>47</v>
      </c>
      <c r="L92" s="265">
        <v>38</v>
      </c>
      <c r="M92" s="265">
        <v>39</v>
      </c>
    </row>
    <row r="93" spans="1:25" ht="17.149999999999999" customHeight="1" x14ac:dyDescent="0.35">
      <c r="A93" s="63"/>
      <c r="B93" s="63"/>
      <c r="C93" s="63"/>
      <c r="D93" s="268" t="s">
        <v>597</v>
      </c>
      <c r="E93" s="268" t="s">
        <v>598</v>
      </c>
      <c r="F93" s="268" t="s">
        <v>599</v>
      </c>
      <c r="G93" s="268" t="s">
        <v>600</v>
      </c>
      <c r="H93" s="268" t="s">
        <v>601</v>
      </c>
      <c r="K93" s="265">
        <v>40</v>
      </c>
      <c r="L93" s="265">
        <v>41</v>
      </c>
      <c r="M93" s="265">
        <v>42</v>
      </c>
      <c r="N93" s="265">
        <v>43</v>
      </c>
      <c r="O93" s="265">
        <v>44</v>
      </c>
      <c r="P93" s="265">
        <v>45</v>
      </c>
      <c r="Q93" s="265">
        <v>48</v>
      </c>
    </row>
    <row r="94" spans="1:25" x14ac:dyDescent="0.35">
      <c r="B94" s="269" t="s">
        <v>245</v>
      </c>
      <c r="C94" s="270"/>
      <c r="D94" s="272">
        <v>920</v>
      </c>
      <c r="E94" s="272">
        <v>1010</v>
      </c>
      <c r="F94" s="272">
        <v>1000</v>
      </c>
      <c r="G94" s="273">
        <v>9.3275488069414214E-2</v>
      </c>
      <c r="H94" s="273">
        <v>-3.9682539682539542E-3</v>
      </c>
    </row>
    <row r="95" spans="1:25" x14ac:dyDescent="0.35">
      <c r="B95" s="269" t="s">
        <v>246</v>
      </c>
      <c r="C95" s="270"/>
      <c r="D95" s="272">
        <v>1020</v>
      </c>
      <c r="E95" s="272">
        <v>1080</v>
      </c>
      <c r="F95" s="272">
        <v>1080</v>
      </c>
      <c r="G95" s="273">
        <v>6.2806673209028441E-2</v>
      </c>
      <c r="H95" s="273">
        <v>-1.8467220683286989E-3</v>
      </c>
    </row>
    <row r="96" spans="1:25" x14ac:dyDescent="0.35">
      <c r="B96" s="269" t="s">
        <v>247</v>
      </c>
      <c r="C96" s="270"/>
      <c r="D96" s="272">
        <v>1140</v>
      </c>
      <c r="E96" s="272">
        <v>1180</v>
      </c>
      <c r="F96" s="272">
        <v>1180</v>
      </c>
      <c r="G96" s="273">
        <v>4.3171806167400906E-2</v>
      </c>
      <c r="H96" s="273">
        <v>0</v>
      </c>
    </row>
    <row r="97" spans="2:8" x14ac:dyDescent="0.35">
      <c r="B97" s="269" t="s">
        <v>248</v>
      </c>
      <c r="C97" s="270"/>
      <c r="D97" s="272">
        <v>1140</v>
      </c>
      <c r="E97" s="272">
        <v>1210</v>
      </c>
      <c r="F97" s="272">
        <v>1200</v>
      </c>
      <c r="G97" s="273">
        <v>6.1619718309859239E-2</v>
      </c>
      <c r="H97" s="273">
        <v>-9.121061359867344E-3</v>
      </c>
    </row>
    <row r="98" spans="2:8" x14ac:dyDescent="0.35">
      <c r="B98" s="269" t="s">
        <v>249</v>
      </c>
      <c r="C98" s="270"/>
      <c r="D98" s="272">
        <v>1230</v>
      </c>
      <c r="E98" s="272">
        <v>1280</v>
      </c>
      <c r="F98" s="272">
        <v>1260</v>
      </c>
      <c r="G98" s="273">
        <v>3.9056143205858485E-2</v>
      </c>
      <c r="H98" s="273">
        <v>-1.6444792482380621E-2</v>
      </c>
    </row>
    <row r="99" spans="2:8" x14ac:dyDescent="0.35">
      <c r="B99" s="269" t="s">
        <v>250</v>
      </c>
      <c r="C99" s="270"/>
      <c r="D99" s="272">
        <v>1010</v>
      </c>
      <c r="E99" s="272">
        <v>1030</v>
      </c>
      <c r="F99" s="272">
        <v>1020</v>
      </c>
      <c r="G99" s="273">
        <v>1.7821782178217838E-2</v>
      </c>
      <c r="H99" s="273">
        <v>-5.8365758754863606E-3</v>
      </c>
    </row>
    <row r="100" spans="2:8" x14ac:dyDescent="0.35">
      <c r="B100" s="269" t="s">
        <v>251</v>
      </c>
      <c r="C100" s="270"/>
      <c r="D100" s="272">
        <v>1170</v>
      </c>
      <c r="E100" s="272">
        <v>1200</v>
      </c>
      <c r="F100" s="272">
        <v>1190</v>
      </c>
      <c r="G100" s="273">
        <v>2.7350427350427253E-2</v>
      </c>
      <c r="H100" s="273">
        <v>-8.3194675540765317E-3</v>
      </c>
    </row>
    <row r="101" spans="2:8" x14ac:dyDescent="0.35">
      <c r="B101" s="269" t="s">
        <v>252</v>
      </c>
      <c r="C101" s="270"/>
      <c r="D101" s="272">
        <v>1280</v>
      </c>
      <c r="E101" s="272">
        <v>1320</v>
      </c>
      <c r="F101" s="272">
        <v>1310</v>
      </c>
      <c r="G101" s="273">
        <v>3.4455755677368805E-2</v>
      </c>
      <c r="H101" s="273">
        <v>-6.0560181680544556E-3</v>
      </c>
    </row>
    <row r="102" spans="2:8" x14ac:dyDescent="0.35">
      <c r="B102" s="269" t="s">
        <v>253</v>
      </c>
      <c r="C102" s="270"/>
      <c r="D102" s="272">
        <v>1090</v>
      </c>
      <c r="E102" s="272">
        <v>1100</v>
      </c>
      <c r="F102" s="272">
        <v>1090</v>
      </c>
      <c r="G102" s="273">
        <v>7.3394495412844041E-3</v>
      </c>
      <c r="H102" s="273">
        <v>-7.2859744990892983E-3</v>
      </c>
    </row>
    <row r="103" spans="2:8" x14ac:dyDescent="0.35">
      <c r="B103" s="269" t="s">
        <v>254</v>
      </c>
      <c r="C103" s="270"/>
      <c r="D103" s="272">
        <v>920</v>
      </c>
      <c r="E103" s="272">
        <v>940</v>
      </c>
      <c r="F103" s="272">
        <v>940</v>
      </c>
      <c r="G103" s="273">
        <v>2.7203482045701888E-2</v>
      </c>
      <c r="H103" s="273">
        <v>-9.5338983050847759E-3</v>
      </c>
    </row>
    <row r="104" spans="2:8" x14ac:dyDescent="0.35">
      <c r="B104" s="269" t="s">
        <v>255</v>
      </c>
      <c r="C104" s="276"/>
      <c r="D104" s="272">
        <v>970</v>
      </c>
      <c r="E104" s="272">
        <v>970</v>
      </c>
      <c r="F104" s="272">
        <v>970</v>
      </c>
      <c r="G104" s="273">
        <v>6.2111801242235032E-3</v>
      </c>
      <c r="H104" s="273">
        <v>-5.1440329218106484E-3</v>
      </c>
    </row>
    <row r="105" spans="2:8" x14ac:dyDescent="0.35">
      <c r="B105" s="269" t="s">
        <v>256</v>
      </c>
      <c r="C105" s="276"/>
      <c r="D105" s="272">
        <v>1150</v>
      </c>
      <c r="E105" s="272">
        <v>1160</v>
      </c>
      <c r="F105" s="272">
        <v>1150</v>
      </c>
      <c r="G105" s="273">
        <v>9.5403295750216E-3</v>
      </c>
      <c r="H105" s="273">
        <v>-9.4501718213058084E-3</v>
      </c>
    </row>
    <row r="106" spans="2:8" x14ac:dyDescent="0.35">
      <c r="B106" s="269" t="s">
        <v>257</v>
      </c>
      <c r="C106" s="276"/>
      <c r="D106" s="272">
        <v>1050</v>
      </c>
      <c r="E106" s="272">
        <v>1050</v>
      </c>
      <c r="F106" s="272">
        <v>1040</v>
      </c>
      <c r="G106" s="273">
        <v>9.5602294455066072E-4</v>
      </c>
      <c r="H106" s="273">
        <v>-9.5510983763132939E-3</v>
      </c>
    </row>
    <row r="107" spans="2:8" x14ac:dyDescent="0.35">
      <c r="B107" s="269" t="s">
        <v>258</v>
      </c>
      <c r="C107" s="276"/>
      <c r="D107" s="272">
        <v>1150</v>
      </c>
      <c r="E107" s="272">
        <v>1170</v>
      </c>
      <c r="F107" s="272">
        <v>1160</v>
      </c>
      <c r="G107" s="273">
        <v>1.8292682926829285E-2</v>
      </c>
      <c r="H107" s="273">
        <v>-6.8434559452523747E-3</v>
      </c>
    </row>
    <row r="108" spans="2:8" x14ac:dyDescent="0.35">
      <c r="B108" s="269" t="s">
        <v>259</v>
      </c>
      <c r="C108" s="276"/>
      <c r="D108" s="272">
        <v>1110</v>
      </c>
      <c r="E108" s="272">
        <v>1140</v>
      </c>
      <c r="F108" s="272">
        <v>1130</v>
      </c>
      <c r="G108" s="273">
        <v>2.9783393501805033E-2</v>
      </c>
      <c r="H108" s="273">
        <v>-8.76424189307623E-3</v>
      </c>
    </row>
    <row r="109" spans="2:8" x14ac:dyDescent="0.35">
      <c r="B109" s="269" t="s">
        <v>260</v>
      </c>
      <c r="C109" s="276"/>
      <c r="D109" s="272">
        <v>1250</v>
      </c>
      <c r="E109" s="272">
        <v>1250</v>
      </c>
      <c r="F109" s="272">
        <v>1250</v>
      </c>
      <c r="G109" s="273">
        <v>2.3980815347721673E-3</v>
      </c>
      <c r="H109" s="273">
        <v>-2.3923444976076125E-3</v>
      </c>
    </row>
    <row r="110" spans="2:8" x14ac:dyDescent="0.35">
      <c r="B110" s="269" t="s">
        <v>261</v>
      </c>
      <c r="C110" s="276"/>
      <c r="D110" s="272">
        <v>1260</v>
      </c>
      <c r="E110" s="272">
        <v>1280</v>
      </c>
      <c r="F110" s="272">
        <v>1280</v>
      </c>
      <c r="G110" s="273">
        <v>1.8312101910828105E-2</v>
      </c>
      <c r="H110" s="273">
        <v>-2.3455824863174435E-3</v>
      </c>
    </row>
    <row r="111" spans="2:8" x14ac:dyDescent="0.35">
      <c r="B111" s="269" t="s">
        <v>262</v>
      </c>
      <c r="C111" s="276"/>
      <c r="D111" s="272">
        <v>1160</v>
      </c>
      <c r="E111" s="272">
        <v>1160</v>
      </c>
      <c r="F111" s="272">
        <v>1160</v>
      </c>
      <c r="G111" s="273">
        <v>8.6206896551721535E-4</v>
      </c>
      <c r="H111" s="273">
        <v>-5.1679586563307955E-3</v>
      </c>
    </row>
    <row r="112" spans="2:8" x14ac:dyDescent="0.35">
      <c r="B112" s="269" t="s">
        <v>263</v>
      </c>
      <c r="C112" s="276"/>
      <c r="D112" s="272">
        <v>1280</v>
      </c>
      <c r="E112" s="272">
        <v>1300</v>
      </c>
      <c r="F112" s="272">
        <v>1290</v>
      </c>
      <c r="G112" s="273">
        <v>1.6431924882629012E-2</v>
      </c>
      <c r="H112" s="273">
        <v>-1.000769822940728E-2</v>
      </c>
    </row>
    <row r="113" spans="2:8" x14ac:dyDescent="0.35">
      <c r="B113" s="269" t="s">
        <v>264</v>
      </c>
      <c r="C113" s="276"/>
      <c r="D113" s="272">
        <v>1200</v>
      </c>
      <c r="E113" s="272">
        <v>1210</v>
      </c>
      <c r="F113" s="272">
        <v>1210</v>
      </c>
      <c r="G113" s="273">
        <v>1.3355592654423987E-2</v>
      </c>
      <c r="H113" s="273">
        <v>-3.2948929159802853E-3</v>
      </c>
    </row>
    <row r="114" spans="2:8" x14ac:dyDescent="0.35">
      <c r="B114" s="269" t="s">
        <v>265</v>
      </c>
      <c r="C114" s="276"/>
      <c r="D114" s="272">
        <v>1240</v>
      </c>
      <c r="E114" s="272">
        <v>1240</v>
      </c>
      <c r="F114" s="272">
        <v>1240</v>
      </c>
      <c r="G114" s="273">
        <v>-8.0710250201776468E-4</v>
      </c>
      <c r="H114" s="273">
        <v>0</v>
      </c>
    </row>
    <row r="115" spans="2:8" x14ac:dyDescent="0.35">
      <c r="B115" s="269" t="s">
        <v>266</v>
      </c>
      <c r="C115" s="276"/>
      <c r="D115" s="272">
        <v>1110</v>
      </c>
      <c r="E115" s="272">
        <v>1150</v>
      </c>
      <c r="F115" s="272">
        <v>1140</v>
      </c>
      <c r="G115" s="273">
        <v>3.7871956717763666E-2</v>
      </c>
      <c r="H115" s="273">
        <v>-1.3900955690703709E-2</v>
      </c>
    </row>
    <row r="116" spans="2:8" x14ac:dyDescent="0.35">
      <c r="B116" s="269" t="s">
        <v>267</v>
      </c>
      <c r="C116" s="276"/>
      <c r="D116" s="272">
        <v>1100</v>
      </c>
      <c r="E116" s="272">
        <v>1120</v>
      </c>
      <c r="F116" s="272">
        <v>1120</v>
      </c>
      <c r="G116" s="273">
        <v>1.7241379310344751E-2</v>
      </c>
      <c r="H116" s="273">
        <v>-4.460303300624413E-3</v>
      </c>
    </row>
    <row r="117" spans="2:8" x14ac:dyDescent="0.35">
      <c r="B117" s="269" t="s">
        <v>268</v>
      </c>
      <c r="C117" s="276"/>
      <c r="D117" s="272">
        <v>1080</v>
      </c>
      <c r="E117" s="272">
        <v>1080</v>
      </c>
      <c r="F117" s="272">
        <v>1080</v>
      </c>
      <c r="G117" s="273">
        <v>3.7037037037037646E-3</v>
      </c>
      <c r="H117" s="273">
        <v>-2.7675276752767708E-3</v>
      </c>
    </row>
    <row r="118" spans="2:8" x14ac:dyDescent="0.35">
      <c r="B118" s="269" t="s">
        <v>269</v>
      </c>
      <c r="C118" s="276"/>
      <c r="D118" s="272">
        <v>460</v>
      </c>
      <c r="E118" s="272">
        <v>460</v>
      </c>
      <c r="F118" s="272">
        <v>460</v>
      </c>
      <c r="G118" s="273">
        <v>1.098901098901095E-2</v>
      </c>
      <c r="H118" s="273">
        <v>-4.3478260869564966E-3</v>
      </c>
    </row>
    <row r="119" spans="2:8" x14ac:dyDescent="0.35">
      <c r="B119" s="269" t="s">
        <v>270</v>
      </c>
      <c r="C119" s="276"/>
      <c r="D119" s="272">
        <v>470</v>
      </c>
      <c r="E119" s="272">
        <v>470</v>
      </c>
      <c r="F119" s="272">
        <v>470</v>
      </c>
      <c r="G119" s="273">
        <v>8.5470085470085166E-3</v>
      </c>
      <c r="H119" s="273">
        <v>-8.4745762711864181E-3</v>
      </c>
    </row>
    <row r="120" spans="2:8" x14ac:dyDescent="0.35">
      <c r="B120" s="269" t="s">
        <v>271</v>
      </c>
      <c r="C120" s="276"/>
      <c r="D120" s="272">
        <v>640</v>
      </c>
      <c r="E120" s="272">
        <v>640</v>
      </c>
      <c r="F120" s="272">
        <v>640</v>
      </c>
      <c r="G120" s="273">
        <v>9.4339622641510523E-3</v>
      </c>
      <c r="H120" s="273">
        <v>-1.5576323987538387E-3</v>
      </c>
    </row>
    <row r="121" spans="2:8" x14ac:dyDescent="0.35">
      <c r="B121" s="269" t="s">
        <v>272</v>
      </c>
      <c r="C121" s="276"/>
      <c r="D121" s="272">
        <v>820</v>
      </c>
      <c r="E121" s="272">
        <v>860</v>
      </c>
      <c r="F121" s="272">
        <v>850</v>
      </c>
      <c r="G121" s="273">
        <v>4.2527339003645137E-2</v>
      </c>
      <c r="H121" s="273">
        <v>-8.1585081585081598E-3</v>
      </c>
    </row>
    <row r="122" spans="2:8" x14ac:dyDescent="0.35">
      <c r="B122" s="269" t="s">
        <v>273</v>
      </c>
      <c r="C122" s="276"/>
      <c r="D122" s="272">
        <v>880</v>
      </c>
      <c r="E122" s="272">
        <v>880</v>
      </c>
      <c r="F122" s="272">
        <v>880</v>
      </c>
      <c r="G122" s="273">
        <v>3.424657534246478E-3</v>
      </c>
      <c r="H122" s="273">
        <v>-4.550625711035261E-3</v>
      </c>
    </row>
    <row r="123" spans="2:8" x14ac:dyDescent="0.35">
      <c r="B123" s="269" t="s">
        <v>274</v>
      </c>
      <c r="C123" s="276"/>
      <c r="D123" s="272">
        <v>1000</v>
      </c>
      <c r="E123" s="272">
        <v>1010</v>
      </c>
      <c r="F123" s="272">
        <v>1000</v>
      </c>
      <c r="G123" s="273">
        <v>1.7068273092369468E-2</v>
      </c>
      <c r="H123" s="273">
        <v>-9.8716683119447479E-3</v>
      </c>
    </row>
    <row r="124" spans="2:8" x14ac:dyDescent="0.35">
      <c r="B124" s="269" t="s">
        <v>275</v>
      </c>
      <c r="C124" s="276"/>
      <c r="D124" s="272">
        <v>1370</v>
      </c>
      <c r="E124" s="272">
        <v>1460</v>
      </c>
      <c r="F124" s="272">
        <v>1450</v>
      </c>
      <c r="G124" s="273">
        <v>6.4916119620714863E-2</v>
      </c>
      <c r="H124" s="273">
        <v>-8.9041095890410871E-3</v>
      </c>
    </row>
    <row r="125" spans="2:8" x14ac:dyDescent="0.35">
      <c r="B125" s="269" t="s">
        <v>276</v>
      </c>
      <c r="C125" s="276"/>
      <c r="D125" s="272">
        <v>1310</v>
      </c>
      <c r="E125" s="272">
        <v>1330</v>
      </c>
      <c r="F125" s="272">
        <v>1330</v>
      </c>
      <c r="G125" s="273">
        <v>2.0673813169984623E-2</v>
      </c>
      <c r="H125" s="273">
        <v>-6.0015003750937268E-3</v>
      </c>
    </row>
    <row r="126" spans="2:8" x14ac:dyDescent="0.35">
      <c r="B126" s="269" t="s">
        <v>277</v>
      </c>
      <c r="C126" s="276"/>
      <c r="D126" s="272">
        <v>1570</v>
      </c>
      <c r="E126" s="272">
        <v>1580</v>
      </c>
      <c r="F126" s="272">
        <v>1560</v>
      </c>
      <c r="G126" s="273">
        <v>1.02105934907466E-2</v>
      </c>
      <c r="H126" s="273">
        <v>-1.7687934301958252E-2</v>
      </c>
    </row>
    <row r="127" spans="2:8" x14ac:dyDescent="0.35">
      <c r="B127" s="269" t="s">
        <v>278</v>
      </c>
      <c r="C127" s="276"/>
      <c r="D127" s="272">
        <v>940</v>
      </c>
      <c r="E127" s="272">
        <v>970</v>
      </c>
      <c r="F127" s="272">
        <v>960</v>
      </c>
      <c r="G127" s="273">
        <v>3.6247334754797356E-2</v>
      </c>
      <c r="H127" s="273">
        <v>-1.7489711934156382E-2</v>
      </c>
    </row>
    <row r="128" spans="2:8" x14ac:dyDescent="0.35">
      <c r="B128" s="269" t="s">
        <v>279</v>
      </c>
      <c r="C128" s="276"/>
      <c r="D128" s="272">
        <v>1190</v>
      </c>
      <c r="E128" s="272">
        <v>1240</v>
      </c>
      <c r="F128" s="272" t="s">
        <v>141</v>
      </c>
      <c r="G128" s="273">
        <v>3.6073825503355694E-2</v>
      </c>
      <c r="H128" s="273" t="s">
        <v>141</v>
      </c>
    </row>
    <row r="129" spans="1:25" x14ac:dyDescent="0.35">
      <c r="B129" s="269" t="s">
        <v>604</v>
      </c>
      <c r="C129" s="276"/>
      <c r="D129" s="272">
        <v>1570</v>
      </c>
      <c r="E129" s="272" t="s">
        <v>141</v>
      </c>
      <c r="F129" s="272" t="s">
        <v>141</v>
      </c>
      <c r="G129" s="273" t="s">
        <v>141</v>
      </c>
      <c r="H129" s="273" t="s">
        <v>141</v>
      </c>
    </row>
    <row r="130" spans="1:25" x14ac:dyDescent="0.35">
      <c r="A130" s="277"/>
      <c r="B130" s="278"/>
      <c r="C130" s="279"/>
      <c r="D130" s="280"/>
      <c r="E130" s="280"/>
      <c r="F130" s="278"/>
      <c r="G130" s="280"/>
      <c r="H130" s="280"/>
    </row>
    <row r="131" spans="1:25" x14ac:dyDescent="0.35">
      <c r="A131" s="281">
        <v>1</v>
      </c>
      <c r="B131" s="1" t="s">
        <v>605</v>
      </c>
      <c r="C131" s="282"/>
      <c r="E131" s="282"/>
      <c r="F131" s="282"/>
      <c r="G131" s="282"/>
      <c r="K131" s="265">
        <v>49</v>
      </c>
    </row>
    <row r="134" spans="1:25" s="1" customFormat="1" ht="14.5" customHeight="1" x14ac:dyDescent="0.3">
      <c r="A134" s="57" t="s">
        <v>166</v>
      </c>
      <c r="B134" s="57"/>
      <c r="C134" s="57"/>
      <c r="D134" s="57"/>
      <c r="E134" s="57"/>
      <c r="F134" s="57"/>
      <c r="G134" s="57"/>
      <c r="H134" s="57"/>
      <c r="I134" s="9"/>
      <c r="J134" s="9"/>
      <c r="K134" s="9">
        <v>46</v>
      </c>
      <c r="L134" s="9">
        <v>23</v>
      </c>
      <c r="M134" s="9">
        <v>28</v>
      </c>
      <c r="N134" s="9"/>
      <c r="O134" s="9"/>
      <c r="P134" s="9"/>
      <c r="Q134" s="9"/>
      <c r="R134" s="9"/>
      <c r="S134" s="9"/>
      <c r="T134" s="9"/>
      <c r="U134" s="9"/>
      <c r="V134" s="9"/>
      <c r="W134" s="9"/>
      <c r="X134" s="9"/>
      <c r="Y134" s="9"/>
    </row>
    <row r="135" spans="1:25" s="1" customFormat="1" ht="13" x14ac:dyDescent="0.3">
      <c r="B135" s="15"/>
      <c r="C135" s="15"/>
      <c r="D135" s="15"/>
      <c r="E135" s="15"/>
      <c r="F135" s="15"/>
      <c r="G135" s="15"/>
      <c r="H135" s="15"/>
      <c r="I135" s="9"/>
      <c r="J135" s="9"/>
      <c r="K135" s="9"/>
      <c r="L135" s="9"/>
      <c r="M135" s="9"/>
      <c r="N135" s="9"/>
      <c r="O135" s="9"/>
      <c r="P135" s="9"/>
      <c r="Q135" s="9"/>
      <c r="R135" s="9"/>
      <c r="S135" s="9"/>
      <c r="T135" s="9"/>
      <c r="U135" s="9"/>
      <c r="V135" s="9"/>
      <c r="W135" s="9"/>
      <c r="X135" s="9"/>
      <c r="Y135" s="9"/>
    </row>
    <row r="136" spans="1:25" ht="17.5" customHeight="1" x14ac:dyDescent="0.6">
      <c r="A136" s="58" t="s">
        <v>594</v>
      </c>
      <c r="B136" s="58"/>
      <c r="C136" s="58"/>
      <c r="D136" s="58" t="s">
        <v>595</v>
      </c>
      <c r="E136" s="58"/>
      <c r="F136" s="58"/>
      <c r="G136" s="58" t="s">
        <v>596</v>
      </c>
      <c r="H136" s="58"/>
      <c r="K136" s="265">
        <v>47</v>
      </c>
      <c r="L136" s="265">
        <v>38</v>
      </c>
      <c r="M136" s="265">
        <v>39</v>
      </c>
    </row>
    <row r="137" spans="1:25" ht="17.149999999999999" customHeight="1" x14ac:dyDescent="0.35">
      <c r="A137" s="63"/>
      <c r="B137" s="63"/>
      <c r="C137" s="63"/>
      <c r="D137" s="268" t="s">
        <v>597</v>
      </c>
      <c r="E137" s="268" t="s">
        <v>598</v>
      </c>
      <c r="F137" s="268" t="s">
        <v>599</v>
      </c>
      <c r="G137" s="268" t="s">
        <v>600</v>
      </c>
      <c r="H137" s="268" t="s">
        <v>601</v>
      </c>
      <c r="K137" s="265">
        <v>40</v>
      </c>
      <c r="L137" s="265">
        <v>41</v>
      </c>
      <c r="M137" s="265">
        <v>42</v>
      </c>
      <c r="N137" s="265">
        <v>43</v>
      </c>
      <c r="O137" s="265">
        <v>44</v>
      </c>
      <c r="P137" s="265">
        <v>45</v>
      </c>
      <c r="Q137" s="265">
        <v>48</v>
      </c>
    </row>
    <row r="138" spans="1:25" x14ac:dyDescent="0.35">
      <c r="B138" s="269" t="s">
        <v>245</v>
      </c>
      <c r="C138" s="270"/>
      <c r="D138" s="272">
        <v>380</v>
      </c>
      <c r="E138" s="272">
        <v>480</v>
      </c>
      <c r="F138" s="272">
        <v>480</v>
      </c>
      <c r="G138" s="273">
        <v>0.25984251968503935</v>
      </c>
      <c r="H138" s="273">
        <v>8.3333333333333037E-3</v>
      </c>
    </row>
    <row r="139" spans="1:25" x14ac:dyDescent="0.35">
      <c r="B139" s="269" t="s">
        <v>246</v>
      </c>
      <c r="C139" s="270"/>
      <c r="D139" s="272">
        <v>360</v>
      </c>
      <c r="E139" s="272">
        <v>440</v>
      </c>
      <c r="F139" s="272">
        <v>450</v>
      </c>
      <c r="G139" s="273">
        <v>0.22500000000000009</v>
      </c>
      <c r="H139" s="273">
        <v>1.3605442176870763E-2</v>
      </c>
    </row>
    <row r="140" spans="1:25" x14ac:dyDescent="0.35">
      <c r="B140" s="269" t="s">
        <v>247</v>
      </c>
      <c r="C140" s="270"/>
      <c r="D140" s="272">
        <v>390</v>
      </c>
      <c r="E140" s="272">
        <v>450</v>
      </c>
      <c r="F140" s="272">
        <v>470</v>
      </c>
      <c r="G140" s="273">
        <v>0.15306122448979598</v>
      </c>
      <c r="H140" s="273">
        <v>2.8761061946902755E-2</v>
      </c>
    </row>
    <row r="141" spans="1:25" x14ac:dyDescent="0.35">
      <c r="B141" s="269" t="s">
        <v>248</v>
      </c>
      <c r="C141" s="270"/>
      <c r="D141" s="272">
        <v>390</v>
      </c>
      <c r="E141" s="272">
        <v>470</v>
      </c>
      <c r="F141" s="272">
        <v>480</v>
      </c>
      <c r="G141" s="273">
        <v>0.21761658031088094</v>
      </c>
      <c r="H141" s="273">
        <v>1.0638297872340496E-2</v>
      </c>
    </row>
    <row r="142" spans="1:25" x14ac:dyDescent="0.35">
      <c r="B142" s="269" t="s">
        <v>249</v>
      </c>
      <c r="C142" s="270"/>
      <c r="D142" s="272">
        <v>440</v>
      </c>
      <c r="E142" s="272">
        <v>500</v>
      </c>
      <c r="F142" s="272">
        <v>510</v>
      </c>
      <c r="G142" s="273">
        <v>0.15632183908045971</v>
      </c>
      <c r="H142" s="273">
        <v>1.9880715705765439E-2</v>
      </c>
    </row>
    <row r="143" spans="1:25" x14ac:dyDescent="0.35">
      <c r="B143" s="269" t="s">
        <v>250</v>
      </c>
      <c r="C143" s="270"/>
      <c r="D143" s="272">
        <v>390</v>
      </c>
      <c r="E143" s="272">
        <v>450</v>
      </c>
      <c r="F143" s="272">
        <v>460</v>
      </c>
      <c r="G143" s="273">
        <v>0.15897435897435908</v>
      </c>
      <c r="H143" s="273">
        <v>1.327433628318575E-2</v>
      </c>
    </row>
    <row r="144" spans="1:25" x14ac:dyDescent="0.35">
      <c r="B144" s="269" t="s">
        <v>251</v>
      </c>
      <c r="C144" s="270"/>
      <c r="D144" s="272">
        <v>540</v>
      </c>
      <c r="E144" s="272">
        <v>580</v>
      </c>
      <c r="F144" s="272">
        <v>580</v>
      </c>
      <c r="G144" s="273">
        <v>7.4766355140186924E-2</v>
      </c>
      <c r="H144" s="273">
        <v>1.3913043478260834E-2</v>
      </c>
    </row>
    <row r="145" spans="2:8" x14ac:dyDescent="0.35">
      <c r="B145" s="269" t="s">
        <v>252</v>
      </c>
      <c r="C145" s="270"/>
      <c r="D145" s="272">
        <v>490</v>
      </c>
      <c r="E145" s="272">
        <v>530</v>
      </c>
      <c r="F145" s="272">
        <v>540</v>
      </c>
      <c r="G145" s="273">
        <v>7.5356415478615046E-2</v>
      </c>
      <c r="H145" s="273">
        <v>2.0833333333333259E-2</v>
      </c>
    </row>
    <row r="146" spans="2:8" x14ac:dyDescent="0.35">
      <c r="B146" s="269" t="s">
        <v>253</v>
      </c>
      <c r="C146" s="270"/>
      <c r="D146" s="272">
        <v>510</v>
      </c>
      <c r="E146" s="272">
        <v>530</v>
      </c>
      <c r="F146" s="272">
        <v>520</v>
      </c>
      <c r="G146" s="273">
        <v>3.9603960396039639E-2</v>
      </c>
      <c r="H146" s="273">
        <v>-3.8095238095238182E-3</v>
      </c>
    </row>
    <row r="147" spans="2:8" x14ac:dyDescent="0.35">
      <c r="B147" s="269" t="s">
        <v>254</v>
      </c>
      <c r="C147" s="270"/>
      <c r="D147" s="272">
        <v>390</v>
      </c>
      <c r="E147" s="272">
        <v>420</v>
      </c>
      <c r="F147" s="272">
        <v>430</v>
      </c>
      <c r="G147" s="273">
        <v>8.1841432225064015E-2</v>
      </c>
      <c r="H147" s="273">
        <v>1.1820330969267046E-2</v>
      </c>
    </row>
    <row r="148" spans="2:8" x14ac:dyDescent="0.35">
      <c r="B148" s="269" t="s">
        <v>255</v>
      </c>
      <c r="C148" s="276"/>
      <c r="D148" s="272">
        <v>430</v>
      </c>
      <c r="E148" s="272">
        <v>440</v>
      </c>
      <c r="F148" s="272">
        <v>440</v>
      </c>
      <c r="G148" s="273">
        <v>3.7558685446009488E-2</v>
      </c>
      <c r="H148" s="273">
        <v>2.2624434389140191E-3</v>
      </c>
    </row>
    <row r="149" spans="2:8" x14ac:dyDescent="0.35">
      <c r="B149" s="269" t="s">
        <v>256</v>
      </c>
      <c r="C149" s="276"/>
      <c r="D149" s="272">
        <v>580</v>
      </c>
      <c r="E149" s="272">
        <v>640</v>
      </c>
      <c r="F149" s="272">
        <v>650</v>
      </c>
      <c r="G149" s="273">
        <v>9.5890410958904049E-2</v>
      </c>
      <c r="H149" s="273">
        <v>9.3749999999999112E-3</v>
      </c>
    </row>
    <row r="150" spans="2:8" x14ac:dyDescent="0.35">
      <c r="B150" s="269" t="s">
        <v>257</v>
      </c>
      <c r="C150" s="276"/>
      <c r="D150" s="272">
        <v>490</v>
      </c>
      <c r="E150" s="272">
        <v>510</v>
      </c>
      <c r="F150" s="272">
        <v>520</v>
      </c>
      <c r="G150" s="273">
        <v>4.9382716049382713E-2</v>
      </c>
      <c r="H150" s="273">
        <v>1.3725490196078383E-2</v>
      </c>
    </row>
    <row r="151" spans="2:8" x14ac:dyDescent="0.35">
      <c r="B151" s="269" t="s">
        <v>258</v>
      </c>
      <c r="C151" s="276"/>
      <c r="D151" s="272">
        <v>450</v>
      </c>
      <c r="E151" s="272">
        <v>490</v>
      </c>
      <c r="F151" s="272">
        <v>490</v>
      </c>
      <c r="G151" s="273">
        <v>7.7092511013215903E-2</v>
      </c>
      <c r="H151" s="273">
        <v>6.1349693251533388E-3</v>
      </c>
    </row>
    <row r="152" spans="2:8" x14ac:dyDescent="0.35">
      <c r="B152" s="269" t="s">
        <v>259</v>
      </c>
      <c r="C152" s="276"/>
      <c r="D152" s="272">
        <v>390</v>
      </c>
      <c r="E152" s="272">
        <v>440</v>
      </c>
      <c r="F152" s="272">
        <v>440</v>
      </c>
      <c r="G152" s="273">
        <v>0.11675126903553301</v>
      </c>
      <c r="H152" s="273">
        <v>6.8181818181818343E-3</v>
      </c>
    </row>
    <row r="153" spans="2:8" x14ac:dyDescent="0.35">
      <c r="B153" s="269" t="s">
        <v>260</v>
      </c>
      <c r="C153" s="276"/>
      <c r="D153" s="272">
        <v>560</v>
      </c>
      <c r="E153" s="272">
        <v>580</v>
      </c>
      <c r="F153" s="272">
        <v>580</v>
      </c>
      <c r="G153" s="273">
        <v>3.9568345323740983E-2</v>
      </c>
      <c r="H153" s="273">
        <v>1.0380622837370179E-2</v>
      </c>
    </row>
    <row r="154" spans="2:8" x14ac:dyDescent="0.35">
      <c r="B154" s="269" t="s">
        <v>261</v>
      </c>
      <c r="C154" s="276"/>
      <c r="D154" s="272">
        <v>420</v>
      </c>
      <c r="E154" s="272">
        <v>460</v>
      </c>
      <c r="F154" s="272">
        <v>470</v>
      </c>
      <c r="G154" s="273">
        <v>9.4786729857819996E-2</v>
      </c>
      <c r="H154" s="273">
        <v>6.4935064935065512E-3</v>
      </c>
    </row>
    <row r="155" spans="2:8" x14ac:dyDescent="0.35">
      <c r="B155" s="269" t="s">
        <v>262</v>
      </c>
      <c r="C155" s="276"/>
      <c r="D155" s="272">
        <v>460</v>
      </c>
      <c r="E155" s="272">
        <v>490</v>
      </c>
      <c r="F155" s="272">
        <v>500</v>
      </c>
      <c r="G155" s="273">
        <v>5.6277056277056259E-2</v>
      </c>
      <c r="H155" s="273">
        <v>1.6393442622950838E-2</v>
      </c>
    </row>
    <row r="156" spans="2:8" x14ac:dyDescent="0.35">
      <c r="B156" s="269" t="s">
        <v>263</v>
      </c>
      <c r="C156" s="276"/>
      <c r="D156" s="272">
        <v>500</v>
      </c>
      <c r="E156" s="272">
        <v>520</v>
      </c>
      <c r="F156" s="272">
        <v>520</v>
      </c>
      <c r="G156" s="273">
        <v>4.8387096774193505E-2</v>
      </c>
      <c r="H156" s="273">
        <v>3.8461538461538325E-3</v>
      </c>
    </row>
    <row r="157" spans="2:8" x14ac:dyDescent="0.35">
      <c r="B157" s="269" t="s">
        <v>264</v>
      </c>
      <c r="C157" s="276"/>
      <c r="D157" s="272">
        <v>420</v>
      </c>
      <c r="E157" s="272">
        <v>460</v>
      </c>
      <c r="F157" s="272">
        <v>460</v>
      </c>
      <c r="G157" s="273">
        <v>8.5510688836104576E-2</v>
      </c>
      <c r="H157" s="273">
        <v>8.7527352297593897E-3</v>
      </c>
    </row>
    <row r="158" spans="2:8" x14ac:dyDescent="0.35">
      <c r="B158" s="269" t="s">
        <v>265</v>
      </c>
      <c r="C158" s="276"/>
      <c r="D158" s="272">
        <v>500</v>
      </c>
      <c r="E158" s="272">
        <v>510</v>
      </c>
      <c r="F158" s="272">
        <v>520</v>
      </c>
      <c r="G158" s="273">
        <v>1.6032064128256529E-2</v>
      </c>
      <c r="H158" s="273">
        <v>1.7751479289940919E-2</v>
      </c>
    </row>
    <row r="159" spans="2:8" x14ac:dyDescent="0.35">
      <c r="B159" s="269" t="s">
        <v>266</v>
      </c>
      <c r="C159" s="276"/>
      <c r="D159" s="272">
        <v>470</v>
      </c>
      <c r="E159" s="272">
        <v>520</v>
      </c>
      <c r="F159" s="272">
        <v>520</v>
      </c>
      <c r="G159" s="273">
        <v>0.1118279569892473</v>
      </c>
      <c r="H159" s="273">
        <v>7.7369439071566237E-3</v>
      </c>
    </row>
    <row r="160" spans="2:8" x14ac:dyDescent="0.35">
      <c r="B160" s="269" t="s">
        <v>267</v>
      </c>
      <c r="C160" s="276"/>
      <c r="D160" s="272">
        <v>400</v>
      </c>
      <c r="E160" s="272">
        <v>420</v>
      </c>
      <c r="F160" s="272">
        <v>430</v>
      </c>
      <c r="G160" s="273">
        <v>6.2656641604009966E-2</v>
      </c>
      <c r="H160" s="273">
        <v>2.3584905660376521E-3</v>
      </c>
    </row>
    <row r="161" spans="1:11" x14ac:dyDescent="0.35">
      <c r="B161" s="269" t="s">
        <v>268</v>
      </c>
      <c r="C161" s="276"/>
      <c r="D161" s="272">
        <v>530</v>
      </c>
      <c r="E161" s="272">
        <v>550</v>
      </c>
      <c r="F161" s="272">
        <v>550</v>
      </c>
      <c r="G161" s="273">
        <v>3.9848197343453462E-2</v>
      </c>
      <c r="H161" s="273">
        <v>1.8248175182482562E-3</v>
      </c>
    </row>
    <row r="162" spans="1:11" x14ac:dyDescent="0.35">
      <c r="B162" s="269" t="s">
        <v>269</v>
      </c>
      <c r="C162" s="276"/>
      <c r="D162" s="272">
        <v>340</v>
      </c>
      <c r="E162" s="272">
        <v>360</v>
      </c>
      <c r="F162" s="272">
        <v>360</v>
      </c>
      <c r="G162" s="273">
        <v>5.2785923753665642E-2</v>
      </c>
      <c r="H162" s="273">
        <v>1.1142061281337101E-2</v>
      </c>
    </row>
    <row r="163" spans="1:11" x14ac:dyDescent="0.35">
      <c r="B163" s="269" t="s">
        <v>270</v>
      </c>
      <c r="C163" s="276"/>
      <c r="D163" s="272">
        <v>250</v>
      </c>
      <c r="E163" s="272">
        <v>260</v>
      </c>
      <c r="F163" s="272">
        <v>260</v>
      </c>
      <c r="G163" s="273">
        <v>4.0322580645161255E-2</v>
      </c>
      <c r="H163" s="273">
        <v>3.8759689922480689E-3</v>
      </c>
    </row>
    <row r="164" spans="1:11" x14ac:dyDescent="0.35">
      <c r="B164" s="269" t="s">
        <v>271</v>
      </c>
      <c r="C164" s="276"/>
      <c r="D164" s="272">
        <v>330</v>
      </c>
      <c r="E164" s="272">
        <v>340</v>
      </c>
      <c r="F164" s="272">
        <v>340</v>
      </c>
      <c r="G164" s="273">
        <v>3.0211480362537735E-2</v>
      </c>
      <c r="H164" s="273">
        <v>8.7976539589442737E-3</v>
      </c>
    </row>
    <row r="165" spans="1:11" x14ac:dyDescent="0.35">
      <c r="B165" s="269" t="s">
        <v>272</v>
      </c>
      <c r="C165" s="276"/>
      <c r="D165" s="272">
        <v>400</v>
      </c>
      <c r="E165" s="272">
        <v>430</v>
      </c>
      <c r="F165" s="272">
        <v>440</v>
      </c>
      <c r="G165" s="273">
        <v>7.4999999999999956E-2</v>
      </c>
      <c r="H165" s="273">
        <v>1.3953488372093092E-2</v>
      </c>
    </row>
    <row r="166" spans="1:11" x14ac:dyDescent="0.35">
      <c r="B166" s="269" t="s">
        <v>273</v>
      </c>
      <c r="C166" s="276"/>
      <c r="D166" s="272">
        <v>310</v>
      </c>
      <c r="E166" s="272">
        <v>330</v>
      </c>
      <c r="F166" s="272">
        <v>330</v>
      </c>
      <c r="G166" s="273">
        <v>4.4871794871794934E-2</v>
      </c>
      <c r="H166" s="273">
        <v>9.2024539877300082E-3</v>
      </c>
    </row>
    <row r="167" spans="1:11" x14ac:dyDescent="0.35">
      <c r="B167" s="269" t="s">
        <v>274</v>
      </c>
      <c r="C167" s="276"/>
      <c r="D167" s="272">
        <v>390</v>
      </c>
      <c r="E167" s="272">
        <v>420</v>
      </c>
      <c r="F167" s="272">
        <v>420</v>
      </c>
      <c r="G167" s="273">
        <v>6.9230769230769207E-2</v>
      </c>
      <c r="H167" s="273">
        <v>7.194244604316502E-3</v>
      </c>
    </row>
    <row r="168" spans="1:11" x14ac:dyDescent="0.35">
      <c r="B168" s="269" t="s">
        <v>275</v>
      </c>
      <c r="C168" s="276"/>
      <c r="D168" s="272">
        <v>480</v>
      </c>
      <c r="E168" s="272">
        <v>520</v>
      </c>
      <c r="F168" s="272">
        <v>530</v>
      </c>
      <c r="G168" s="273">
        <v>7.6446280991735449E-2</v>
      </c>
      <c r="H168" s="273">
        <v>1.5355086372360827E-2</v>
      </c>
    </row>
    <row r="169" spans="1:11" x14ac:dyDescent="0.35">
      <c r="B169" s="269" t="s">
        <v>276</v>
      </c>
      <c r="C169" s="276"/>
      <c r="D169" s="272">
        <v>410</v>
      </c>
      <c r="E169" s="272">
        <v>420</v>
      </c>
      <c r="F169" s="272">
        <v>420</v>
      </c>
      <c r="G169" s="273">
        <v>2.9484029484029506E-2</v>
      </c>
      <c r="H169" s="273">
        <v>2.3866348448686736E-3</v>
      </c>
    </row>
    <row r="170" spans="1:11" x14ac:dyDescent="0.35">
      <c r="B170" s="269" t="s">
        <v>277</v>
      </c>
      <c r="C170" s="276"/>
      <c r="D170" s="272">
        <v>540</v>
      </c>
      <c r="E170" s="272">
        <v>570</v>
      </c>
      <c r="F170" s="272">
        <v>570</v>
      </c>
      <c r="G170" s="273">
        <v>5.5970149253731449E-2</v>
      </c>
      <c r="H170" s="273">
        <v>7.0671378091873294E-3</v>
      </c>
    </row>
    <row r="171" spans="1:11" x14ac:dyDescent="0.35">
      <c r="B171" s="269" t="s">
        <v>278</v>
      </c>
      <c r="C171" s="276"/>
      <c r="D171" s="272">
        <v>350</v>
      </c>
      <c r="E171" s="272">
        <v>370</v>
      </c>
      <c r="F171" s="272">
        <v>380</v>
      </c>
      <c r="G171" s="273">
        <v>7.225433526011571E-2</v>
      </c>
      <c r="H171" s="273">
        <v>1.8867924528301883E-2</v>
      </c>
    </row>
    <row r="172" spans="1:11" x14ac:dyDescent="0.35">
      <c r="B172" s="269" t="s">
        <v>279</v>
      </c>
      <c r="C172" s="276"/>
      <c r="D172" s="272">
        <v>430</v>
      </c>
      <c r="E172" s="272">
        <v>460</v>
      </c>
      <c r="F172" s="272" t="s">
        <v>141</v>
      </c>
      <c r="G172" s="273">
        <v>6.4665127020785196E-2</v>
      </c>
      <c r="H172" s="273" t="s">
        <v>141</v>
      </c>
    </row>
    <row r="173" spans="1:11" x14ac:dyDescent="0.35">
      <c r="B173" s="269" t="s">
        <v>604</v>
      </c>
      <c r="C173" s="276"/>
      <c r="D173" s="272">
        <v>610</v>
      </c>
      <c r="E173" s="272" t="s">
        <v>141</v>
      </c>
      <c r="F173" s="272" t="s">
        <v>141</v>
      </c>
      <c r="G173" s="273" t="s">
        <v>141</v>
      </c>
      <c r="H173" s="273" t="s">
        <v>141</v>
      </c>
    </row>
    <row r="174" spans="1:11" x14ac:dyDescent="0.35">
      <c r="A174" s="277"/>
      <c r="B174" s="278"/>
      <c r="C174" s="279"/>
      <c r="D174" s="280"/>
      <c r="E174" s="280"/>
      <c r="F174" s="278"/>
      <c r="G174" s="280"/>
      <c r="H174" s="280"/>
    </row>
    <row r="175" spans="1:11" x14ac:dyDescent="0.35">
      <c r="A175" s="281">
        <v>1</v>
      </c>
      <c r="B175" s="1" t="s">
        <v>605</v>
      </c>
      <c r="C175" s="282"/>
      <c r="E175" s="282"/>
      <c r="F175" s="282"/>
      <c r="G175" s="282"/>
      <c r="K175" s="265">
        <v>49</v>
      </c>
    </row>
  </sheetData>
  <mergeCells count="17">
    <mergeCell ref="A134:H134"/>
    <mergeCell ref="A136:C137"/>
    <mergeCell ref="D136:F136"/>
    <mergeCell ref="G136:H136"/>
    <mergeCell ref="A48:C49"/>
    <mergeCell ref="D48:F48"/>
    <mergeCell ref="G48:H48"/>
    <mergeCell ref="A90:H90"/>
    <mergeCell ref="A92:C93"/>
    <mergeCell ref="D92:F92"/>
    <mergeCell ref="G92:H92"/>
    <mergeCell ref="A1:D1"/>
    <mergeCell ref="A2:H2"/>
    <mergeCell ref="A4:C5"/>
    <mergeCell ref="D4:F4"/>
    <mergeCell ref="G4:H4"/>
    <mergeCell ref="A46:H46"/>
  </mergeCells>
  <hyperlinks>
    <hyperlink ref="A1:D1" location="Contents!A1" display="Contents!A1" xr:uid="{A09DC4F4-A4BB-44B9-8C00-3738722025E3}"/>
  </hyperlink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8F7A42-51FC-4054-BDAC-49C8220A199D}">
  <sheetPr codeName="Sheet36"/>
  <dimension ref="A1:W180"/>
  <sheetViews>
    <sheetView zoomScaleNormal="100" workbookViewId="0">
      <selection sqref="A1:D1"/>
    </sheetView>
  </sheetViews>
  <sheetFormatPr defaultColWidth="9" defaultRowHeight="14.5" x14ac:dyDescent="0.35"/>
  <cols>
    <col min="1" max="1" width="3.1796875" style="149" customWidth="1"/>
    <col min="2" max="2" width="10.453125" style="149" customWidth="1"/>
    <col min="3" max="3" width="2.54296875" style="149" customWidth="1"/>
    <col min="4" max="5" width="10.54296875" style="149" bestFit="1" customWidth="1"/>
    <col min="6" max="6" width="11.1796875" style="149" bestFit="1" customWidth="1"/>
    <col min="7" max="7" width="13.54296875" style="149" bestFit="1" customWidth="1"/>
    <col min="8" max="8" width="16.453125" style="149" customWidth="1"/>
    <col min="9" max="22" width="9" style="265"/>
    <col min="23" max="16384" width="9" style="149"/>
  </cols>
  <sheetData>
    <row r="1" spans="1:23" x14ac:dyDescent="0.35">
      <c r="A1" s="264" t="s">
        <v>132</v>
      </c>
      <c r="B1" s="264"/>
      <c r="C1" s="264"/>
      <c r="D1" s="264"/>
      <c r="E1" s="15"/>
      <c r="F1" s="15"/>
      <c r="G1" s="15"/>
      <c r="H1" s="15"/>
      <c r="K1" s="265">
        <v>56</v>
      </c>
    </row>
    <row r="2" spans="1:23" s="1" customFormat="1" ht="13.4" customHeight="1" x14ac:dyDescent="0.25">
      <c r="A2" s="168" t="s">
        <v>606</v>
      </c>
      <c r="B2" s="168"/>
      <c r="C2" s="168"/>
      <c r="D2" s="168"/>
      <c r="E2" s="168"/>
      <c r="F2" s="168"/>
      <c r="G2" s="168"/>
      <c r="H2" s="168"/>
      <c r="I2" s="9"/>
      <c r="J2" s="9"/>
      <c r="K2" s="9">
        <v>46</v>
      </c>
      <c r="L2" s="9">
        <v>24</v>
      </c>
      <c r="M2" s="9">
        <v>25</v>
      </c>
      <c r="N2" s="9"/>
      <c r="O2" s="9"/>
      <c r="P2" s="9"/>
      <c r="Q2" s="9"/>
      <c r="R2" s="9"/>
      <c r="S2" s="9"/>
      <c r="T2" s="9"/>
      <c r="U2" s="9"/>
      <c r="V2" s="9"/>
    </row>
    <row r="3" spans="1:23" s="1" customFormat="1" ht="13" x14ac:dyDescent="0.25">
      <c r="B3" s="284"/>
      <c r="C3" s="284"/>
      <c r="D3" s="284"/>
      <c r="E3" s="284"/>
      <c r="F3" s="284"/>
      <c r="G3" s="284"/>
      <c r="H3" s="284"/>
      <c r="I3" s="9"/>
      <c r="J3" s="9"/>
      <c r="K3" s="9"/>
      <c r="L3" s="9"/>
      <c r="M3" s="9"/>
      <c r="N3" s="9"/>
      <c r="O3" s="9"/>
      <c r="P3" s="9"/>
      <c r="Q3" s="9"/>
      <c r="R3" s="9"/>
      <c r="S3" s="9"/>
      <c r="T3" s="9"/>
      <c r="U3" s="9"/>
      <c r="V3" s="9"/>
    </row>
    <row r="4" spans="1:23" ht="17.5" customHeight="1" x14ac:dyDescent="0.6">
      <c r="A4" s="58" t="s">
        <v>594</v>
      </c>
      <c r="B4" s="58"/>
      <c r="C4" s="58"/>
      <c r="D4" s="58" t="s">
        <v>595</v>
      </c>
      <c r="E4" s="58"/>
      <c r="F4" s="58"/>
      <c r="G4" s="58" t="s">
        <v>596</v>
      </c>
      <c r="H4" s="58"/>
      <c r="K4" s="265">
        <v>47</v>
      </c>
      <c r="L4" s="265">
        <v>38</v>
      </c>
      <c r="M4" s="265">
        <v>39</v>
      </c>
    </row>
    <row r="5" spans="1:23" ht="17.149999999999999" customHeight="1" x14ac:dyDescent="0.35">
      <c r="A5" s="63"/>
      <c r="B5" s="63"/>
      <c r="C5" s="63"/>
      <c r="D5" s="268" t="s">
        <v>597</v>
      </c>
      <c r="E5" s="268" t="s">
        <v>598</v>
      </c>
      <c r="F5" s="268" t="s">
        <v>599</v>
      </c>
      <c r="G5" s="268" t="s">
        <v>600</v>
      </c>
      <c r="H5" s="268" t="s">
        <v>601</v>
      </c>
      <c r="K5" s="265">
        <v>40</v>
      </c>
      <c r="L5" s="265">
        <v>41</v>
      </c>
      <c r="M5" s="265">
        <v>42</v>
      </c>
      <c r="N5" s="265">
        <v>43</v>
      </c>
      <c r="O5" s="265">
        <v>44</v>
      </c>
      <c r="P5" s="265">
        <v>45</v>
      </c>
      <c r="Q5" s="265">
        <v>48</v>
      </c>
    </row>
    <row r="6" spans="1:23" x14ac:dyDescent="0.35">
      <c r="B6" s="269" t="s">
        <v>245</v>
      </c>
      <c r="C6" s="270"/>
      <c r="D6" s="285">
        <v>12</v>
      </c>
      <c r="E6" s="285">
        <v>15.6</v>
      </c>
      <c r="F6" s="285">
        <v>15.6</v>
      </c>
      <c r="G6" s="273">
        <v>0.29776821780344309</v>
      </c>
      <c r="H6" s="273">
        <v>-1.7154544930783056E-3</v>
      </c>
    </row>
    <row r="7" spans="1:23" x14ac:dyDescent="0.35">
      <c r="B7" s="269" t="s">
        <v>246</v>
      </c>
      <c r="C7" s="270"/>
      <c r="D7" s="285">
        <v>13.6</v>
      </c>
      <c r="E7" s="285">
        <v>14.4</v>
      </c>
      <c r="F7" s="285">
        <v>14.4</v>
      </c>
      <c r="G7" s="273">
        <v>6.0749415182972388E-2</v>
      </c>
      <c r="H7" s="273">
        <v>-1.9151710274740719E-3</v>
      </c>
    </row>
    <row r="8" spans="1:23" x14ac:dyDescent="0.35">
      <c r="B8" s="269" t="s">
        <v>247</v>
      </c>
      <c r="C8" s="270"/>
      <c r="D8" s="285">
        <v>18</v>
      </c>
      <c r="E8" s="285">
        <v>19.600000000000001</v>
      </c>
      <c r="F8" s="285">
        <v>19.7</v>
      </c>
      <c r="G8" s="273">
        <v>9.1274149879071897E-2</v>
      </c>
      <c r="H8" s="273">
        <v>4.7361495243052332E-3</v>
      </c>
    </row>
    <row r="9" spans="1:23" x14ac:dyDescent="0.35">
      <c r="B9" s="269" t="s">
        <v>248</v>
      </c>
      <c r="C9" s="270"/>
      <c r="D9" s="285">
        <v>19.7</v>
      </c>
      <c r="E9" s="285">
        <v>22.1</v>
      </c>
      <c r="F9" s="285">
        <v>22</v>
      </c>
      <c r="G9" s="273">
        <v>0.12155342624901766</v>
      </c>
      <c r="H9" s="273">
        <v>-1.2911151067064308E-3</v>
      </c>
    </row>
    <row r="10" spans="1:23" x14ac:dyDescent="0.35">
      <c r="B10" s="269" t="s">
        <v>249</v>
      </c>
      <c r="C10" s="270"/>
      <c r="D10" s="285">
        <v>19.100000000000001</v>
      </c>
      <c r="E10" s="285">
        <v>20</v>
      </c>
      <c r="F10" s="285">
        <v>19.8</v>
      </c>
      <c r="G10" s="273">
        <v>5.1305064974089154E-2</v>
      </c>
      <c r="H10" s="273">
        <v>-1.0217138893968691E-2</v>
      </c>
      <c r="V10" s="265" t="s">
        <v>281</v>
      </c>
      <c r="W10" s="149">
        <v>25</v>
      </c>
    </row>
    <row r="11" spans="1:23" x14ac:dyDescent="0.35">
      <c r="B11" s="269" t="s">
        <v>250</v>
      </c>
      <c r="C11" s="270"/>
      <c r="D11" s="285">
        <v>19.399999999999999</v>
      </c>
      <c r="E11" s="285">
        <v>19.899999999999999</v>
      </c>
      <c r="F11" s="285">
        <v>20.2</v>
      </c>
      <c r="G11" s="273">
        <v>2.7122760507440002E-2</v>
      </c>
      <c r="H11" s="273">
        <v>1.186616534683238E-2</v>
      </c>
      <c r="V11" s="265" t="s">
        <v>602</v>
      </c>
      <c r="W11" s="149">
        <v>26</v>
      </c>
    </row>
    <row r="12" spans="1:23" x14ac:dyDescent="0.35">
      <c r="B12" s="269" t="s">
        <v>251</v>
      </c>
      <c r="C12" s="270"/>
      <c r="D12" s="285">
        <v>21.3</v>
      </c>
      <c r="E12" s="285">
        <v>21.8</v>
      </c>
      <c r="F12" s="285">
        <v>21.7</v>
      </c>
      <c r="G12" s="273">
        <v>2.3876296587079127E-2</v>
      </c>
      <c r="H12" s="273">
        <v>-5.7083132668881431E-3</v>
      </c>
      <c r="V12" s="265" t="s">
        <v>603</v>
      </c>
      <c r="W12" s="149">
        <v>27</v>
      </c>
    </row>
    <row r="13" spans="1:23" x14ac:dyDescent="0.35">
      <c r="B13" s="269" t="s">
        <v>252</v>
      </c>
      <c r="C13" s="270"/>
      <c r="D13" s="285">
        <v>22.7</v>
      </c>
      <c r="E13" s="285">
        <v>23.3</v>
      </c>
      <c r="F13" s="285">
        <v>23.3</v>
      </c>
      <c r="G13" s="273">
        <v>2.749829492502287E-2</v>
      </c>
      <c r="H13" s="273">
        <v>-3.3437218633470822E-3</v>
      </c>
      <c r="V13" s="265" t="s">
        <v>166</v>
      </c>
      <c r="W13" s="149">
        <v>28</v>
      </c>
    </row>
    <row r="14" spans="1:23" x14ac:dyDescent="0.35">
      <c r="B14" s="269" t="s">
        <v>253</v>
      </c>
      <c r="C14" s="270"/>
      <c r="D14" s="285">
        <v>21.4</v>
      </c>
      <c r="E14" s="285">
        <v>21.5</v>
      </c>
      <c r="F14" s="285">
        <v>21.5</v>
      </c>
      <c r="G14" s="273">
        <v>4.5113452542320243E-3</v>
      </c>
      <c r="H14" s="273">
        <v>-2.0115025394483732E-3</v>
      </c>
    </row>
    <row r="15" spans="1:23" x14ac:dyDescent="0.35">
      <c r="B15" s="269" t="s">
        <v>254</v>
      </c>
      <c r="C15" s="270"/>
      <c r="D15" s="285">
        <v>16.899999999999999</v>
      </c>
      <c r="E15" s="285">
        <v>17.3</v>
      </c>
      <c r="F15" s="285">
        <v>17.3</v>
      </c>
      <c r="G15" s="273">
        <v>2.4766746845294563E-2</v>
      </c>
      <c r="H15" s="273">
        <v>1.0937120589336047E-3</v>
      </c>
    </row>
    <row r="16" spans="1:23" x14ac:dyDescent="0.35">
      <c r="B16" s="269" t="s">
        <v>255</v>
      </c>
      <c r="C16" s="276"/>
      <c r="D16" s="285">
        <v>15.1</v>
      </c>
      <c r="E16" s="285">
        <v>15.6</v>
      </c>
      <c r="F16" s="285">
        <v>15.7</v>
      </c>
      <c r="G16" s="273">
        <v>3.5711167517317621E-2</v>
      </c>
      <c r="H16" s="273">
        <v>2.3087229441696167E-3</v>
      </c>
    </row>
    <row r="17" spans="2:8" x14ac:dyDescent="0.35">
      <c r="B17" s="269" t="s">
        <v>256</v>
      </c>
      <c r="C17" s="286"/>
      <c r="D17" s="285">
        <v>19.7</v>
      </c>
      <c r="E17" s="285">
        <v>20</v>
      </c>
      <c r="F17" s="285">
        <v>19.899999999999999</v>
      </c>
      <c r="G17" s="273">
        <v>1.8017156287696512E-2</v>
      </c>
      <c r="H17" s="273">
        <v>-3.9383471936768055E-3</v>
      </c>
    </row>
    <row r="18" spans="2:8" x14ac:dyDescent="0.35">
      <c r="B18" s="269" t="s">
        <v>257</v>
      </c>
      <c r="C18" s="286">
        <v>2</v>
      </c>
      <c r="D18" s="285">
        <v>14.5</v>
      </c>
      <c r="E18" s="285">
        <v>14.1</v>
      </c>
      <c r="F18" s="285">
        <v>14</v>
      </c>
      <c r="G18" s="273">
        <v>-3.0852339609937274E-2</v>
      </c>
      <c r="H18" s="273">
        <v>-5.3584423580269602E-3</v>
      </c>
    </row>
    <row r="19" spans="2:8" x14ac:dyDescent="0.35">
      <c r="B19" s="269" t="s">
        <v>258</v>
      </c>
      <c r="C19" s="286"/>
      <c r="D19" s="285">
        <v>17.7</v>
      </c>
      <c r="E19" s="285">
        <v>18</v>
      </c>
      <c r="F19" s="285">
        <v>20.100000000000001</v>
      </c>
      <c r="G19" s="273">
        <v>1.5440735983392351E-2</v>
      </c>
      <c r="H19" s="273">
        <v>0.11469074416264435</v>
      </c>
    </row>
    <row r="20" spans="2:8" x14ac:dyDescent="0.35">
      <c r="B20" s="269" t="s">
        <v>259</v>
      </c>
      <c r="C20" s="276"/>
      <c r="D20" s="285">
        <v>15.8</v>
      </c>
      <c r="E20" s="285">
        <v>17.2</v>
      </c>
      <c r="F20" s="285">
        <v>17.100000000000001</v>
      </c>
      <c r="G20" s="273">
        <v>8.9102346982946612E-2</v>
      </c>
      <c r="H20" s="273">
        <v>-8.099027881968035E-3</v>
      </c>
    </row>
    <row r="21" spans="2:8" x14ac:dyDescent="0.35">
      <c r="B21" s="269" t="s">
        <v>260</v>
      </c>
      <c r="C21" s="276"/>
      <c r="D21" s="285">
        <v>19.600000000000001</v>
      </c>
      <c r="E21" s="285">
        <v>19.8</v>
      </c>
      <c r="F21" s="285">
        <v>19.8</v>
      </c>
      <c r="G21" s="273">
        <v>1.1441159094722098E-2</v>
      </c>
      <c r="H21" s="273">
        <v>-1.187193125467223E-3</v>
      </c>
    </row>
    <row r="22" spans="2:8" x14ac:dyDescent="0.35">
      <c r="B22" s="269" t="s">
        <v>261</v>
      </c>
      <c r="C22" s="276"/>
      <c r="D22" s="285">
        <v>20.8</v>
      </c>
      <c r="E22" s="285">
        <v>21.4</v>
      </c>
      <c r="F22" s="285">
        <v>21.4</v>
      </c>
      <c r="G22" s="273">
        <v>3.1490990616660053E-2</v>
      </c>
      <c r="H22" s="273">
        <v>-4.2109264817047354E-4</v>
      </c>
    </row>
    <row r="23" spans="2:8" x14ac:dyDescent="0.35">
      <c r="B23" s="269" t="s">
        <v>262</v>
      </c>
      <c r="C23" s="276"/>
      <c r="D23" s="285">
        <v>19.2</v>
      </c>
      <c r="E23" s="285">
        <v>22.3</v>
      </c>
      <c r="F23" s="285">
        <v>22.2</v>
      </c>
      <c r="G23" s="273">
        <v>0.15841685805045413</v>
      </c>
      <c r="H23" s="273">
        <v>-2.4222841060769218E-3</v>
      </c>
    </row>
    <row r="24" spans="2:8" x14ac:dyDescent="0.35">
      <c r="B24" s="269" t="s">
        <v>263</v>
      </c>
      <c r="C24" s="276"/>
      <c r="D24" s="285">
        <v>20.3</v>
      </c>
      <c r="E24" s="285">
        <v>20.7</v>
      </c>
      <c r="F24" s="285">
        <v>20.5</v>
      </c>
      <c r="G24" s="273">
        <v>1.9157895659545288E-2</v>
      </c>
      <c r="H24" s="273">
        <v>-5.3428682388443338E-3</v>
      </c>
    </row>
    <row r="25" spans="2:8" x14ac:dyDescent="0.35">
      <c r="B25" s="269" t="s">
        <v>264</v>
      </c>
      <c r="C25" s="276"/>
      <c r="D25" s="285">
        <v>23.2</v>
      </c>
      <c r="E25" s="285">
        <v>23.5</v>
      </c>
      <c r="F25" s="285">
        <v>23.4</v>
      </c>
      <c r="G25" s="273">
        <v>1.3392401829710243E-2</v>
      </c>
      <c r="H25" s="273">
        <v>-4.2636850384248914E-3</v>
      </c>
    </row>
    <row r="26" spans="2:8" x14ac:dyDescent="0.35">
      <c r="B26" s="269" t="s">
        <v>265</v>
      </c>
      <c r="C26" s="276"/>
      <c r="D26" s="285">
        <v>24.4</v>
      </c>
      <c r="E26" s="285">
        <v>24.3</v>
      </c>
      <c r="F26" s="285">
        <v>24.3</v>
      </c>
      <c r="G26" s="273">
        <v>-1.8407601802791218E-3</v>
      </c>
      <c r="H26" s="273">
        <v>7.1884087109364003E-4</v>
      </c>
    </row>
    <row r="27" spans="2:8" x14ac:dyDescent="0.35">
      <c r="B27" s="269" t="s">
        <v>266</v>
      </c>
      <c r="C27" s="276"/>
      <c r="D27" s="285">
        <v>16.2</v>
      </c>
      <c r="E27" s="285">
        <v>20.6</v>
      </c>
      <c r="F27" s="285">
        <v>20.3</v>
      </c>
      <c r="G27" s="273">
        <v>0.26596390328824682</v>
      </c>
      <c r="H27" s="273">
        <v>-1.1386198994492891E-2</v>
      </c>
    </row>
    <row r="28" spans="2:8" x14ac:dyDescent="0.35">
      <c r="B28" s="269" t="s">
        <v>267</v>
      </c>
      <c r="C28" s="276"/>
      <c r="D28" s="285">
        <v>16.5</v>
      </c>
      <c r="E28" s="285">
        <v>16.600000000000001</v>
      </c>
      <c r="F28" s="285">
        <v>16.600000000000001</v>
      </c>
      <c r="G28" s="273">
        <v>8.8695419087907457E-3</v>
      </c>
      <c r="H28" s="273">
        <v>-3.3444691823329986E-3</v>
      </c>
    </row>
    <row r="29" spans="2:8" x14ac:dyDescent="0.35">
      <c r="B29" s="269" t="s">
        <v>268</v>
      </c>
      <c r="C29" s="276"/>
      <c r="D29" s="285">
        <v>17.399999999999999</v>
      </c>
      <c r="E29" s="285">
        <v>18.399999999999999</v>
      </c>
      <c r="F29" s="285">
        <v>18.3</v>
      </c>
      <c r="G29" s="273">
        <v>5.5038663771175056E-2</v>
      </c>
      <c r="H29" s="273">
        <v>-3.2255618468488567E-3</v>
      </c>
    </row>
    <row r="30" spans="2:8" x14ac:dyDescent="0.35">
      <c r="B30" s="269" t="s">
        <v>269</v>
      </c>
      <c r="C30" s="276"/>
      <c r="D30" s="285">
        <v>10</v>
      </c>
      <c r="E30" s="285">
        <v>10.199999999999999</v>
      </c>
      <c r="F30" s="285">
        <v>10.1</v>
      </c>
      <c r="G30" s="273">
        <v>2.1552828997027484E-2</v>
      </c>
      <c r="H30" s="273">
        <v>-2.725757574512877E-3</v>
      </c>
    </row>
    <row r="31" spans="2:8" x14ac:dyDescent="0.35">
      <c r="B31" s="269" t="s">
        <v>270</v>
      </c>
      <c r="C31" s="276"/>
      <c r="D31" s="285">
        <v>6.7</v>
      </c>
      <c r="E31" s="285">
        <v>6.8</v>
      </c>
      <c r="F31" s="285">
        <v>6.7</v>
      </c>
      <c r="G31" s="273">
        <v>1.6831761801052059E-2</v>
      </c>
      <c r="H31" s="273">
        <v>-4.6276245873895228E-3</v>
      </c>
    </row>
    <row r="32" spans="2:8" x14ac:dyDescent="0.35">
      <c r="B32" s="269" t="s">
        <v>271</v>
      </c>
      <c r="C32" s="276"/>
      <c r="D32" s="285">
        <v>9.8000000000000007</v>
      </c>
      <c r="E32" s="285">
        <v>9.9</v>
      </c>
      <c r="F32" s="285">
        <v>9.9</v>
      </c>
      <c r="G32" s="273">
        <v>1.5827436193207367E-2</v>
      </c>
      <c r="H32" s="273">
        <v>-9.1265127472722751E-3</v>
      </c>
    </row>
    <row r="33" spans="1:22" x14ac:dyDescent="0.35">
      <c r="B33" s="269" t="s">
        <v>272</v>
      </c>
      <c r="C33" s="276"/>
      <c r="D33" s="285">
        <v>12.7</v>
      </c>
      <c r="E33" s="285">
        <v>13.1</v>
      </c>
      <c r="F33" s="285">
        <v>13.1</v>
      </c>
      <c r="G33" s="273">
        <v>3.8315480661344825E-2</v>
      </c>
      <c r="H33" s="273">
        <v>-1.9223358387951972E-3</v>
      </c>
    </row>
    <row r="34" spans="1:22" x14ac:dyDescent="0.35">
      <c r="B34" s="269" t="s">
        <v>273</v>
      </c>
      <c r="C34" s="276"/>
      <c r="D34" s="285">
        <v>14</v>
      </c>
      <c r="E34" s="285">
        <v>14.1</v>
      </c>
      <c r="F34" s="285">
        <v>14.1</v>
      </c>
      <c r="G34" s="273">
        <v>3.5306688334670877E-3</v>
      </c>
      <c r="H34" s="273">
        <v>-5.411018626372277E-4</v>
      </c>
    </row>
    <row r="35" spans="1:22" x14ac:dyDescent="0.35">
      <c r="B35" s="269" t="s">
        <v>274</v>
      </c>
      <c r="C35" s="276"/>
      <c r="D35" s="285">
        <v>13</v>
      </c>
      <c r="E35" s="285">
        <v>13.5</v>
      </c>
      <c r="F35" s="285">
        <v>13.4</v>
      </c>
      <c r="G35" s="273">
        <v>3.4332916943464298E-2</v>
      </c>
      <c r="H35" s="273">
        <v>-9.1987008972060913E-3</v>
      </c>
    </row>
    <row r="36" spans="1:22" x14ac:dyDescent="0.35">
      <c r="B36" s="269" t="s">
        <v>275</v>
      </c>
      <c r="C36" s="276"/>
      <c r="D36" s="285">
        <v>22.5</v>
      </c>
      <c r="E36" s="285">
        <v>23.2</v>
      </c>
      <c r="F36" s="285">
        <v>23.1</v>
      </c>
      <c r="G36" s="273">
        <v>3.1478758974877508E-2</v>
      </c>
      <c r="H36" s="273">
        <v>-5.6562678071473416E-3</v>
      </c>
    </row>
    <row r="37" spans="1:22" x14ac:dyDescent="0.35">
      <c r="B37" s="269" t="s">
        <v>276</v>
      </c>
      <c r="C37" s="276"/>
      <c r="D37" s="285">
        <v>21.9</v>
      </c>
      <c r="E37" s="285">
        <v>22.5</v>
      </c>
      <c r="F37" s="285">
        <v>22.4</v>
      </c>
      <c r="G37" s="273">
        <v>2.4993654450363501E-2</v>
      </c>
      <c r="H37" s="273">
        <v>-3.5746206187037277E-3</v>
      </c>
    </row>
    <row r="38" spans="1:22" x14ac:dyDescent="0.35">
      <c r="B38" s="269" t="s">
        <v>277</v>
      </c>
      <c r="C38" s="276"/>
      <c r="D38" s="285">
        <v>29.2</v>
      </c>
      <c r="E38" s="285">
        <v>29.9</v>
      </c>
      <c r="F38" s="285">
        <v>29.7</v>
      </c>
      <c r="G38" s="273">
        <v>2.6825390002482852E-2</v>
      </c>
      <c r="H38" s="273">
        <v>-6.8396211529638817E-3</v>
      </c>
    </row>
    <row r="39" spans="1:22" x14ac:dyDescent="0.35">
      <c r="B39" s="269" t="s">
        <v>278</v>
      </c>
      <c r="C39" s="276"/>
      <c r="D39" s="285">
        <v>17.8</v>
      </c>
      <c r="E39" s="285">
        <v>18.399999999999999</v>
      </c>
      <c r="F39" s="285">
        <v>18.100000000000001</v>
      </c>
      <c r="G39" s="273">
        <v>3.803415314950187E-2</v>
      </c>
      <c r="H39" s="273">
        <v>-2.0253411524489118E-2</v>
      </c>
    </row>
    <row r="40" spans="1:22" x14ac:dyDescent="0.35">
      <c r="B40" s="269" t="s">
        <v>279</v>
      </c>
      <c r="C40" s="276"/>
      <c r="D40" s="285">
        <v>24</v>
      </c>
      <c r="E40" s="285">
        <v>24.5</v>
      </c>
      <c r="F40" s="285" t="s">
        <v>141</v>
      </c>
      <c r="G40" s="273">
        <v>1.8491220233491257E-2</v>
      </c>
      <c r="H40" s="273" t="s">
        <v>141</v>
      </c>
    </row>
    <row r="41" spans="1:22" x14ac:dyDescent="0.35">
      <c r="B41" s="269" t="s">
        <v>604</v>
      </c>
      <c r="C41" s="276"/>
      <c r="D41" s="285">
        <v>36.6</v>
      </c>
      <c r="E41" s="285" t="s">
        <v>141</v>
      </c>
      <c r="F41" s="285" t="s">
        <v>141</v>
      </c>
      <c r="G41" s="273" t="s">
        <v>141</v>
      </c>
      <c r="H41" s="273" t="s">
        <v>141</v>
      </c>
    </row>
    <row r="42" spans="1:22" x14ac:dyDescent="0.35">
      <c r="A42" s="277"/>
      <c r="B42" s="278"/>
      <c r="C42" s="279"/>
      <c r="D42" s="280"/>
      <c r="E42" s="280"/>
      <c r="F42" s="278"/>
      <c r="G42" s="280"/>
      <c r="H42" s="280"/>
    </row>
    <row r="43" spans="1:22" s="1" customFormat="1" ht="13.4" customHeight="1" x14ac:dyDescent="0.25">
      <c r="A43" s="281">
        <v>1</v>
      </c>
      <c r="B43" s="287" t="s">
        <v>607</v>
      </c>
      <c r="C43" s="287"/>
      <c r="D43" s="287"/>
      <c r="E43" s="287"/>
      <c r="F43" s="287"/>
      <c r="G43" s="287"/>
      <c r="H43" s="287"/>
      <c r="I43" s="9"/>
      <c r="J43" s="9"/>
      <c r="K43" s="9">
        <v>50</v>
      </c>
      <c r="L43" s="9"/>
      <c r="M43" s="9"/>
      <c r="N43" s="9"/>
      <c r="O43" s="9"/>
      <c r="P43" s="9"/>
      <c r="Q43" s="9"/>
      <c r="R43" s="9"/>
      <c r="S43" s="9"/>
      <c r="T43" s="9"/>
      <c r="U43" s="9"/>
      <c r="V43" s="9"/>
    </row>
    <row r="44" spans="1:22" s="1" customFormat="1" ht="30" customHeight="1" x14ac:dyDescent="0.25">
      <c r="B44" s="180" t="s">
        <v>608</v>
      </c>
      <c r="C44" s="180"/>
      <c r="D44" s="180"/>
      <c r="E44" s="180"/>
      <c r="F44" s="180"/>
      <c r="G44" s="180"/>
      <c r="H44" s="180"/>
      <c r="I44" s="9"/>
      <c r="J44" s="9"/>
      <c r="K44" s="9">
        <v>51</v>
      </c>
      <c r="L44" s="9"/>
      <c r="M44" s="9"/>
      <c r="N44" s="9"/>
      <c r="O44" s="9"/>
      <c r="P44" s="9"/>
      <c r="Q44" s="9"/>
      <c r="R44" s="9"/>
      <c r="S44" s="9"/>
      <c r="T44" s="9"/>
      <c r="U44" s="9"/>
      <c r="V44" s="9"/>
    </row>
    <row r="45" spans="1:22" ht="38.15" customHeight="1" x14ac:dyDescent="0.35">
      <c r="A45" s="281">
        <v>2</v>
      </c>
      <c r="B45" s="180" t="s">
        <v>609</v>
      </c>
      <c r="C45" s="180"/>
      <c r="D45" s="180"/>
      <c r="E45" s="180"/>
      <c r="F45" s="180"/>
      <c r="G45" s="180"/>
      <c r="H45" s="180"/>
      <c r="K45" s="265">
        <v>52</v>
      </c>
    </row>
    <row r="46" spans="1:22" x14ac:dyDescent="0.35">
      <c r="B46" s="15" t="s">
        <v>141</v>
      </c>
      <c r="C46" s="15"/>
      <c r="D46" s="15"/>
      <c r="E46" s="15"/>
      <c r="F46" s="15"/>
      <c r="G46" s="15"/>
      <c r="H46" s="15"/>
    </row>
    <row r="48" spans="1:22" s="1" customFormat="1" ht="14.5" customHeight="1" x14ac:dyDescent="0.35">
      <c r="A48" s="164" t="s">
        <v>602</v>
      </c>
      <c r="B48" s="164"/>
      <c r="C48" s="164"/>
      <c r="D48" s="164"/>
      <c r="E48" s="164"/>
      <c r="F48" s="164"/>
      <c r="G48" s="164"/>
      <c r="H48" s="164"/>
      <c r="I48" s="9"/>
      <c r="J48" s="9"/>
      <c r="K48" s="265">
        <v>46</v>
      </c>
      <c r="L48" s="9">
        <v>24</v>
      </c>
      <c r="M48" s="9">
        <v>26</v>
      </c>
      <c r="N48" s="9"/>
      <c r="O48" s="9"/>
      <c r="P48" s="9"/>
      <c r="Q48" s="9"/>
      <c r="R48" s="9"/>
      <c r="S48" s="9"/>
      <c r="T48" s="9"/>
      <c r="U48" s="9"/>
      <c r="V48" s="9"/>
    </row>
    <row r="49" spans="1:22" s="1" customFormat="1" x14ac:dyDescent="0.35">
      <c r="B49" s="288"/>
      <c r="C49" s="288"/>
      <c r="D49" s="289"/>
      <c r="E49" s="289"/>
      <c r="F49" s="289"/>
      <c r="G49" s="289"/>
      <c r="H49" s="289"/>
      <c r="I49" s="9"/>
      <c r="J49" s="9"/>
      <c r="K49" s="265"/>
      <c r="L49" s="9"/>
      <c r="M49" s="9"/>
      <c r="N49" s="9"/>
      <c r="O49" s="9"/>
      <c r="P49" s="9"/>
      <c r="Q49" s="9"/>
      <c r="R49" s="9"/>
      <c r="S49" s="9"/>
      <c r="T49" s="9"/>
      <c r="U49" s="9"/>
      <c r="V49" s="9"/>
    </row>
    <row r="50" spans="1:22" ht="17.5" customHeight="1" x14ac:dyDescent="0.6">
      <c r="A50" s="58" t="s">
        <v>594</v>
      </c>
      <c r="B50" s="58"/>
      <c r="C50" s="58"/>
      <c r="D50" s="58" t="s">
        <v>595</v>
      </c>
      <c r="E50" s="58"/>
      <c r="F50" s="58"/>
      <c r="G50" s="58" t="s">
        <v>596</v>
      </c>
      <c r="H50" s="58"/>
      <c r="K50" s="265">
        <v>47</v>
      </c>
      <c r="L50" s="265">
        <v>38</v>
      </c>
      <c r="M50" s="265">
        <v>39</v>
      </c>
    </row>
    <row r="51" spans="1:22" ht="17.149999999999999" customHeight="1" x14ac:dyDescent="0.35">
      <c r="A51" s="63"/>
      <c r="B51" s="63"/>
      <c r="C51" s="63"/>
      <c r="D51" s="268" t="s">
        <v>597</v>
      </c>
      <c r="E51" s="268" t="s">
        <v>598</v>
      </c>
      <c r="F51" s="268" t="s">
        <v>599</v>
      </c>
      <c r="G51" s="268" t="s">
        <v>600</v>
      </c>
      <c r="H51" s="268" t="s">
        <v>601</v>
      </c>
      <c r="K51" s="265">
        <v>40</v>
      </c>
      <c r="L51" s="265">
        <v>41</v>
      </c>
      <c r="M51" s="265">
        <v>42</v>
      </c>
      <c r="N51" s="265">
        <v>43</v>
      </c>
      <c r="O51" s="265">
        <v>44</v>
      </c>
      <c r="P51" s="265">
        <v>45</v>
      </c>
      <c r="Q51" s="265">
        <v>48</v>
      </c>
    </row>
    <row r="52" spans="1:22" x14ac:dyDescent="0.35">
      <c r="B52" s="269" t="s">
        <v>245</v>
      </c>
      <c r="C52" s="270"/>
      <c r="D52" s="285">
        <v>8.6</v>
      </c>
      <c r="E52" s="285">
        <v>9.6</v>
      </c>
      <c r="F52" s="285">
        <v>9.6</v>
      </c>
      <c r="G52" s="273">
        <v>0.11276372710797533</v>
      </c>
      <c r="H52" s="273">
        <v>-2.7961998670253951E-3</v>
      </c>
    </row>
    <row r="53" spans="1:22" x14ac:dyDescent="0.35">
      <c r="B53" s="269" t="s">
        <v>246</v>
      </c>
      <c r="C53" s="270"/>
      <c r="D53" s="285">
        <v>10.199999999999999</v>
      </c>
      <c r="E53" s="285">
        <v>10.9</v>
      </c>
      <c r="F53" s="285">
        <v>10.8</v>
      </c>
      <c r="G53" s="273">
        <v>6.5075035743277221E-2</v>
      </c>
      <c r="H53" s="273">
        <v>-3.6606352652674978E-3</v>
      </c>
    </row>
    <row r="54" spans="1:22" x14ac:dyDescent="0.35">
      <c r="B54" s="269" t="s">
        <v>247</v>
      </c>
      <c r="C54" s="270"/>
      <c r="D54" s="285">
        <v>13.3</v>
      </c>
      <c r="E54" s="285">
        <v>13.8</v>
      </c>
      <c r="F54" s="285">
        <v>13.9</v>
      </c>
      <c r="G54" s="273">
        <v>3.2747884643323122E-2</v>
      </c>
      <c r="H54" s="273">
        <v>5.8625333237611876E-3</v>
      </c>
    </row>
    <row r="55" spans="1:22" x14ac:dyDescent="0.35">
      <c r="B55" s="269" t="s">
        <v>248</v>
      </c>
      <c r="C55" s="270"/>
      <c r="D55" s="285">
        <v>13.4</v>
      </c>
      <c r="E55" s="285">
        <v>14.3</v>
      </c>
      <c r="F55" s="285">
        <v>14.2</v>
      </c>
      <c r="G55" s="273">
        <v>6.0554464188608659E-2</v>
      </c>
      <c r="H55" s="273">
        <v>-4.537473309242035E-3</v>
      </c>
    </row>
    <row r="56" spans="1:22" x14ac:dyDescent="0.35">
      <c r="B56" s="269" t="s">
        <v>249</v>
      </c>
      <c r="C56" s="270"/>
      <c r="D56" s="285">
        <v>15.8</v>
      </c>
      <c r="E56" s="285">
        <v>16.399999999999999</v>
      </c>
      <c r="F56" s="285">
        <v>16.100000000000001</v>
      </c>
      <c r="G56" s="273">
        <v>3.8773820378005475E-2</v>
      </c>
      <c r="H56" s="273">
        <v>-1.3714755497911235E-2</v>
      </c>
    </row>
    <row r="57" spans="1:22" x14ac:dyDescent="0.35">
      <c r="B57" s="269" t="s">
        <v>250</v>
      </c>
      <c r="C57" s="270"/>
      <c r="D57" s="285">
        <v>14.1</v>
      </c>
      <c r="E57" s="285">
        <v>14.3</v>
      </c>
      <c r="F57" s="285">
        <v>14.3</v>
      </c>
      <c r="G57" s="273">
        <v>1.9963837466369982E-2</v>
      </c>
      <c r="H57" s="273">
        <v>-2.6692070726662687E-3</v>
      </c>
    </row>
    <row r="58" spans="1:22" x14ac:dyDescent="0.35">
      <c r="B58" s="269" t="s">
        <v>251</v>
      </c>
      <c r="C58" s="270"/>
      <c r="D58" s="285">
        <v>14.9</v>
      </c>
      <c r="E58" s="285">
        <v>15.2</v>
      </c>
      <c r="F58" s="285">
        <v>15.1</v>
      </c>
      <c r="G58" s="273">
        <v>2.1710308018044966E-2</v>
      </c>
      <c r="H58" s="273">
        <v>-8.8097432506520912E-3</v>
      </c>
    </row>
    <row r="59" spans="1:22" x14ac:dyDescent="0.35">
      <c r="B59" s="269" t="s">
        <v>252</v>
      </c>
      <c r="C59" s="270"/>
      <c r="D59" s="285">
        <v>17.399999999999999</v>
      </c>
      <c r="E59" s="285">
        <v>17.899999999999999</v>
      </c>
      <c r="F59" s="285">
        <v>17.8</v>
      </c>
      <c r="G59" s="273">
        <v>2.7001600669714687E-2</v>
      </c>
      <c r="H59" s="273">
        <v>-5.4790582919311825E-3</v>
      </c>
    </row>
    <row r="60" spans="1:22" x14ac:dyDescent="0.35">
      <c r="B60" s="269" t="s">
        <v>253</v>
      </c>
      <c r="C60" s="270"/>
      <c r="D60" s="285">
        <v>14.1</v>
      </c>
      <c r="E60" s="285">
        <v>14.2</v>
      </c>
      <c r="F60" s="285">
        <v>14.1</v>
      </c>
      <c r="G60" s="273">
        <v>1.9454343040432587E-3</v>
      </c>
      <c r="H60" s="273">
        <v>-4.0028362965133235E-3</v>
      </c>
    </row>
    <row r="61" spans="1:22" x14ac:dyDescent="0.35">
      <c r="B61" s="269" t="s">
        <v>254</v>
      </c>
      <c r="C61" s="270"/>
      <c r="D61" s="285">
        <v>10.5</v>
      </c>
      <c r="E61" s="285">
        <v>10.9</v>
      </c>
      <c r="F61" s="285">
        <v>10.8</v>
      </c>
      <c r="G61" s="273">
        <v>3.1670606456521089E-2</v>
      </c>
      <c r="H61" s="273">
        <v>-8.9584203060734113E-3</v>
      </c>
    </row>
    <row r="62" spans="1:22" x14ac:dyDescent="0.35">
      <c r="B62" s="269" t="s">
        <v>255</v>
      </c>
      <c r="C62" s="276"/>
      <c r="D62" s="285">
        <v>10.3</v>
      </c>
      <c r="E62" s="285">
        <v>10.3</v>
      </c>
      <c r="F62" s="285">
        <v>10.3</v>
      </c>
      <c r="G62" s="273">
        <v>-1.9390829915736374E-3</v>
      </c>
      <c r="H62" s="273">
        <v>-4.095336027120644E-3</v>
      </c>
    </row>
    <row r="63" spans="1:22" x14ac:dyDescent="0.35">
      <c r="B63" s="269" t="s">
        <v>256</v>
      </c>
      <c r="C63" s="276"/>
      <c r="D63" s="285">
        <v>12</v>
      </c>
      <c r="E63" s="285">
        <v>12.1</v>
      </c>
      <c r="F63" s="285">
        <v>12</v>
      </c>
      <c r="G63" s="273">
        <v>1.087817685297976E-2</v>
      </c>
      <c r="H63" s="273">
        <v>-6.6878204877897085E-3</v>
      </c>
    </row>
    <row r="64" spans="1:22" x14ac:dyDescent="0.35">
      <c r="B64" s="269" t="s">
        <v>257</v>
      </c>
      <c r="C64" s="276"/>
      <c r="D64" s="285">
        <v>11.1</v>
      </c>
      <c r="E64" s="285">
        <v>11.2</v>
      </c>
      <c r="F64" s="285">
        <v>11.1</v>
      </c>
      <c r="G64" s="273">
        <v>8.0404713828958752E-3</v>
      </c>
      <c r="H64" s="273">
        <v>-7.2162125797758936E-3</v>
      </c>
    </row>
    <row r="65" spans="2:8" x14ac:dyDescent="0.35">
      <c r="B65" s="269" t="s">
        <v>258</v>
      </c>
      <c r="C65" s="286"/>
      <c r="D65" s="285">
        <v>12.6</v>
      </c>
      <c r="E65" s="285">
        <v>12.8</v>
      </c>
      <c r="F65" s="285">
        <v>12.7</v>
      </c>
      <c r="G65" s="273">
        <v>1.3883540170618991E-2</v>
      </c>
      <c r="H65" s="273">
        <v>-7.3489063527394372E-3</v>
      </c>
    </row>
    <row r="66" spans="2:8" x14ac:dyDescent="0.35">
      <c r="B66" s="269" t="s">
        <v>259</v>
      </c>
      <c r="C66" s="276"/>
      <c r="D66" s="285">
        <v>13.5</v>
      </c>
      <c r="E66" s="285">
        <v>13.8</v>
      </c>
      <c r="F66" s="285">
        <v>13.6</v>
      </c>
      <c r="G66" s="273">
        <v>2.2052188753206137E-2</v>
      </c>
      <c r="H66" s="273">
        <v>-1.0755266748139536E-2</v>
      </c>
    </row>
    <row r="67" spans="2:8" x14ac:dyDescent="0.35">
      <c r="B67" s="269" t="s">
        <v>260</v>
      </c>
      <c r="C67" s="276"/>
      <c r="D67" s="285">
        <v>14.8</v>
      </c>
      <c r="E67" s="285">
        <v>14.9</v>
      </c>
      <c r="F67" s="285">
        <v>14.8</v>
      </c>
      <c r="G67" s="273">
        <v>6.8071597769518988E-3</v>
      </c>
      <c r="H67" s="273">
        <v>-5.7632071995544765E-3</v>
      </c>
    </row>
    <row r="68" spans="2:8" x14ac:dyDescent="0.35">
      <c r="B68" s="269" t="s">
        <v>261</v>
      </c>
      <c r="C68" s="276"/>
      <c r="D68" s="285">
        <v>17.5</v>
      </c>
      <c r="E68" s="285">
        <v>17.7</v>
      </c>
      <c r="F68" s="285">
        <v>17.7</v>
      </c>
      <c r="G68" s="273">
        <v>1.2564381831008831E-2</v>
      </c>
      <c r="H68" s="273">
        <v>-5.3815819115876629E-4</v>
      </c>
    </row>
    <row r="69" spans="2:8" x14ac:dyDescent="0.35">
      <c r="B69" s="269" t="s">
        <v>262</v>
      </c>
      <c r="C69" s="276"/>
      <c r="D69" s="285">
        <v>14</v>
      </c>
      <c r="E69" s="285">
        <v>14</v>
      </c>
      <c r="F69" s="285">
        <v>13.9</v>
      </c>
      <c r="G69" s="273">
        <v>-4.4023173434707408E-3</v>
      </c>
      <c r="H69" s="273">
        <v>-4.275686692955416E-3</v>
      </c>
    </row>
    <row r="70" spans="2:8" x14ac:dyDescent="0.35">
      <c r="B70" s="269" t="s">
        <v>263</v>
      </c>
      <c r="C70" s="276"/>
      <c r="D70" s="285">
        <v>16.100000000000001</v>
      </c>
      <c r="E70" s="285">
        <v>16.3</v>
      </c>
      <c r="F70" s="285">
        <v>16.2</v>
      </c>
      <c r="G70" s="273">
        <v>1.2187646912059424E-2</v>
      </c>
      <c r="H70" s="273">
        <v>-7.2020798063331393E-3</v>
      </c>
    </row>
    <row r="71" spans="2:8" x14ac:dyDescent="0.35">
      <c r="B71" s="269" t="s">
        <v>264</v>
      </c>
      <c r="C71" s="276"/>
      <c r="D71" s="285">
        <v>17</v>
      </c>
      <c r="E71" s="285">
        <v>17.100000000000001</v>
      </c>
      <c r="F71" s="285">
        <v>17</v>
      </c>
      <c r="G71" s="273">
        <v>7.5092857430951732E-3</v>
      </c>
      <c r="H71" s="273">
        <v>-6.207100733512938E-3</v>
      </c>
    </row>
    <row r="72" spans="2:8" x14ac:dyDescent="0.35">
      <c r="B72" s="269" t="s">
        <v>265</v>
      </c>
      <c r="C72" s="276"/>
      <c r="D72" s="285">
        <v>15.1</v>
      </c>
      <c r="E72" s="285">
        <v>15.1</v>
      </c>
      <c r="F72" s="285">
        <v>15.1</v>
      </c>
      <c r="G72" s="273">
        <v>-2.9694954708423538E-3</v>
      </c>
      <c r="H72" s="273">
        <v>-8.8416596603335673E-4</v>
      </c>
    </row>
    <row r="73" spans="2:8" x14ac:dyDescent="0.35">
      <c r="B73" s="269" t="s">
        <v>266</v>
      </c>
      <c r="C73" s="276"/>
      <c r="D73" s="285">
        <v>12.8</v>
      </c>
      <c r="E73" s="285">
        <v>13</v>
      </c>
      <c r="F73" s="285">
        <v>12.8</v>
      </c>
      <c r="G73" s="273">
        <v>1.5388648286498885E-2</v>
      </c>
      <c r="H73" s="273">
        <v>-1.892368545085088E-2</v>
      </c>
    </row>
    <row r="74" spans="2:8" x14ac:dyDescent="0.35">
      <c r="B74" s="269" t="s">
        <v>267</v>
      </c>
      <c r="C74" s="276"/>
      <c r="D74" s="285">
        <v>12.6</v>
      </c>
      <c r="E74" s="285">
        <v>12.7</v>
      </c>
      <c r="F74" s="285">
        <v>12.6</v>
      </c>
      <c r="G74" s="273">
        <v>4.3736251857147135E-3</v>
      </c>
      <c r="H74" s="273">
        <v>-4.4068037585914821E-3</v>
      </c>
    </row>
    <row r="75" spans="2:8" x14ac:dyDescent="0.35">
      <c r="B75" s="269" t="s">
        <v>268</v>
      </c>
      <c r="C75" s="276"/>
      <c r="D75" s="285">
        <v>12.9</v>
      </c>
      <c r="E75" s="285">
        <v>13</v>
      </c>
      <c r="F75" s="285">
        <v>12.9</v>
      </c>
      <c r="G75" s="273">
        <v>6.0480657926513803E-3</v>
      </c>
      <c r="H75" s="273">
        <v>-4.5367081914796659E-3</v>
      </c>
    </row>
    <row r="76" spans="2:8" x14ac:dyDescent="0.35">
      <c r="B76" s="269" t="s">
        <v>269</v>
      </c>
      <c r="C76" s="276"/>
      <c r="D76" s="285">
        <v>4.9000000000000004</v>
      </c>
      <c r="E76" s="285">
        <v>5</v>
      </c>
      <c r="F76" s="285">
        <v>4.9000000000000004</v>
      </c>
      <c r="G76" s="273">
        <v>1.1169327857300626E-2</v>
      </c>
      <c r="H76" s="273">
        <v>-5.4315772659981887E-3</v>
      </c>
    </row>
    <row r="77" spans="2:8" x14ac:dyDescent="0.35">
      <c r="B77" s="269" t="s">
        <v>270</v>
      </c>
      <c r="C77" s="276"/>
      <c r="D77" s="285">
        <v>5.4</v>
      </c>
      <c r="E77" s="285">
        <v>5.5</v>
      </c>
      <c r="F77" s="285">
        <v>5.5</v>
      </c>
      <c r="G77" s="273">
        <v>1.1902099405941335E-2</v>
      </c>
      <c r="H77" s="273">
        <v>-5.6991922593599975E-3</v>
      </c>
    </row>
    <row r="78" spans="2:8" x14ac:dyDescent="0.35">
      <c r="B78" s="269" t="s">
        <v>271</v>
      </c>
      <c r="C78" s="276"/>
      <c r="D78" s="285">
        <v>7.7</v>
      </c>
      <c r="E78" s="285">
        <v>7.8</v>
      </c>
      <c r="F78" s="285">
        <v>7.8</v>
      </c>
      <c r="G78" s="273">
        <v>1.4331664059611837E-2</v>
      </c>
      <c r="H78" s="273">
        <v>1.3321421999430427E-3</v>
      </c>
    </row>
    <row r="79" spans="2:8" x14ac:dyDescent="0.35">
      <c r="B79" s="269" t="s">
        <v>272</v>
      </c>
      <c r="C79" s="276"/>
      <c r="D79" s="285">
        <v>9.4</v>
      </c>
      <c r="E79" s="285">
        <v>9.6999999999999993</v>
      </c>
      <c r="F79" s="285">
        <v>9.6</v>
      </c>
      <c r="G79" s="273">
        <v>2.9638905124496073E-2</v>
      </c>
      <c r="H79" s="273">
        <v>-5.4863575853486557E-3</v>
      </c>
    </row>
    <row r="80" spans="2:8" x14ac:dyDescent="0.35">
      <c r="B80" s="269" t="s">
        <v>273</v>
      </c>
      <c r="C80" s="276"/>
      <c r="D80" s="285">
        <v>9.8000000000000007</v>
      </c>
      <c r="E80" s="285">
        <v>9.8000000000000007</v>
      </c>
      <c r="F80" s="285">
        <v>9.8000000000000007</v>
      </c>
      <c r="G80" s="273">
        <v>1.640066218169256E-3</v>
      </c>
      <c r="H80" s="273">
        <v>-1.9788403867906368E-3</v>
      </c>
    </row>
    <row r="81" spans="1:22" x14ac:dyDescent="0.35">
      <c r="B81" s="269" t="s">
        <v>274</v>
      </c>
      <c r="C81" s="276"/>
      <c r="D81" s="285">
        <v>10.9</v>
      </c>
      <c r="E81" s="285">
        <v>11</v>
      </c>
      <c r="F81" s="285">
        <v>10.8</v>
      </c>
      <c r="G81" s="273">
        <v>1.1496890325465747E-2</v>
      </c>
      <c r="H81" s="273">
        <v>-1.1891998978362905E-2</v>
      </c>
    </row>
    <row r="82" spans="1:22" x14ac:dyDescent="0.35">
      <c r="B82" s="269" t="s">
        <v>275</v>
      </c>
      <c r="C82" s="276"/>
      <c r="D82" s="285">
        <v>16.899999999999999</v>
      </c>
      <c r="E82" s="285">
        <v>17.5</v>
      </c>
      <c r="F82" s="285">
        <v>17.3</v>
      </c>
      <c r="G82" s="273">
        <v>3.451272618396084E-2</v>
      </c>
      <c r="H82" s="273">
        <v>-8.8860719540500011E-3</v>
      </c>
    </row>
    <row r="83" spans="1:22" x14ac:dyDescent="0.35">
      <c r="B83" s="269" t="s">
        <v>276</v>
      </c>
      <c r="C83" s="276"/>
      <c r="D83" s="285">
        <v>17.600000000000001</v>
      </c>
      <c r="E83" s="285">
        <v>17.899999999999999</v>
      </c>
      <c r="F83" s="285">
        <v>17.8</v>
      </c>
      <c r="G83" s="273">
        <v>1.418297096853216E-2</v>
      </c>
      <c r="H83" s="273">
        <v>-5.9845998197887162E-3</v>
      </c>
    </row>
    <row r="84" spans="1:22" x14ac:dyDescent="0.35">
      <c r="B84" s="269" t="s">
        <v>277</v>
      </c>
      <c r="C84" s="276"/>
      <c r="D84" s="285">
        <v>21.6</v>
      </c>
      <c r="E84" s="285">
        <v>21.8</v>
      </c>
      <c r="F84" s="285">
        <v>21.5</v>
      </c>
      <c r="G84" s="273">
        <v>1.0609124097978651E-2</v>
      </c>
      <c r="H84" s="273">
        <v>-1.2269685934079178E-2</v>
      </c>
    </row>
    <row r="85" spans="1:22" x14ac:dyDescent="0.35">
      <c r="B85" s="269" t="s">
        <v>278</v>
      </c>
      <c r="C85" s="276"/>
      <c r="D85" s="285">
        <v>14.7</v>
      </c>
      <c r="E85" s="285">
        <v>15.2</v>
      </c>
      <c r="F85" s="285">
        <v>14.8</v>
      </c>
      <c r="G85" s="273">
        <v>3.8179728669112345E-2</v>
      </c>
      <c r="H85" s="273">
        <v>-2.5201151298803959E-2</v>
      </c>
    </row>
    <row r="86" spans="1:22" x14ac:dyDescent="0.35">
      <c r="B86" s="269" t="s">
        <v>279</v>
      </c>
      <c r="C86" s="276"/>
      <c r="D86" s="285">
        <v>17.5</v>
      </c>
      <c r="E86" s="285">
        <v>17.8</v>
      </c>
      <c r="F86" s="285" t="s">
        <v>141</v>
      </c>
      <c r="G86" s="273">
        <v>1.7103228478676069E-2</v>
      </c>
      <c r="H86" s="273" t="s">
        <v>141</v>
      </c>
    </row>
    <row r="87" spans="1:22" x14ac:dyDescent="0.35">
      <c r="B87" s="269" t="s">
        <v>604</v>
      </c>
      <c r="C87" s="276"/>
      <c r="D87" s="285">
        <v>26.6</v>
      </c>
      <c r="E87" s="285" t="s">
        <v>141</v>
      </c>
      <c r="F87" s="285" t="s">
        <v>141</v>
      </c>
      <c r="G87" s="273" t="s">
        <v>141</v>
      </c>
      <c r="H87" s="273" t="s">
        <v>141</v>
      </c>
    </row>
    <row r="88" spans="1:22" x14ac:dyDescent="0.35">
      <c r="A88" s="277"/>
      <c r="B88" s="278"/>
      <c r="C88" s="279"/>
      <c r="D88" s="280"/>
      <c r="E88" s="280"/>
      <c r="F88" s="278"/>
      <c r="G88" s="280"/>
      <c r="H88" s="280"/>
    </row>
    <row r="89" spans="1:22" s="1" customFormat="1" ht="14.15" customHeight="1" x14ac:dyDescent="0.35">
      <c r="A89" s="281">
        <v>1</v>
      </c>
      <c r="B89" s="1" t="s">
        <v>607</v>
      </c>
      <c r="I89" s="9"/>
      <c r="J89" s="9"/>
      <c r="K89" s="265">
        <v>50</v>
      </c>
      <c r="L89" s="9"/>
      <c r="M89" s="9"/>
      <c r="N89" s="9"/>
      <c r="O89" s="9"/>
      <c r="P89" s="9"/>
      <c r="Q89" s="9"/>
      <c r="R89" s="9"/>
      <c r="S89" s="9"/>
      <c r="T89" s="9"/>
      <c r="U89" s="9"/>
      <c r="V89" s="9"/>
    </row>
    <row r="92" spans="1:22" s="1" customFormat="1" ht="13.4" customHeight="1" x14ac:dyDescent="0.3">
      <c r="A92" s="164" t="s">
        <v>610</v>
      </c>
      <c r="B92" s="164"/>
      <c r="C92" s="164"/>
      <c r="D92" s="164"/>
      <c r="E92" s="164"/>
      <c r="F92" s="164"/>
      <c r="G92" s="164"/>
      <c r="H92" s="164"/>
      <c r="I92" s="9"/>
      <c r="J92" s="9"/>
      <c r="K92" s="9">
        <v>46</v>
      </c>
      <c r="L92" s="9">
        <v>24</v>
      </c>
      <c r="M92" s="9">
        <v>29</v>
      </c>
      <c r="N92" s="9"/>
      <c r="O92" s="9"/>
      <c r="P92" s="9"/>
      <c r="Q92" s="9"/>
      <c r="R92" s="9"/>
      <c r="S92" s="9"/>
      <c r="T92" s="9"/>
      <c r="U92" s="9"/>
      <c r="V92" s="9"/>
    </row>
    <row r="93" spans="1:22" s="1" customFormat="1" ht="13" x14ac:dyDescent="0.3">
      <c r="B93" s="288"/>
      <c r="C93" s="288"/>
      <c r="D93" s="289"/>
      <c r="E93" s="289"/>
      <c r="F93" s="289"/>
      <c r="G93" s="289"/>
      <c r="H93" s="289"/>
      <c r="I93" s="9"/>
      <c r="J93" s="9"/>
      <c r="K93" s="9"/>
      <c r="L93" s="9"/>
      <c r="M93" s="9"/>
      <c r="N93" s="9"/>
      <c r="O93" s="9"/>
      <c r="P93" s="9"/>
      <c r="Q93" s="9"/>
      <c r="R93" s="9"/>
      <c r="S93" s="9"/>
      <c r="T93" s="9"/>
      <c r="U93" s="9"/>
      <c r="V93" s="9"/>
    </row>
    <row r="94" spans="1:22" ht="17.5" customHeight="1" x14ac:dyDescent="0.6">
      <c r="A94" s="58" t="s">
        <v>594</v>
      </c>
      <c r="B94" s="58"/>
      <c r="C94" s="58"/>
      <c r="D94" s="58" t="s">
        <v>595</v>
      </c>
      <c r="E94" s="58"/>
      <c r="F94" s="58"/>
      <c r="G94" s="58" t="s">
        <v>596</v>
      </c>
      <c r="H94" s="58"/>
      <c r="K94" s="265">
        <v>47</v>
      </c>
      <c r="L94" s="265">
        <v>38</v>
      </c>
      <c r="M94" s="265">
        <v>39</v>
      </c>
    </row>
    <row r="95" spans="1:22" ht="17.149999999999999" customHeight="1" x14ac:dyDescent="0.35">
      <c r="A95" s="63"/>
      <c r="B95" s="63"/>
      <c r="C95" s="63"/>
      <c r="D95" s="268" t="s">
        <v>597</v>
      </c>
      <c r="E95" s="268" t="s">
        <v>598</v>
      </c>
      <c r="F95" s="268" t="s">
        <v>599</v>
      </c>
      <c r="G95" s="268" t="s">
        <v>600</v>
      </c>
      <c r="H95" s="268" t="s">
        <v>601</v>
      </c>
      <c r="K95" s="265">
        <v>40</v>
      </c>
      <c r="L95" s="265">
        <v>41</v>
      </c>
      <c r="M95" s="265">
        <v>42</v>
      </c>
      <c r="N95" s="265">
        <v>43</v>
      </c>
      <c r="O95" s="265">
        <v>44</v>
      </c>
      <c r="P95" s="265">
        <v>45</v>
      </c>
      <c r="Q95" s="265">
        <v>48</v>
      </c>
    </row>
    <row r="96" spans="1:22" x14ac:dyDescent="0.35">
      <c r="B96" s="269" t="s">
        <v>245</v>
      </c>
      <c r="C96" s="270"/>
      <c r="D96" s="285">
        <v>4.2</v>
      </c>
      <c r="E96" s="285">
        <v>4.5999999999999996</v>
      </c>
      <c r="F96" s="285">
        <v>4.5999999999999996</v>
      </c>
      <c r="G96" s="273">
        <v>9.7638148667304803E-2</v>
      </c>
      <c r="H96" s="273">
        <v>-3.1202331551258844E-3</v>
      </c>
    </row>
    <row r="97" spans="2:8" x14ac:dyDescent="0.35">
      <c r="B97" s="269" t="s">
        <v>246</v>
      </c>
      <c r="C97" s="270"/>
      <c r="D97" s="285">
        <v>4.5999999999999996</v>
      </c>
      <c r="E97" s="285">
        <v>4.9000000000000004</v>
      </c>
      <c r="F97" s="285">
        <v>4.9000000000000004</v>
      </c>
      <c r="G97" s="273">
        <v>6.3332291604192514E-2</v>
      </c>
      <c r="H97" s="273">
        <v>-6.0353357263930318E-3</v>
      </c>
    </row>
    <row r="98" spans="2:8" x14ac:dyDescent="0.35">
      <c r="B98" s="269" t="s">
        <v>247</v>
      </c>
      <c r="C98" s="270"/>
      <c r="D98" s="285">
        <v>5.2</v>
      </c>
      <c r="E98" s="285">
        <v>5.4</v>
      </c>
      <c r="F98" s="285">
        <v>5.4</v>
      </c>
      <c r="G98" s="273">
        <v>3.5795564120738144E-2</v>
      </c>
      <c r="H98" s="273">
        <v>2.70223328757635E-3</v>
      </c>
    </row>
    <row r="99" spans="2:8" x14ac:dyDescent="0.35">
      <c r="B99" s="269" t="s">
        <v>248</v>
      </c>
      <c r="C99" s="270"/>
      <c r="D99" s="285">
        <v>5.5</v>
      </c>
      <c r="E99" s="285">
        <v>5.9</v>
      </c>
      <c r="F99" s="285">
        <v>5.8</v>
      </c>
      <c r="G99" s="273">
        <v>5.675300132732719E-2</v>
      </c>
      <c r="H99" s="273">
        <v>-1.3378491872215403E-2</v>
      </c>
    </row>
    <row r="100" spans="2:8" x14ac:dyDescent="0.35">
      <c r="B100" s="269" t="s">
        <v>249</v>
      </c>
      <c r="C100" s="270"/>
      <c r="D100" s="285">
        <v>6</v>
      </c>
      <c r="E100" s="285">
        <v>6.2</v>
      </c>
      <c r="F100" s="285">
        <v>6</v>
      </c>
      <c r="G100" s="273">
        <v>3.8734053230683685E-2</v>
      </c>
      <c r="H100" s="273">
        <v>-3.1466459104354971E-2</v>
      </c>
    </row>
    <row r="101" spans="2:8" x14ac:dyDescent="0.35">
      <c r="B101" s="269" t="s">
        <v>250</v>
      </c>
      <c r="C101" s="270"/>
      <c r="D101" s="285">
        <v>5.0999999999999996</v>
      </c>
      <c r="E101" s="285">
        <v>5.2</v>
      </c>
      <c r="F101" s="285">
        <v>5.0999999999999996</v>
      </c>
      <c r="G101" s="273">
        <v>8.488682367444822E-3</v>
      </c>
      <c r="H101" s="273">
        <v>-1.0747625508644276E-2</v>
      </c>
    </row>
    <row r="102" spans="2:8" x14ac:dyDescent="0.35">
      <c r="B102" s="269" t="s">
        <v>251</v>
      </c>
      <c r="C102" s="270"/>
      <c r="D102" s="285">
        <v>5.7</v>
      </c>
      <c r="E102" s="285">
        <v>5.9</v>
      </c>
      <c r="F102" s="285">
        <v>5.8</v>
      </c>
      <c r="G102" s="273">
        <v>2.4316365345484314E-2</v>
      </c>
      <c r="H102" s="273">
        <v>-1.5730627796850305E-2</v>
      </c>
    </row>
    <row r="103" spans="2:8" x14ac:dyDescent="0.35">
      <c r="B103" s="269" t="s">
        <v>252</v>
      </c>
      <c r="C103" s="270"/>
      <c r="D103" s="285">
        <v>6.7</v>
      </c>
      <c r="E103" s="285">
        <v>6.8</v>
      </c>
      <c r="F103" s="285">
        <v>6.7</v>
      </c>
      <c r="G103" s="273">
        <v>2.0866742556957307E-2</v>
      </c>
      <c r="H103" s="273">
        <v>-1.2888498844399465E-2</v>
      </c>
    </row>
    <row r="104" spans="2:8" x14ac:dyDescent="0.35">
      <c r="B104" s="269" t="s">
        <v>253</v>
      </c>
      <c r="C104" s="270"/>
      <c r="D104" s="285">
        <v>5.5</v>
      </c>
      <c r="E104" s="285">
        <v>5.4</v>
      </c>
      <c r="F104" s="285">
        <v>5.4</v>
      </c>
      <c r="G104" s="273">
        <v>-5.339167219842289E-3</v>
      </c>
      <c r="H104" s="273">
        <v>-1.278247040022662E-2</v>
      </c>
    </row>
    <row r="105" spans="2:8" x14ac:dyDescent="0.35">
      <c r="B105" s="269" t="s">
        <v>254</v>
      </c>
      <c r="C105" s="270"/>
      <c r="D105" s="285">
        <v>4.2</v>
      </c>
      <c r="E105" s="285">
        <v>4.4000000000000004</v>
      </c>
      <c r="F105" s="285">
        <v>4.3</v>
      </c>
      <c r="G105" s="273">
        <v>3.7687514304913572E-2</v>
      </c>
      <c r="H105" s="273">
        <v>-2.2772330519772566E-2</v>
      </c>
    </row>
    <row r="106" spans="2:8" x14ac:dyDescent="0.35">
      <c r="B106" s="269" t="s">
        <v>255</v>
      </c>
      <c r="C106" s="276"/>
      <c r="D106" s="285">
        <v>4.2</v>
      </c>
      <c r="E106" s="285">
        <v>4.2</v>
      </c>
      <c r="F106" s="285">
        <v>4.2</v>
      </c>
      <c r="G106" s="273">
        <v>-1.3550069924955777E-3</v>
      </c>
      <c r="H106" s="273">
        <v>-9.002645385069119E-3</v>
      </c>
    </row>
    <row r="107" spans="2:8" x14ac:dyDescent="0.35">
      <c r="B107" s="269" t="s">
        <v>256</v>
      </c>
      <c r="C107" s="276"/>
      <c r="D107" s="285">
        <v>5.3</v>
      </c>
      <c r="E107" s="285">
        <v>5.2</v>
      </c>
      <c r="F107" s="285">
        <v>5.2</v>
      </c>
      <c r="G107" s="273">
        <v>-1.2856163864511938E-3</v>
      </c>
      <c r="H107" s="273">
        <v>-1.5580486921475956E-2</v>
      </c>
    </row>
    <row r="108" spans="2:8" x14ac:dyDescent="0.35">
      <c r="B108" s="269" t="s">
        <v>257</v>
      </c>
      <c r="C108" s="276"/>
      <c r="D108" s="285">
        <v>4.8</v>
      </c>
      <c r="E108" s="285">
        <v>4.8</v>
      </c>
      <c r="F108" s="285">
        <v>4.7</v>
      </c>
      <c r="G108" s="273">
        <v>-3.6473366835599874E-3</v>
      </c>
      <c r="H108" s="273">
        <v>-1.7378292743855051E-2</v>
      </c>
    </row>
    <row r="109" spans="2:8" x14ac:dyDescent="0.35">
      <c r="B109" s="269" t="s">
        <v>258</v>
      </c>
      <c r="C109" s="286"/>
      <c r="D109" s="285">
        <v>5.4</v>
      </c>
      <c r="E109" s="285">
        <v>5.5</v>
      </c>
      <c r="F109" s="285">
        <v>5.4</v>
      </c>
      <c r="G109" s="273">
        <v>1.3980760140014814E-2</v>
      </c>
      <c r="H109" s="273">
        <v>-1.6271043986121225E-2</v>
      </c>
    </row>
    <row r="110" spans="2:8" x14ac:dyDescent="0.35">
      <c r="B110" s="269" t="s">
        <v>259</v>
      </c>
      <c r="C110" s="276"/>
      <c r="D110" s="285">
        <v>5.5</v>
      </c>
      <c r="E110" s="285">
        <v>5.6</v>
      </c>
      <c r="F110" s="285">
        <v>5.5</v>
      </c>
      <c r="G110" s="273">
        <v>1.9554364640199884E-2</v>
      </c>
      <c r="H110" s="273">
        <v>-2.0443275066237887E-2</v>
      </c>
    </row>
    <row r="111" spans="2:8" x14ac:dyDescent="0.35">
      <c r="B111" s="269" t="s">
        <v>260</v>
      </c>
      <c r="C111" s="276"/>
      <c r="D111" s="285">
        <v>6.1</v>
      </c>
      <c r="E111" s="285">
        <v>6</v>
      </c>
      <c r="F111" s="285">
        <v>6</v>
      </c>
      <c r="G111" s="273">
        <v>-8.8647846189771062E-4</v>
      </c>
      <c r="H111" s="273">
        <v>-1.0276942218671703E-2</v>
      </c>
    </row>
    <row r="112" spans="2:8" x14ac:dyDescent="0.35">
      <c r="B112" s="269" t="s">
        <v>261</v>
      </c>
      <c r="C112" s="276"/>
      <c r="D112" s="285">
        <v>6.7</v>
      </c>
      <c r="E112" s="285">
        <v>6.7</v>
      </c>
      <c r="F112" s="285">
        <v>6.7</v>
      </c>
      <c r="G112" s="273">
        <v>9.3963988186354097E-3</v>
      </c>
      <c r="H112" s="273">
        <v>-2.8818389500462338E-3</v>
      </c>
    </row>
    <row r="113" spans="2:8" x14ac:dyDescent="0.35">
      <c r="B113" s="269" t="s">
        <v>262</v>
      </c>
      <c r="C113" s="276"/>
      <c r="D113" s="285">
        <v>5.7</v>
      </c>
      <c r="E113" s="285">
        <v>5.6</v>
      </c>
      <c r="F113" s="285">
        <v>5.6</v>
      </c>
      <c r="G113" s="273">
        <v>-1.5855293256076597E-2</v>
      </c>
      <c r="H113" s="273">
        <v>-9.7865475781556688E-3</v>
      </c>
    </row>
    <row r="114" spans="2:8" x14ac:dyDescent="0.35">
      <c r="B114" s="269" t="s">
        <v>263</v>
      </c>
      <c r="C114" s="276"/>
      <c r="D114" s="285">
        <v>6.4</v>
      </c>
      <c r="E114" s="285">
        <v>6.5</v>
      </c>
      <c r="F114" s="285">
        <v>6.4</v>
      </c>
      <c r="G114" s="273">
        <v>1.0346857532545162E-2</v>
      </c>
      <c r="H114" s="273">
        <v>-1.4985590415337979E-2</v>
      </c>
    </row>
    <row r="115" spans="2:8" x14ac:dyDescent="0.35">
      <c r="B115" s="269" t="s">
        <v>264</v>
      </c>
      <c r="C115" s="276"/>
      <c r="D115" s="285">
        <v>6.2</v>
      </c>
      <c r="E115" s="285">
        <v>6.2</v>
      </c>
      <c r="F115" s="285">
        <v>6.1</v>
      </c>
      <c r="G115" s="273">
        <v>-4.9222290972016358E-3</v>
      </c>
      <c r="H115" s="273">
        <v>-1.0730159105749704E-2</v>
      </c>
    </row>
    <row r="116" spans="2:8" x14ac:dyDescent="0.35">
      <c r="B116" s="269" t="s">
        <v>265</v>
      </c>
      <c r="C116" s="276"/>
      <c r="D116" s="285">
        <v>6.1</v>
      </c>
      <c r="E116" s="285">
        <v>6</v>
      </c>
      <c r="F116" s="285">
        <v>6</v>
      </c>
      <c r="G116" s="273">
        <v>-7.6079673408804283E-3</v>
      </c>
      <c r="H116" s="273">
        <v>-2.2178848704691445E-3</v>
      </c>
    </row>
    <row r="117" spans="2:8" x14ac:dyDescent="0.35">
      <c r="B117" s="269" t="s">
        <v>266</v>
      </c>
      <c r="C117" s="276"/>
      <c r="D117" s="285">
        <v>5.4</v>
      </c>
      <c r="E117" s="285">
        <v>5.6</v>
      </c>
      <c r="F117" s="285">
        <v>5.4</v>
      </c>
      <c r="G117" s="273">
        <v>3.779232566234314E-2</v>
      </c>
      <c r="H117" s="273">
        <v>-3.2587448797396279E-2</v>
      </c>
    </row>
    <row r="118" spans="2:8" x14ac:dyDescent="0.35">
      <c r="B118" s="269" t="s">
        <v>267</v>
      </c>
      <c r="C118" s="276"/>
      <c r="D118" s="285">
        <v>5.3</v>
      </c>
      <c r="E118" s="285">
        <v>5.3</v>
      </c>
      <c r="F118" s="285">
        <v>5.2</v>
      </c>
      <c r="G118" s="273">
        <v>2.604309193190657E-3</v>
      </c>
      <c r="H118" s="273">
        <v>-8.5241703397115343E-3</v>
      </c>
    </row>
    <row r="119" spans="2:8" x14ac:dyDescent="0.35">
      <c r="B119" s="269" t="s">
        <v>268</v>
      </c>
      <c r="C119" s="276"/>
      <c r="D119" s="285">
        <v>5</v>
      </c>
      <c r="E119" s="285">
        <v>5</v>
      </c>
      <c r="F119" s="285">
        <v>4.9000000000000004</v>
      </c>
      <c r="G119" s="273">
        <v>2.1554274717570099E-3</v>
      </c>
      <c r="H119" s="273">
        <v>-1.1840140349090311E-2</v>
      </c>
    </row>
    <row r="120" spans="2:8" x14ac:dyDescent="0.35">
      <c r="B120" s="269" t="s">
        <v>269</v>
      </c>
      <c r="C120" s="276"/>
      <c r="D120" s="285">
        <v>2.2000000000000002</v>
      </c>
      <c r="E120" s="285">
        <v>2.2000000000000002</v>
      </c>
      <c r="F120" s="285">
        <v>2.2000000000000002</v>
      </c>
      <c r="G120" s="273">
        <v>5.3542597873557085E-4</v>
      </c>
      <c r="H120" s="273">
        <v>-1.7892893262787424E-2</v>
      </c>
    </row>
    <row r="121" spans="2:8" x14ac:dyDescent="0.35">
      <c r="B121" s="269" t="s">
        <v>270</v>
      </c>
      <c r="C121" s="276"/>
      <c r="D121" s="285">
        <v>2.2000000000000002</v>
      </c>
      <c r="E121" s="285">
        <v>2.2000000000000002</v>
      </c>
      <c r="F121" s="285">
        <v>2.2000000000000002</v>
      </c>
      <c r="G121" s="273">
        <v>8.386768403969791E-3</v>
      </c>
      <c r="H121" s="273">
        <v>-1.5286472494801306E-2</v>
      </c>
    </row>
    <row r="122" spans="2:8" x14ac:dyDescent="0.35">
      <c r="B122" s="269" t="s">
        <v>271</v>
      </c>
      <c r="C122" s="276"/>
      <c r="D122" s="285">
        <v>2.9</v>
      </c>
      <c r="E122" s="285">
        <v>2.9</v>
      </c>
      <c r="F122" s="285">
        <v>2.9</v>
      </c>
      <c r="G122" s="273">
        <v>8.866652722553825E-3</v>
      </c>
      <c r="H122" s="273">
        <v>-6.689499818949507E-3</v>
      </c>
    </row>
    <row r="123" spans="2:8" x14ac:dyDescent="0.35">
      <c r="B123" s="269" t="s">
        <v>272</v>
      </c>
      <c r="C123" s="276"/>
      <c r="D123" s="285">
        <v>4.0999999999999996</v>
      </c>
      <c r="E123" s="285">
        <v>4.2</v>
      </c>
      <c r="F123" s="285">
        <v>4.0999999999999996</v>
      </c>
      <c r="G123" s="273">
        <v>2.9069574933715536E-2</v>
      </c>
      <c r="H123" s="273">
        <v>-1.7145529866494758E-2</v>
      </c>
    </row>
    <row r="124" spans="2:8" x14ac:dyDescent="0.35">
      <c r="B124" s="269" t="s">
        <v>273</v>
      </c>
      <c r="C124" s="276"/>
      <c r="D124" s="285">
        <v>4.9000000000000004</v>
      </c>
      <c r="E124" s="285">
        <v>4.9000000000000004</v>
      </c>
      <c r="F124" s="285">
        <v>4.8</v>
      </c>
      <c r="G124" s="273">
        <v>-3.2908138143012966E-3</v>
      </c>
      <c r="H124" s="273">
        <v>-5.2127999628855948E-3</v>
      </c>
    </row>
    <row r="125" spans="2:8" x14ac:dyDescent="0.35">
      <c r="B125" s="269" t="s">
        <v>274</v>
      </c>
      <c r="C125" s="276"/>
      <c r="D125" s="285">
        <v>5.6</v>
      </c>
      <c r="E125" s="285">
        <v>5.6</v>
      </c>
      <c r="F125" s="285">
        <v>5.5</v>
      </c>
      <c r="G125" s="273">
        <v>9.6061923478816258E-3</v>
      </c>
      <c r="H125" s="273">
        <v>-2.1842787760064097E-2</v>
      </c>
    </row>
    <row r="126" spans="2:8" x14ac:dyDescent="0.35">
      <c r="B126" s="269" t="s">
        <v>275</v>
      </c>
      <c r="C126" s="276"/>
      <c r="D126" s="285">
        <v>8.3000000000000007</v>
      </c>
      <c r="E126" s="285">
        <v>8.5</v>
      </c>
      <c r="F126" s="285">
        <v>8.4</v>
      </c>
      <c r="G126" s="273">
        <v>2.3755910347070808E-2</v>
      </c>
      <c r="H126" s="273">
        <v>-2.120392494956802E-2</v>
      </c>
    </row>
    <row r="127" spans="2:8" x14ac:dyDescent="0.35">
      <c r="B127" s="269" t="s">
        <v>276</v>
      </c>
      <c r="C127" s="276"/>
      <c r="D127" s="285">
        <v>7.8</v>
      </c>
      <c r="E127" s="285">
        <v>7.9</v>
      </c>
      <c r="F127" s="285">
        <v>7.8</v>
      </c>
      <c r="G127" s="273">
        <v>1.4639828907679897E-2</v>
      </c>
      <c r="H127" s="273">
        <v>-1.408698271127018E-2</v>
      </c>
    </row>
    <row r="128" spans="2:8" x14ac:dyDescent="0.35">
      <c r="B128" s="269" t="s">
        <v>277</v>
      </c>
      <c r="C128" s="276"/>
      <c r="D128" s="285">
        <v>10.199999999999999</v>
      </c>
      <c r="E128" s="285">
        <v>10.3</v>
      </c>
      <c r="F128" s="285">
        <v>10</v>
      </c>
      <c r="G128" s="273">
        <v>9.4003470721850668E-3</v>
      </c>
      <c r="H128" s="273">
        <v>-2.949752256253857E-2</v>
      </c>
    </row>
    <row r="129" spans="1:22" x14ac:dyDescent="0.35">
      <c r="B129" s="269" t="s">
        <v>278</v>
      </c>
      <c r="C129" s="276"/>
      <c r="D129" s="285">
        <v>7</v>
      </c>
      <c r="E129" s="285">
        <v>7.3</v>
      </c>
      <c r="F129" s="285">
        <v>6.9</v>
      </c>
      <c r="G129" s="273">
        <v>4.4891821467569315E-2</v>
      </c>
      <c r="H129" s="273">
        <v>-5.56379388106224E-2</v>
      </c>
    </row>
    <row r="130" spans="1:22" x14ac:dyDescent="0.35">
      <c r="B130" s="269" t="s">
        <v>279</v>
      </c>
      <c r="C130" s="276"/>
      <c r="D130" s="285">
        <v>8.8000000000000007</v>
      </c>
      <c r="E130" s="285">
        <v>9</v>
      </c>
      <c r="F130" s="285" t="s">
        <v>141</v>
      </c>
      <c r="G130" s="273">
        <v>1.247569497694534E-2</v>
      </c>
      <c r="H130" s="273" t="s">
        <v>141</v>
      </c>
    </row>
    <row r="131" spans="1:22" x14ac:dyDescent="0.35">
      <c r="B131" s="269" t="s">
        <v>604</v>
      </c>
      <c r="C131" s="276"/>
      <c r="D131" s="285">
        <v>12.2</v>
      </c>
      <c r="E131" s="285" t="s">
        <v>141</v>
      </c>
      <c r="F131" s="285" t="s">
        <v>141</v>
      </c>
      <c r="G131" s="273" t="s">
        <v>141</v>
      </c>
      <c r="H131" s="273" t="s">
        <v>141</v>
      </c>
    </row>
    <row r="132" spans="1:22" x14ac:dyDescent="0.35">
      <c r="A132" s="277"/>
      <c r="B132" s="278"/>
      <c r="C132" s="279"/>
      <c r="D132" s="280"/>
      <c r="E132" s="280"/>
      <c r="F132" s="278"/>
      <c r="G132" s="280"/>
      <c r="H132" s="280"/>
    </row>
    <row r="133" spans="1:22" s="1" customFormat="1" ht="14.9" customHeight="1" x14ac:dyDescent="0.25">
      <c r="A133" s="281">
        <v>1</v>
      </c>
      <c r="B133" s="290" t="s">
        <v>607</v>
      </c>
      <c r="C133" s="290"/>
      <c r="D133" s="290"/>
      <c r="E133" s="290"/>
      <c r="F133" s="290"/>
      <c r="G133" s="290"/>
      <c r="H133" s="290"/>
      <c r="I133" s="9"/>
      <c r="J133" s="9"/>
      <c r="K133" s="9">
        <v>50</v>
      </c>
      <c r="L133" s="9"/>
      <c r="M133" s="9"/>
      <c r="N133" s="9"/>
      <c r="O133" s="9"/>
      <c r="P133" s="9"/>
      <c r="Q133" s="9"/>
      <c r="R133" s="9"/>
      <c r="S133" s="9"/>
      <c r="T133" s="9"/>
      <c r="U133" s="9"/>
      <c r="V133" s="9"/>
    </row>
    <row r="134" spans="1:22" ht="29.15" customHeight="1" x14ac:dyDescent="0.35">
      <c r="B134" s="102" t="s">
        <v>611</v>
      </c>
      <c r="C134" s="102"/>
      <c r="D134" s="102"/>
      <c r="E134" s="102"/>
      <c r="F134" s="102"/>
      <c r="G134" s="102"/>
      <c r="H134" s="102"/>
      <c r="K134" s="265">
        <v>62</v>
      </c>
    </row>
    <row r="135" spans="1:22" ht="27" customHeight="1" x14ac:dyDescent="0.35">
      <c r="B135" s="180" t="s">
        <v>612</v>
      </c>
      <c r="C135" s="180"/>
      <c r="D135" s="180"/>
      <c r="E135" s="180"/>
      <c r="F135" s="180"/>
      <c r="G135" s="180"/>
      <c r="H135" s="180"/>
      <c r="K135" s="265">
        <v>54</v>
      </c>
    </row>
    <row r="136" spans="1:22" x14ac:dyDescent="0.35">
      <c r="C136" s="1"/>
      <c r="D136" s="67"/>
      <c r="E136" s="67"/>
      <c r="F136" s="67"/>
      <c r="G136" s="67"/>
      <c r="H136" s="67"/>
    </row>
    <row r="137" spans="1:22" x14ac:dyDescent="0.35">
      <c r="C137" s="67"/>
      <c r="D137" s="67"/>
      <c r="E137" s="67"/>
      <c r="F137" s="67"/>
      <c r="G137" s="67"/>
      <c r="H137" s="67"/>
    </row>
    <row r="138" spans="1:22" s="1" customFormat="1" ht="13.4" customHeight="1" x14ac:dyDescent="0.3">
      <c r="A138" s="164" t="s">
        <v>166</v>
      </c>
      <c r="B138" s="164"/>
      <c r="C138" s="164"/>
      <c r="D138" s="164"/>
      <c r="E138" s="164"/>
      <c r="F138" s="164"/>
      <c r="G138" s="164"/>
      <c r="H138" s="164"/>
      <c r="I138" s="9"/>
      <c r="J138" s="9"/>
      <c r="K138" s="9">
        <v>46</v>
      </c>
      <c r="L138" s="9">
        <v>24</v>
      </c>
      <c r="M138" s="9">
        <v>28</v>
      </c>
      <c r="N138" s="9"/>
      <c r="O138" s="9"/>
      <c r="P138" s="9"/>
      <c r="Q138" s="9"/>
      <c r="R138" s="9"/>
      <c r="S138" s="9"/>
      <c r="T138" s="9"/>
      <c r="U138" s="9"/>
      <c r="V138" s="9"/>
    </row>
    <row r="139" spans="1:22" s="1" customFormat="1" ht="13" x14ac:dyDescent="0.3">
      <c r="B139" s="288"/>
      <c r="C139" s="288"/>
      <c r="D139" s="288"/>
      <c r="E139" s="288"/>
      <c r="F139" s="288"/>
      <c r="G139" s="288"/>
      <c r="H139" s="288"/>
      <c r="I139" s="9"/>
      <c r="J139" s="9"/>
      <c r="K139" s="9"/>
      <c r="L139" s="9"/>
      <c r="M139" s="9"/>
      <c r="N139" s="9"/>
      <c r="O139" s="9"/>
      <c r="P139" s="9"/>
      <c r="Q139" s="9"/>
      <c r="R139" s="9"/>
      <c r="S139" s="9"/>
      <c r="T139" s="9"/>
      <c r="U139" s="9"/>
      <c r="V139" s="9"/>
    </row>
    <row r="140" spans="1:22" ht="17.5" customHeight="1" x14ac:dyDescent="0.6">
      <c r="A140" s="58" t="s">
        <v>594</v>
      </c>
      <c r="B140" s="58"/>
      <c r="C140" s="58"/>
      <c r="D140" s="58" t="s">
        <v>595</v>
      </c>
      <c r="E140" s="58"/>
      <c r="F140" s="58"/>
      <c r="G140" s="58" t="s">
        <v>596</v>
      </c>
      <c r="H140" s="58"/>
      <c r="K140" s="265">
        <v>47</v>
      </c>
      <c r="L140" s="265">
        <v>38</v>
      </c>
      <c r="M140" s="265">
        <v>39</v>
      </c>
    </row>
    <row r="141" spans="1:22" ht="17.149999999999999" customHeight="1" x14ac:dyDescent="0.35">
      <c r="A141" s="63"/>
      <c r="B141" s="63"/>
      <c r="C141" s="63"/>
      <c r="D141" s="268" t="s">
        <v>597</v>
      </c>
      <c r="E141" s="268" t="s">
        <v>598</v>
      </c>
      <c r="F141" s="268" t="s">
        <v>599</v>
      </c>
      <c r="G141" s="268" t="s">
        <v>600</v>
      </c>
      <c r="H141" s="268" t="s">
        <v>601</v>
      </c>
      <c r="K141" s="265">
        <v>40</v>
      </c>
      <c r="L141" s="265">
        <v>41</v>
      </c>
      <c r="M141" s="265">
        <v>42</v>
      </c>
      <c r="N141" s="265">
        <v>43</v>
      </c>
      <c r="O141" s="265">
        <v>44</v>
      </c>
      <c r="P141" s="265">
        <v>45</v>
      </c>
      <c r="Q141" s="265">
        <v>48</v>
      </c>
    </row>
    <row r="142" spans="1:22" x14ac:dyDescent="0.35">
      <c r="B142" s="269" t="s">
        <v>245</v>
      </c>
      <c r="C142" s="270"/>
      <c r="D142" s="285">
        <v>3.4</v>
      </c>
      <c r="E142" s="285">
        <v>6</v>
      </c>
      <c r="F142" s="285">
        <v>6</v>
      </c>
      <c r="G142" s="273">
        <v>0.76302628712896237</v>
      </c>
      <c r="H142" s="273">
        <v>0</v>
      </c>
    </row>
    <row r="143" spans="1:22" x14ac:dyDescent="0.35">
      <c r="B143" s="269" t="s">
        <v>246</v>
      </c>
      <c r="C143" s="270"/>
      <c r="D143" s="285">
        <v>3.4</v>
      </c>
      <c r="E143" s="285">
        <v>3.5</v>
      </c>
      <c r="F143" s="285">
        <v>3.5</v>
      </c>
      <c r="G143" s="273">
        <v>4.7673765368075216E-2</v>
      </c>
      <c r="H143" s="273">
        <v>3.4487200690869191E-3</v>
      </c>
    </row>
    <row r="144" spans="1:22" x14ac:dyDescent="0.35">
      <c r="B144" s="269" t="s">
        <v>247</v>
      </c>
      <c r="C144" s="270"/>
      <c r="D144" s="285">
        <v>4.5999999999999996</v>
      </c>
      <c r="E144" s="285">
        <v>5.8</v>
      </c>
      <c r="F144" s="285">
        <v>5.9</v>
      </c>
      <c r="G144" s="273">
        <v>0.25971008133124363</v>
      </c>
      <c r="H144" s="273">
        <v>2.0785224713484318E-3</v>
      </c>
    </row>
    <row r="145" spans="2:8" x14ac:dyDescent="0.35">
      <c r="B145" s="269" t="s">
        <v>248</v>
      </c>
      <c r="C145" s="270"/>
      <c r="D145" s="285">
        <v>6.2</v>
      </c>
      <c r="E145" s="285">
        <v>7.8</v>
      </c>
      <c r="F145" s="285">
        <v>7.8</v>
      </c>
      <c r="G145" s="273">
        <v>0.25332006642937999</v>
      </c>
      <c r="H145" s="273">
        <v>4.6429246068691032E-3</v>
      </c>
    </row>
    <row r="146" spans="2:8" x14ac:dyDescent="0.35">
      <c r="B146" s="269" t="s">
        <v>249</v>
      </c>
      <c r="C146" s="270"/>
      <c r="D146" s="285">
        <v>3.3</v>
      </c>
      <c r="E146" s="285">
        <v>3.7</v>
      </c>
      <c r="F146" s="285">
        <v>3.7</v>
      </c>
      <c r="G146" s="273">
        <v>0.11077616572818494</v>
      </c>
      <c r="H146" s="273">
        <v>5.3059596803290976E-3</v>
      </c>
    </row>
    <row r="147" spans="2:8" x14ac:dyDescent="0.35">
      <c r="B147" s="269" t="s">
        <v>250</v>
      </c>
      <c r="C147" s="270"/>
      <c r="D147" s="285">
        <v>5.4</v>
      </c>
      <c r="E147" s="285">
        <v>5.6</v>
      </c>
      <c r="F147" s="285">
        <v>5.9</v>
      </c>
      <c r="G147" s="273">
        <v>4.5900248082820783E-2</v>
      </c>
      <c r="H147" s="273">
        <v>4.9046257455806153E-2</v>
      </c>
    </row>
    <row r="148" spans="2:8" x14ac:dyDescent="0.35">
      <c r="B148" s="269" t="s">
        <v>251</v>
      </c>
      <c r="C148" s="270"/>
      <c r="D148" s="285">
        <v>6.4</v>
      </c>
      <c r="E148" s="285">
        <v>6.5</v>
      </c>
      <c r="F148" s="285">
        <v>6.6</v>
      </c>
      <c r="G148" s="273">
        <v>2.8955992186001867E-2</v>
      </c>
      <c r="H148" s="273">
        <v>1.5139694210206667E-3</v>
      </c>
    </row>
    <row r="149" spans="2:8" x14ac:dyDescent="0.35">
      <c r="B149" s="269" t="s">
        <v>252</v>
      </c>
      <c r="C149" s="270"/>
      <c r="D149" s="285">
        <v>5.3</v>
      </c>
      <c r="E149" s="285">
        <v>5.4</v>
      </c>
      <c r="F149" s="285">
        <v>5.4</v>
      </c>
      <c r="G149" s="273">
        <v>2.9143351541170537E-2</v>
      </c>
      <c r="H149" s="273">
        <v>3.7138168484063261E-3</v>
      </c>
    </row>
    <row r="150" spans="2:8" x14ac:dyDescent="0.35">
      <c r="B150" s="269" t="s">
        <v>253</v>
      </c>
      <c r="C150" s="270"/>
      <c r="D150" s="285">
        <v>7.3</v>
      </c>
      <c r="E150" s="285">
        <v>7.4</v>
      </c>
      <c r="F150" s="285">
        <v>7.4</v>
      </c>
      <c r="G150" s="273">
        <v>9.4830261889347067E-3</v>
      </c>
      <c r="H150" s="273">
        <v>1.8180741842430681E-3</v>
      </c>
    </row>
    <row r="151" spans="2:8" x14ac:dyDescent="0.35">
      <c r="B151" s="269" t="s">
        <v>254</v>
      </c>
      <c r="C151" s="270"/>
      <c r="D151" s="285">
        <v>6.4</v>
      </c>
      <c r="E151" s="285">
        <v>6.5</v>
      </c>
      <c r="F151" s="285">
        <v>6.6</v>
      </c>
      <c r="G151" s="273">
        <v>1.3351763343466994E-2</v>
      </c>
      <c r="H151" s="273">
        <v>1.8014569437027061E-2</v>
      </c>
    </row>
    <row r="152" spans="2:8" x14ac:dyDescent="0.35">
      <c r="B152" s="269" t="s">
        <v>255</v>
      </c>
      <c r="C152" s="276"/>
      <c r="D152" s="285">
        <v>4.8</v>
      </c>
      <c r="E152" s="285">
        <v>5.3</v>
      </c>
      <c r="F152" s="285">
        <v>5.4</v>
      </c>
      <c r="G152" s="273">
        <v>0.11719834436343723</v>
      </c>
      <c r="H152" s="273">
        <v>1.4691084759306916E-2</v>
      </c>
    </row>
    <row r="153" spans="2:8" x14ac:dyDescent="0.35">
      <c r="B153" s="269" t="s">
        <v>256</v>
      </c>
      <c r="C153" s="286"/>
      <c r="D153" s="285">
        <v>7.7</v>
      </c>
      <c r="E153" s="285">
        <v>7.9</v>
      </c>
      <c r="F153" s="285">
        <v>7.9</v>
      </c>
      <c r="G153" s="273">
        <v>2.9107470669837321E-2</v>
      </c>
      <c r="H153" s="273">
        <v>2.5726483957466684E-4</v>
      </c>
    </row>
    <row r="154" spans="2:8" x14ac:dyDescent="0.35">
      <c r="B154" s="269" t="s">
        <v>257</v>
      </c>
      <c r="C154" s="286">
        <v>2</v>
      </c>
      <c r="D154" s="285">
        <v>3.4</v>
      </c>
      <c r="E154" s="285">
        <v>2.9</v>
      </c>
      <c r="F154" s="285">
        <v>2.9</v>
      </c>
      <c r="G154" s="273">
        <v>-0.15863396034488819</v>
      </c>
      <c r="H154" s="273">
        <v>1.9543635493592948E-3</v>
      </c>
    </row>
    <row r="155" spans="2:8" x14ac:dyDescent="0.35">
      <c r="B155" s="269" t="s">
        <v>258</v>
      </c>
      <c r="C155" s="286"/>
      <c r="D155" s="285">
        <v>5.0999999999999996</v>
      </c>
      <c r="E155" s="285">
        <v>5.2</v>
      </c>
      <c r="F155" s="285">
        <v>7.4</v>
      </c>
      <c r="G155" s="273">
        <v>1.9299965394893759E-2</v>
      </c>
      <c r="H155" s="273">
        <v>0.41553684497134324</v>
      </c>
    </row>
    <row r="156" spans="2:8" x14ac:dyDescent="0.35">
      <c r="B156" s="269" t="s">
        <v>259</v>
      </c>
      <c r="C156" s="276"/>
      <c r="D156" s="285">
        <v>2.4</v>
      </c>
      <c r="E156" s="285">
        <v>3.5</v>
      </c>
      <c r="F156" s="285">
        <v>3.5</v>
      </c>
      <c r="G156" s="273">
        <v>0.47101832659740683</v>
      </c>
      <c r="H156" s="273">
        <v>2.4130879839787678E-3</v>
      </c>
    </row>
    <row r="157" spans="2:8" x14ac:dyDescent="0.35">
      <c r="B157" s="269" t="s">
        <v>260</v>
      </c>
      <c r="C157" s="276"/>
      <c r="D157" s="285">
        <v>4.8</v>
      </c>
      <c r="E157" s="285">
        <v>4.9000000000000004</v>
      </c>
      <c r="F157" s="285">
        <v>5</v>
      </c>
      <c r="G157" s="273">
        <v>2.5632299560646388E-2</v>
      </c>
      <c r="H157" s="273">
        <v>1.2569159212062919E-2</v>
      </c>
    </row>
    <row r="158" spans="2:8" x14ac:dyDescent="0.35">
      <c r="B158" s="269" t="s">
        <v>261</v>
      </c>
      <c r="C158" s="276"/>
      <c r="D158" s="285">
        <v>3.3</v>
      </c>
      <c r="E158" s="285">
        <v>3.7</v>
      </c>
      <c r="F158" s="285">
        <v>3.7</v>
      </c>
      <c r="G158" s="273">
        <v>0.13318059312470454</v>
      </c>
      <c r="H158" s="273">
        <v>1.409332736330704E-4</v>
      </c>
    </row>
    <row r="159" spans="2:8" x14ac:dyDescent="0.35">
      <c r="B159" s="269" t="s">
        <v>262</v>
      </c>
      <c r="C159" s="276"/>
      <c r="D159" s="285">
        <v>5.2</v>
      </c>
      <c r="E159" s="285">
        <v>8.3000000000000007</v>
      </c>
      <c r="F159" s="285">
        <v>8.3000000000000007</v>
      </c>
      <c r="G159" s="273">
        <v>0.59854855842560251</v>
      </c>
      <c r="H159" s="273">
        <v>6.9807737004512482E-4</v>
      </c>
    </row>
    <row r="160" spans="2:8" x14ac:dyDescent="0.35">
      <c r="B160" s="269" t="s">
        <v>263</v>
      </c>
      <c r="C160" s="276"/>
      <c r="D160" s="285">
        <v>4.2</v>
      </c>
      <c r="E160" s="285">
        <v>4.4000000000000004</v>
      </c>
      <c r="F160" s="285">
        <v>4.4000000000000004</v>
      </c>
      <c r="G160" s="273">
        <v>4.6149605068991129E-2</v>
      </c>
      <c r="H160" s="273">
        <v>1.6230466316022873E-3</v>
      </c>
    </row>
    <row r="161" spans="2:8" x14ac:dyDescent="0.35">
      <c r="B161" s="269" t="s">
        <v>264</v>
      </c>
      <c r="C161" s="276"/>
      <c r="D161" s="285">
        <v>6.2</v>
      </c>
      <c r="E161" s="285">
        <v>6.4</v>
      </c>
      <c r="F161" s="285">
        <v>6.4</v>
      </c>
      <c r="G161" s="273">
        <v>2.9536351637314384E-2</v>
      </c>
      <c r="H161" s="273">
        <v>9.551726972698571E-4</v>
      </c>
    </row>
    <row r="162" spans="2:8" x14ac:dyDescent="0.35">
      <c r="B162" s="269" t="s">
        <v>265</v>
      </c>
      <c r="C162" s="276"/>
      <c r="D162" s="285">
        <v>9.1999999999999993</v>
      </c>
      <c r="E162" s="285">
        <v>9.1999999999999993</v>
      </c>
      <c r="F162" s="285">
        <v>9.1999999999999993</v>
      </c>
      <c r="G162" s="273">
        <v>1.3471239587170558E-5</v>
      </c>
      <c r="H162" s="273">
        <v>3.3443274486555374E-3</v>
      </c>
    </row>
    <row r="163" spans="2:8" x14ac:dyDescent="0.35">
      <c r="B163" s="269" t="s">
        <v>266</v>
      </c>
      <c r="C163" s="276"/>
      <c r="D163" s="285">
        <v>3.4</v>
      </c>
      <c r="E163" s="285">
        <v>7.5</v>
      </c>
      <c r="F163" s="285">
        <v>7.5</v>
      </c>
      <c r="G163" s="273">
        <v>1.2111181273055585</v>
      </c>
      <c r="H163" s="273">
        <v>1.6698389070328723E-3</v>
      </c>
    </row>
    <row r="164" spans="2:8" x14ac:dyDescent="0.35">
      <c r="B164" s="269" t="s">
        <v>267</v>
      </c>
      <c r="C164" s="276"/>
      <c r="D164" s="285">
        <v>3.9</v>
      </c>
      <c r="E164" s="285">
        <v>3.9</v>
      </c>
      <c r="F164" s="285">
        <v>3.9</v>
      </c>
      <c r="G164" s="273">
        <v>2.3576466844839938E-2</v>
      </c>
      <c r="H164" s="273">
        <v>6.5417459760963581E-5</v>
      </c>
    </row>
    <row r="165" spans="2:8" x14ac:dyDescent="0.35">
      <c r="B165" s="269" t="s">
        <v>268</v>
      </c>
      <c r="C165" s="276"/>
      <c r="D165" s="285">
        <v>4.5</v>
      </c>
      <c r="E165" s="285">
        <v>5.4</v>
      </c>
      <c r="F165" s="285">
        <v>5.4</v>
      </c>
      <c r="G165" s="273">
        <v>0.19521510953204713</v>
      </c>
      <c r="H165" s="273">
        <v>-6.775088641308713E-5</v>
      </c>
    </row>
    <row r="166" spans="2:8" x14ac:dyDescent="0.35">
      <c r="B166" s="269" t="s">
        <v>269</v>
      </c>
      <c r="C166" s="276"/>
      <c r="D166" s="285">
        <v>5.0999999999999996</v>
      </c>
      <c r="E166" s="285">
        <v>5.2</v>
      </c>
      <c r="F166" s="285">
        <v>5.2</v>
      </c>
      <c r="G166" s="273">
        <v>3.1594189907110604E-2</v>
      </c>
      <c r="H166" s="273">
        <v>-1.6090377274602385E-4</v>
      </c>
    </row>
    <row r="167" spans="2:8" x14ac:dyDescent="0.35">
      <c r="B167" s="269" t="s">
        <v>270</v>
      </c>
      <c r="C167" s="276"/>
      <c r="D167" s="285">
        <v>1.2</v>
      </c>
      <c r="E167" s="285">
        <v>1.3</v>
      </c>
      <c r="F167" s="285">
        <v>1.3</v>
      </c>
      <c r="G167" s="273">
        <v>3.8684242280811132E-2</v>
      </c>
      <c r="H167" s="273">
        <v>0</v>
      </c>
    </row>
    <row r="168" spans="2:8" x14ac:dyDescent="0.35">
      <c r="B168" s="269" t="s">
        <v>271</v>
      </c>
      <c r="C168" s="276"/>
      <c r="D168" s="285">
        <v>2.1</v>
      </c>
      <c r="E168" s="285">
        <v>2.2000000000000002</v>
      </c>
      <c r="F168" s="285">
        <v>2.1</v>
      </c>
      <c r="G168" s="273">
        <v>2.1193507344792195E-2</v>
      </c>
      <c r="H168" s="273">
        <v>-4.6394742300124747E-2</v>
      </c>
    </row>
    <row r="169" spans="2:8" x14ac:dyDescent="0.35">
      <c r="B169" s="269" t="s">
        <v>272</v>
      </c>
      <c r="C169" s="276"/>
      <c r="D169" s="285">
        <v>3.2</v>
      </c>
      <c r="E169" s="285">
        <v>3.4</v>
      </c>
      <c r="F169" s="285">
        <v>3.5</v>
      </c>
      <c r="G169" s="273">
        <v>6.3489506965491049E-2</v>
      </c>
      <c r="H169" s="273">
        <v>8.0891009541252945E-3</v>
      </c>
    </row>
    <row r="170" spans="2:8" x14ac:dyDescent="0.35">
      <c r="B170" s="269" t="s">
        <v>273</v>
      </c>
      <c r="C170" s="276"/>
      <c r="D170" s="285">
        <v>4.2</v>
      </c>
      <c r="E170" s="285">
        <v>4.3</v>
      </c>
      <c r="F170" s="285">
        <v>4.3</v>
      </c>
      <c r="G170" s="273">
        <v>7.8834353582659666E-3</v>
      </c>
      <c r="H170" s="273">
        <v>2.7485232555630734E-3</v>
      </c>
    </row>
    <row r="171" spans="2:8" x14ac:dyDescent="0.35">
      <c r="B171" s="269" t="s">
        <v>274</v>
      </c>
      <c r="C171" s="276"/>
      <c r="D171" s="285">
        <v>2.2000000000000002</v>
      </c>
      <c r="E171" s="285">
        <v>2.5</v>
      </c>
      <c r="F171" s="285">
        <v>2.5</v>
      </c>
      <c r="G171" s="273">
        <v>0.14729822734296261</v>
      </c>
      <c r="H171" s="273">
        <v>2.54749421483913E-3</v>
      </c>
    </row>
    <row r="172" spans="2:8" x14ac:dyDescent="0.35">
      <c r="B172" s="269" t="s">
        <v>275</v>
      </c>
      <c r="C172" s="276"/>
      <c r="D172" s="285">
        <v>5.6</v>
      </c>
      <c r="E172" s="285">
        <v>5.8</v>
      </c>
      <c r="F172" s="285">
        <v>5.8</v>
      </c>
      <c r="G172" s="273">
        <v>2.2400476263982894E-2</v>
      </c>
      <c r="H172" s="273">
        <v>4.1224925396992074E-3</v>
      </c>
    </row>
    <row r="173" spans="2:8" x14ac:dyDescent="0.35">
      <c r="B173" s="269" t="s">
        <v>276</v>
      </c>
      <c r="C173" s="276"/>
      <c r="D173" s="285">
        <v>4.3</v>
      </c>
      <c r="E173" s="285">
        <v>4.5999999999999996</v>
      </c>
      <c r="F173" s="285">
        <v>4.5999999999999996</v>
      </c>
      <c r="G173" s="273">
        <v>6.9105736482771407E-2</v>
      </c>
      <c r="H173" s="273">
        <v>5.7539123980256957E-3</v>
      </c>
    </row>
    <row r="174" spans="2:8" x14ac:dyDescent="0.35">
      <c r="B174" s="269" t="s">
        <v>277</v>
      </c>
      <c r="C174" s="276"/>
      <c r="D174" s="285">
        <v>7.6</v>
      </c>
      <c r="E174" s="285">
        <v>8.1999999999999993</v>
      </c>
      <c r="F174" s="285">
        <v>8.1999999999999993</v>
      </c>
      <c r="G174" s="273">
        <v>7.2788013857271405E-2</v>
      </c>
      <c r="H174" s="273">
        <v>7.659052322785298E-3</v>
      </c>
    </row>
    <row r="175" spans="2:8" x14ac:dyDescent="0.35">
      <c r="B175" s="269" t="s">
        <v>278</v>
      </c>
      <c r="C175" s="276"/>
      <c r="D175" s="285">
        <v>3.1</v>
      </c>
      <c r="E175" s="285">
        <v>3.2</v>
      </c>
      <c r="F175" s="285">
        <v>3.2</v>
      </c>
      <c r="G175" s="273">
        <v>3.7344180945193539E-2</v>
      </c>
      <c r="H175" s="273">
        <v>3.2158684559611128E-3</v>
      </c>
    </row>
    <row r="176" spans="2:8" x14ac:dyDescent="0.35">
      <c r="B176" s="269" t="s">
        <v>279</v>
      </c>
      <c r="C176" s="276"/>
      <c r="D176" s="285">
        <v>6.6</v>
      </c>
      <c r="E176" s="285">
        <v>6.7</v>
      </c>
      <c r="F176" s="285" t="s">
        <v>141</v>
      </c>
      <c r="G176" s="273">
        <v>2.2178021528255654E-2</v>
      </c>
      <c r="H176" s="273" t="s">
        <v>141</v>
      </c>
    </row>
    <row r="177" spans="1:22" x14ac:dyDescent="0.35">
      <c r="B177" s="269" t="s">
        <v>604</v>
      </c>
      <c r="C177" s="276"/>
      <c r="D177" s="285">
        <v>10</v>
      </c>
      <c r="E177" s="285" t="s">
        <v>141</v>
      </c>
      <c r="F177" s="285" t="s">
        <v>141</v>
      </c>
      <c r="G177" s="273" t="s">
        <v>141</v>
      </c>
      <c r="H177" s="273" t="s">
        <v>141</v>
      </c>
    </row>
    <row r="178" spans="1:22" x14ac:dyDescent="0.35">
      <c r="A178" s="277"/>
      <c r="B178" s="278"/>
      <c r="C178" s="279"/>
      <c r="D178" s="280"/>
      <c r="E178" s="280"/>
      <c r="F178" s="278"/>
      <c r="G178" s="280"/>
      <c r="H178" s="280"/>
    </row>
    <row r="179" spans="1:22" s="1" customFormat="1" ht="14.15" customHeight="1" x14ac:dyDescent="0.25">
      <c r="A179" s="281">
        <v>1</v>
      </c>
      <c r="B179" s="1" t="s">
        <v>607</v>
      </c>
      <c r="I179" s="9"/>
      <c r="J179" s="9"/>
      <c r="K179" s="9">
        <v>50</v>
      </c>
      <c r="L179" s="9"/>
      <c r="M179" s="9"/>
      <c r="N179" s="9"/>
      <c r="O179" s="9"/>
      <c r="P179" s="9"/>
      <c r="Q179" s="9"/>
      <c r="R179" s="9"/>
      <c r="S179" s="9"/>
      <c r="T179" s="9"/>
      <c r="U179" s="9"/>
      <c r="V179" s="9"/>
    </row>
    <row r="180" spans="1:22" s="1" customFormat="1" ht="39.65" customHeight="1" x14ac:dyDescent="0.25">
      <c r="A180" s="281">
        <v>2</v>
      </c>
      <c r="B180" s="180" t="s">
        <v>609</v>
      </c>
      <c r="C180" s="180"/>
      <c r="D180" s="180"/>
      <c r="E180" s="180"/>
      <c r="F180" s="180"/>
      <c r="G180" s="180"/>
      <c r="H180" s="180"/>
      <c r="I180" s="9"/>
      <c r="J180" s="9"/>
      <c r="K180" s="9">
        <v>52</v>
      </c>
      <c r="L180" s="9"/>
      <c r="M180" s="9"/>
      <c r="N180" s="9"/>
      <c r="O180" s="9"/>
      <c r="P180" s="9"/>
      <c r="Q180" s="9"/>
      <c r="R180" s="9"/>
      <c r="S180" s="9"/>
      <c r="T180" s="9"/>
      <c r="U180" s="9"/>
      <c r="V180" s="9"/>
    </row>
  </sheetData>
  <mergeCells count="24">
    <mergeCell ref="B135:H135"/>
    <mergeCell ref="A138:H138"/>
    <mergeCell ref="A140:C141"/>
    <mergeCell ref="D140:F140"/>
    <mergeCell ref="G140:H140"/>
    <mergeCell ref="B180:H180"/>
    <mergeCell ref="A92:H92"/>
    <mergeCell ref="A94:C95"/>
    <mergeCell ref="D94:F94"/>
    <mergeCell ref="G94:H94"/>
    <mergeCell ref="B133:H133"/>
    <mergeCell ref="B134:H134"/>
    <mergeCell ref="B44:H44"/>
    <mergeCell ref="B45:H45"/>
    <mergeCell ref="A48:H48"/>
    <mergeCell ref="A50:C51"/>
    <mergeCell ref="D50:F50"/>
    <mergeCell ref="G50:H50"/>
    <mergeCell ref="A1:D1"/>
    <mergeCell ref="A2:H2"/>
    <mergeCell ref="A4:C5"/>
    <mergeCell ref="D4:F4"/>
    <mergeCell ref="G4:H4"/>
    <mergeCell ref="B43:H43"/>
  </mergeCells>
  <hyperlinks>
    <hyperlink ref="A1:D1" location="Contents!A1" display="Contents!A1" xr:uid="{12F0BDCE-599E-457E-A3C0-40F291AF7865}"/>
  </hyperlinks>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5AB857-9D82-485F-891E-338C2B74092E}">
  <sheetPr codeName="Sheet39"/>
  <dimension ref="A1:Z43"/>
  <sheetViews>
    <sheetView zoomScaleNormal="100" workbookViewId="0">
      <selection sqref="A1:D1"/>
    </sheetView>
  </sheetViews>
  <sheetFormatPr defaultColWidth="0" defaultRowHeight="14.5" x14ac:dyDescent="0.35"/>
  <cols>
    <col min="1" max="1" width="3.1796875" style="149" customWidth="1"/>
    <col min="2" max="2" width="10.453125" style="149" customWidth="1"/>
    <col min="3" max="3" width="2" style="149" customWidth="1"/>
    <col min="4" max="5" width="10.54296875" style="149" bestFit="1" customWidth="1"/>
    <col min="6" max="6" width="11.1796875" style="149" bestFit="1" customWidth="1"/>
    <col min="7" max="7" width="13.54296875" style="149" bestFit="1" customWidth="1"/>
    <col min="8" max="8" width="16.453125" style="149" customWidth="1"/>
    <col min="9" max="14" width="9" style="265" customWidth="1"/>
    <col min="15" max="19" width="9" style="265" hidden="1" customWidth="1"/>
    <col min="20" max="21" width="11.54296875" style="265" hidden="1" customWidth="1"/>
    <col min="22" max="26" width="9" style="265" hidden="1" customWidth="1"/>
    <col min="27" max="16384" width="9" style="149" hidden="1"/>
  </cols>
  <sheetData>
    <row r="1" spans="1:26" x14ac:dyDescent="0.35">
      <c r="A1" s="291" t="str">
        <f ca="1">INDIRECT(T1)</f>
        <v>Back to contents</v>
      </c>
      <c r="B1" s="291"/>
      <c r="C1" s="291"/>
      <c r="D1" s="291"/>
      <c r="E1" s="15"/>
      <c r="F1" s="15"/>
      <c r="G1" s="15"/>
      <c r="H1" s="15"/>
      <c r="T1" s="265" t="s">
        <v>613</v>
      </c>
    </row>
    <row r="2" spans="1:26" s="1" customFormat="1" ht="14.5" customHeight="1" x14ac:dyDescent="0.25">
      <c r="A2" s="266" t="str">
        <f ca="1">INDIRECT($V$4&amp;"Header")</f>
        <v>Table A1: Estimates of reported notifiable transactions: All transactions</v>
      </c>
      <c r="B2" s="266"/>
      <c r="C2" s="266"/>
      <c r="D2" s="266"/>
      <c r="E2" s="266"/>
      <c r="F2" s="266"/>
      <c r="G2" s="266"/>
      <c r="H2" s="266"/>
      <c r="I2" s="9"/>
      <c r="J2" s="9"/>
      <c r="K2" s="9"/>
      <c r="L2" s="9"/>
      <c r="M2" s="9"/>
      <c r="N2" s="9"/>
      <c r="O2" s="9"/>
      <c r="P2" s="9"/>
      <c r="Q2" s="9"/>
      <c r="R2" s="9"/>
      <c r="S2" s="9"/>
      <c r="T2" s="9"/>
      <c r="U2" s="9"/>
      <c r="V2" s="9"/>
      <c r="W2" s="9"/>
      <c r="X2" s="9"/>
      <c r="Y2" s="9"/>
      <c r="Z2" s="9"/>
    </row>
    <row r="3" spans="1:26" s="1" customFormat="1" ht="13" x14ac:dyDescent="0.25">
      <c r="B3" s="267"/>
      <c r="C3" s="267"/>
      <c r="D3" s="267"/>
      <c r="E3" s="267"/>
      <c r="F3" s="267"/>
      <c r="G3" s="267"/>
      <c r="H3" s="267"/>
      <c r="I3" s="9"/>
      <c r="J3" s="9"/>
      <c r="K3" s="9"/>
      <c r="L3" s="9"/>
      <c r="M3" s="9"/>
      <c r="N3" s="9"/>
      <c r="O3" s="9"/>
      <c r="P3" s="9"/>
      <c r="Q3" s="9"/>
      <c r="R3" s="9"/>
      <c r="S3" s="9">
        <v>1</v>
      </c>
      <c r="T3" s="9"/>
      <c r="U3" s="9"/>
      <c r="V3" s="9"/>
      <c r="W3" s="9"/>
      <c r="X3" s="9"/>
      <c r="Y3" s="9"/>
      <c r="Z3" s="9"/>
    </row>
    <row r="4" spans="1:26" ht="17.5" customHeight="1" x14ac:dyDescent="0.6">
      <c r="A4" s="58" t="s">
        <v>594</v>
      </c>
      <c r="B4" s="58"/>
      <c r="C4" s="58"/>
      <c r="D4" s="292" t="s">
        <v>595</v>
      </c>
      <c r="E4" s="292"/>
      <c r="F4" s="292"/>
      <c r="G4" s="292" t="s">
        <v>596</v>
      </c>
      <c r="H4" s="292"/>
      <c r="S4" s="265">
        <v>1</v>
      </c>
      <c r="T4" s="265" t="s">
        <v>614</v>
      </c>
      <c r="V4" s="265" t="str">
        <f>VLOOKUP($S$3,$S$4:$T$7,2, FALSE)</f>
        <v>CTORounded</v>
      </c>
      <c r="W4" s="265">
        <v>25</v>
      </c>
    </row>
    <row r="5" spans="1:26" ht="17.149999999999999" customHeight="1" x14ac:dyDescent="0.35">
      <c r="A5" s="63"/>
      <c r="B5" s="63"/>
      <c r="C5" s="63"/>
      <c r="D5" s="268" t="s">
        <v>597</v>
      </c>
      <c r="E5" s="268" t="s">
        <v>598</v>
      </c>
      <c r="F5" s="268" t="s">
        <v>599</v>
      </c>
      <c r="G5" s="268" t="s">
        <v>600</v>
      </c>
      <c r="H5" s="268" t="s">
        <v>601</v>
      </c>
      <c r="S5" s="265">
        <v>2</v>
      </c>
      <c r="T5" s="265" t="s">
        <v>615</v>
      </c>
      <c r="W5" s="265">
        <v>26</v>
      </c>
    </row>
    <row r="6" spans="1:26" x14ac:dyDescent="0.35">
      <c r="B6" s="269" t="str">
        <f>TableA1Hide!B6</f>
        <v>Apr 18</v>
      </c>
      <c r="C6" s="270"/>
      <c r="D6" s="272">
        <f t="shared" ref="D6:D41" ca="1" si="0">VLOOKUP($B6, INDIRECT($V$4), 3, FALSE)</f>
        <v>3940</v>
      </c>
      <c r="E6" s="272">
        <f t="shared" ref="E6:E41" ca="1" si="1">VLOOKUP($B6, INDIRECT($V$4), 4, FALSE)</f>
        <v>4350</v>
      </c>
      <c r="F6" s="272">
        <f t="shared" ref="F6:F41" ca="1" si="2">VLOOKUP($B6, INDIRECT($V$4), 5, FALSE)</f>
        <v>4370</v>
      </c>
      <c r="G6" s="273">
        <f t="shared" ref="G6:G41" ca="1" si="3">VLOOKUP($B6, INDIRECT($V$4), 6, FALSE)</f>
        <v>0.10538344337227024</v>
      </c>
      <c r="H6" s="273">
        <f t="shared" ref="H6:H41" ca="1" si="4">VLOOKUP($B6, INDIRECT($V$4), 7, FALSE)</f>
        <v>3.9053526303698405E-3</v>
      </c>
      <c r="S6" s="265">
        <v>3</v>
      </c>
      <c r="T6" s="265" t="s">
        <v>616</v>
      </c>
      <c r="W6" s="265">
        <v>27</v>
      </c>
    </row>
    <row r="7" spans="1:26" x14ac:dyDescent="0.35">
      <c r="B7" s="269" t="str">
        <f>TableA1Hide!B7</f>
        <v>May 18</v>
      </c>
      <c r="C7" s="270"/>
      <c r="D7" s="272">
        <f t="shared" ca="1" si="0"/>
        <v>4450</v>
      </c>
      <c r="E7" s="272">
        <f t="shared" ca="1" si="1"/>
        <v>4770</v>
      </c>
      <c r="F7" s="272">
        <f t="shared" ca="1" si="2"/>
        <v>4790</v>
      </c>
      <c r="G7" s="273">
        <f t="shared" ca="1" si="3"/>
        <v>7.1926275567543163E-2</v>
      </c>
      <c r="H7" s="273">
        <f t="shared" ca="1" si="4"/>
        <v>3.9840637450199168E-3</v>
      </c>
      <c r="S7" s="265">
        <v>4</v>
      </c>
      <c r="T7" s="265" t="s">
        <v>617</v>
      </c>
      <c r="W7" s="265">
        <v>28</v>
      </c>
    </row>
    <row r="8" spans="1:26" x14ac:dyDescent="0.35">
      <c r="B8" s="269" t="str">
        <f>TableA1Hide!B8</f>
        <v>Jun 18</v>
      </c>
      <c r="C8" s="270"/>
      <c r="D8" s="272">
        <f t="shared" ca="1" si="0"/>
        <v>5100</v>
      </c>
      <c r="E8" s="272">
        <f t="shared" ca="1" si="1"/>
        <v>5400</v>
      </c>
      <c r="F8" s="272">
        <f t="shared" ca="1" si="2"/>
        <v>5420</v>
      </c>
      <c r="G8" s="273">
        <f t="shared" ca="1" si="3"/>
        <v>5.8258140447234208E-2</v>
      </c>
      <c r="H8" s="273">
        <f t="shared" ca="1" si="4"/>
        <v>5.3753475440221354E-3</v>
      </c>
    </row>
    <row r="9" spans="1:26" x14ac:dyDescent="0.35">
      <c r="B9" s="269" t="str">
        <f>TableA1Hide!B9</f>
        <v>Jul 18</v>
      </c>
      <c r="C9" s="270"/>
      <c r="D9" s="272">
        <f t="shared" ca="1" si="0"/>
        <v>4930</v>
      </c>
      <c r="E9" s="272">
        <f t="shared" ca="1" si="1"/>
        <v>5300</v>
      </c>
      <c r="F9" s="272">
        <f t="shared" ca="1" si="2"/>
        <v>5310</v>
      </c>
      <c r="G9" s="273">
        <f t="shared" ca="1" si="3"/>
        <v>7.5268817204301008E-2</v>
      </c>
      <c r="H9" s="273">
        <f t="shared" ca="1" si="4"/>
        <v>2.2641509433962703E-3</v>
      </c>
    </row>
    <row r="10" spans="1:26" x14ac:dyDescent="0.35">
      <c r="B10" s="269" t="str">
        <f>TableA1Hide!B10</f>
        <v>Aug 18</v>
      </c>
      <c r="C10" s="270"/>
      <c r="D10" s="272">
        <f t="shared" ca="1" si="0"/>
        <v>5660</v>
      </c>
      <c r="E10" s="272">
        <f t="shared" ca="1" si="1"/>
        <v>5950</v>
      </c>
      <c r="F10" s="272">
        <f t="shared" ca="1" si="2"/>
        <v>5970</v>
      </c>
      <c r="G10" s="273">
        <f t="shared" ca="1" si="3"/>
        <v>5.0141242937853159E-2</v>
      </c>
      <c r="H10" s="273">
        <f t="shared" ca="1" si="4"/>
        <v>3.3624747814391398E-3</v>
      </c>
    </row>
    <row r="11" spans="1:26" x14ac:dyDescent="0.35">
      <c r="B11" s="269" t="str">
        <f>TableA1Hide!B11</f>
        <v>Sep 18</v>
      </c>
      <c r="C11" s="270"/>
      <c r="D11" s="272">
        <f t="shared" ca="1" si="0"/>
        <v>4790</v>
      </c>
      <c r="E11" s="272">
        <f t="shared" ca="1" si="1"/>
        <v>4980</v>
      </c>
      <c r="F11" s="272">
        <f t="shared" ca="1" si="2"/>
        <v>4990</v>
      </c>
      <c r="G11" s="273">
        <f t="shared" ca="1" si="3"/>
        <v>3.9883065358112368E-2</v>
      </c>
      <c r="H11" s="273">
        <f t="shared" ca="1" si="4"/>
        <v>2.6104417670682611E-3</v>
      </c>
    </row>
    <row r="12" spans="1:26" x14ac:dyDescent="0.35">
      <c r="B12" s="269" t="str">
        <f>TableA1Hide!B12</f>
        <v>Oct 18</v>
      </c>
      <c r="C12" s="270"/>
      <c r="D12" s="272">
        <f t="shared" ca="1" si="0"/>
        <v>5460</v>
      </c>
      <c r="E12" s="272">
        <f t="shared" ca="1" si="1"/>
        <v>5620</v>
      </c>
      <c r="F12" s="272">
        <f t="shared" ca="1" si="2"/>
        <v>5630</v>
      </c>
      <c r="G12" s="273">
        <f t="shared" ca="1" si="3"/>
        <v>2.8189639392275367E-2</v>
      </c>
      <c r="H12" s="273">
        <f t="shared" ca="1" si="4"/>
        <v>1.7803097739006457E-3</v>
      </c>
    </row>
    <row r="13" spans="1:26" x14ac:dyDescent="0.35">
      <c r="B13" s="269" t="str">
        <f>TableA1Hide!B13</f>
        <v>Nov 18</v>
      </c>
      <c r="C13" s="270"/>
      <c r="D13" s="272">
        <f t="shared" ca="1" si="0"/>
        <v>6090</v>
      </c>
      <c r="E13" s="272">
        <f t="shared" ca="1" si="1"/>
        <v>6300</v>
      </c>
      <c r="F13" s="272">
        <f t="shared" ca="1" si="2"/>
        <v>6320</v>
      </c>
      <c r="G13" s="273">
        <f t="shared" ca="1" si="3"/>
        <v>3.4675431388660582E-2</v>
      </c>
      <c r="H13" s="273">
        <f t="shared" ca="1" si="4"/>
        <v>3.6531130876746865E-3</v>
      </c>
    </row>
    <row r="14" spans="1:26" x14ac:dyDescent="0.35">
      <c r="B14" s="269" t="str">
        <f>TableA1Hide!B14</f>
        <v>Dec 18</v>
      </c>
      <c r="C14" s="270"/>
      <c r="D14" s="272">
        <f t="shared" ca="1" si="0"/>
        <v>5360</v>
      </c>
      <c r="E14" s="272">
        <f t="shared" ca="1" si="1"/>
        <v>5430</v>
      </c>
      <c r="F14" s="272">
        <f t="shared" ca="1" si="2"/>
        <v>5440</v>
      </c>
      <c r="G14" s="273">
        <f t="shared" ca="1" si="3"/>
        <v>1.3067015120403314E-2</v>
      </c>
      <c r="H14" s="273">
        <f t="shared" ca="1" si="4"/>
        <v>1.4741109268472385E-3</v>
      </c>
    </row>
    <row r="15" spans="1:26" x14ac:dyDescent="0.35">
      <c r="B15" s="269" t="str">
        <f>TableA1Hide!B15</f>
        <v>Jan 19</v>
      </c>
      <c r="C15" s="270"/>
      <c r="D15" s="272">
        <f t="shared" ca="1" si="0"/>
        <v>3900</v>
      </c>
      <c r="E15" s="272">
        <f t="shared" ca="1" si="1"/>
        <v>4000</v>
      </c>
      <c r="F15" s="272">
        <f t="shared" ca="1" si="2"/>
        <v>4010</v>
      </c>
      <c r="G15" s="273">
        <f t="shared" ca="1" si="3"/>
        <v>2.5917372337695754E-2</v>
      </c>
      <c r="H15" s="273">
        <f t="shared" ca="1" si="4"/>
        <v>2.0010005002502051E-3</v>
      </c>
      <c r="T15" s="274"/>
      <c r="U15" s="274"/>
    </row>
    <row r="16" spans="1:26" x14ac:dyDescent="0.35">
      <c r="B16" s="269" t="str">
        <f>TableA1Hide!B16</f>
        <v>Feb 19</v>
      </c>
      <c r="C16" s="270"/>
      <c r="D16" s="272">
        <f t="shared" ca="1" si="0"/>
        <v>4240</v>
      </c>
      <c r="E16" s="272">
        <f t="shared" ca="1" si="1"/>
        <v>4290</v>
      </c>
      <c r="F16" s="272">
        <f t="shared" ca="1" si="2"/>
        <v>4300</v>
      </c>
      <c r="G16" s="273">
        <f t="shared" ca="1" si="3"/>
        <v>1.2744866650932218E-2</v>
      </c>
      <c r="H16" s="273">
        <f t="shared" ca="1" si="4"/>
        <v>1.3982754602657188E-3</v>
      </c>
    </row>
    <row r="17" spans="2:8" x14ac:dyDescent="0.35">
      <c r="B17" s="293" t="str">
        <f>TableA1Hide!B17</f>
        <v>Mar 19</v>
      </c>
      <c r="C17" s="1"/>
      <c r="D17" s="294">
        <f t="shared" ca="1" si="0"/>
        <v>4900</v>
      </c>
      <c r="E17" s="294">
        <f t="shared" ca="1" si="1"/>
        <v>5040</v>
      </c>
      <c r="F17" s="294">
        <f t="shared" ca="1" si="2"/>
        <v>5050</v>
      </c>
      <c r="G17" s="81">
        <f t="shared" ca="1" si="3"/>
        <v>2.8180518684909117E-2</v>
      </c>
      <c r="H17" s="81">
        <f t="shared" ca="1" si="4"/>
        <v>1.9860973187686426E-3</v>
      </c>
    </row>
    <row r="18" spans="2:8" ht="26.25" customHeight="1" x14ac:dyDescent="0.35">
      <c r="B18" s="293" t="str">
        <f>TableA1Hide!B18</f>
        <v>Apr 19</v>
      </c>
      <c r="C18" s="1"/>
      <c r="D18" s="294">
        <f t="shared" ca="1" si="0"/>
        <v>4450</v>
      </c>
      <c r="E18" s="294">
        <f t="shared" ca="1" si="1"/>
        <v>4510</v>
      </c>
      <c r="F18" s="294">
        <f t="shared" ca="1" si="2"/>
        <v>4520</v>
      </c>
      <c r="G18" s="81">
        <f t="shared" ca="1" si="3"/>
        <v>1.4848143982002293E-2</v>
      </c>
      <c r="H18" s="81">
        <f t="shared" ca="1" si="4"/>
        <v>2.8818443804035088E-3</v>
      </c>
    </row>
    <row r="19" spans="2:8" x14ac:dyDescent="0.35">
      <c r="B19" s="269" t="str">
        <f>TableA1Hide!B19</f>
        <v>May 19</v>
      </c>
      <c r="C19" s="276"/>
      <c r="D19" s="272">
        <f t="shared" ca="1" si="0"/>
        <v>4950</v>
      </c>
      <c r="E19" s="272">
        <f t="shared" ca="1" si="1"/>
        <v>5040</v>
      </c>
      <c r="F19" s="272">
        <f t="shared" ca="1" si="2"/>
        <v>5050</v>
      </c>
      <c r="G19" s="273">
        <f t="shared" ca="1" si="3"/>
        <v>1.8387553041018467E-2</v>
      </c>
      <c r="H19" s="273">
        <f t="shared" ca="1" si="4"/>
        <v>1.5873015873015817E-3</v>
      </c>
    </row>
    <row r="20" spans="2:8" x14ac:dyDescent="0.35">
      <c r="B20" s="269" t="str">
        <f>TableA1Hide!B20</f>
        <v>Jun 19</v>
      </c>
      <c r="C20" s="276"/>
      <c r="D20" s="272">
        <f t="shared" ca="1" si="0"/>
        <v>4940</v>
      </c>
      <c r="E20" s="272">
        <f t="shared" ca="1" si="1"/>
        <v>5100</v>
      </c>
      <c r="F20" s="272">
        <f t="shared" ca="1" si="2"/>
        <v>5110</v>
      </c>
      <c r="G20" s="273">
        <f t="shared" ca="1" si="3"/>
        <v>3.2617504051863921E-2</v>
      </c>
      <c r="H20" s="273">
        <f t="shared" ca="1" si="4"/>
        <v>1.5695507161075373E-3</v>
      </c>
    </row>
    <row r="21" spans="2:8" x14ac:dyDescent="0.35">
      <c r="B21" s="269" t="str">
        <f>TableA1Hide!B21</f>
        <v>Jul 19</v>
      </c>
      <c r="C21" s="276"/>
      <c r="D21" s="272">
        <f t="shared" ca="1" si="0"/>
        <v>5510</v>
      </c>
      <c r="E21" s="272">
        <f t="shared" ca="1" si="1"/>
        <v>5570</v>
      </c>
      <c r="F21" s="272">
        <f t="shared" ca="1" si="2"/>
        <v>5590</v>
      </c>
      <c r="G21" s="273">
        <f t="shared" ca="1" si="3"/>
        <v>1.2168543407192089E-2</v>
      </c>
      <c r="H21" s="273">
        <f t="shared" ca="1" si="4"/>
        <v>2.5121119684192728E-3</v>
      </c>
    </row>
    <row r="22" spans="2:8" x14ac:dyDescent="0.35">
      <c r="B22" s="269" t="str">
        <f>TableA1Hide!B22</f>
        <v>Aug 19</v>
      </c>
      <c r="C22" s="276"/>
      <c r="D22" s="272">
        <f t="shared" ca="1" si="0"/>
        <v>5560</v>
      </c>
      <c r="E22" s="272">
        <f t="shared" ca="1" si="1"/>
        <v>5710</v>
      </c>
      <c r="F22" s="272">
        <f t="shared" ca="1" si="2"/>
        <v>5720</v>
      </c>
      <c r="G22" s="273">
        <f t="shared" ca="1" si="3"/>
        <v>2.6784109293546576E-2</v>
      </c>
      <c r="H22" s="273">
        <f t="shared" ca="1" si="4"/>
        <v>1.5756302521008347E-3</v>
      </c>
    </row>
    <row r="23" spans="2:8" x14ac:dyDescent="0.35">
      <c r="B23" s="269" t="str">
        <f>TableA1Hide!B23</f>
        <v>Sep 19</v>
      </c>
      <c r="C23" s="276"/>
      <c r="D23" s="272">
        <f t="shared" ca="1" si="0"/>
        <v>5060</v>
      </c>
      <c r="E23" s="272">
        <f t="shared" ca="1" si="1"/>
        <v>5120</v>
      </c>
      <c r="F23" s="272">
        <f t="shared" ca="1" si="2"/>
        <v>5140</v>
      </c>
      <c r="G23" s="273">
        <f t="shared" ca="1" si="3"/>
        <v>1.1850681414181219E-2</v>
      </c>
      <c r="H23" s="273">
        <f t="shared" ca="1" si="4"/>
        <v>2.7327737653719542E-3</v>
      </c>
    </row>
    <row r="24" spans="2:8" x14ac:dyDescent="0.35">
      <c r="B24" s="269" t="str">
        <f>TableA1Hide!B24</f>
        <v>Oct 19</v>
      </c>
      <c r="C24" s="276"/>
      <c r="D24" s="272">
        <f t="shared" ca="1" si="0"/>
        <v>5500</v>
      </c>
      <c r="E24" s="272">
        <f t="shared" ca="1" si="1"/>
        <v>5580</v>
      </c>
      <c r="F24" s="272">
        <f t="shared" ca="1" si="2"/>
        <v>5580</v>
      </c>
      <c r="G24" s="273">
        <f t="shared" ca="1" si="3"/>
        <v>1.4548099654482671E-2</v>
      </c>
      <c r="H24" s="273">
        <f t="shared" ca="1" si="4"/>
        <v>3.5848718408315605E-4</v>
      </c>
    </row>
    <row r="25" spans="2:8" x14ac:dyDescent="0.35">
      <c r="B25" s="269" t="str">
        <f>TableA1Hide!B25</f>
        <v>Nov 19</v>
      </c>
      <c r="C25" s="276"/>
      <c r="D25" s="272">
        <f t="shared" ca="1" si="0"/>
        <v>5530</v>
      </c>
      <c r="E25" s="272">
        <f t="shared" ca="1" si="1"/>
        <v>5670</v>
      </c>
      <c r="F25" s="272">
        <f t="shared" ca="1" si="2"/>
        <v>5680</v>
      </c>
      <c r="G25" s="273">
        <f t="shared" ca="1" si="3"/>
        <v>2.5492677635147398E-2</v>
      </c>
      <c r="H25" s="273">
        <f t="shared" ca="1" si="4"/>
        <v>7.0521861777161909E-4</v>
      </c>
    </row>
    <row r="26" spans="2:8" x14ac:dyDescent="0.35">
      <c r="B26" s="269" t="str">
        <f>TableA1Hide!B26</f>
        <v>Dec 19</v>
      </c>
      <c r="C26" s="276"/>
      <c r="D26" s="272">
        <f t="shared" ca="1" si="0"/>
        <v>5360</v>
      </c>
      <c r="E26" s="272">
        <f t="shared" ca="1" si="1"/>
        <v>5390</v>
      </c>
      <c r="F26" s="272">
        <f t="shared" ca="1" si="2"/>
        <v>5400</v>
      </c>
      <c r="G26" s="273">
        <f t="shared" ca="1" si="3"/>
        <v>4.4767767207609666E-3</v>
      </c>
      <c r="H26" s="273">
        <f t="shared" ca="1" si="4"/>
        <v>2.9712163416899529E-3</v>
      </c>
    </row>
    <row r="27" spans="2:8" x14ac:dyDescent="0.35">
      <c r="B27" s="269" t="str">
        <f>TableA1Hide!B27</f>
        <v>Jan 20</v>
      </c>
      <c r="C27" s="276"/>
      <c r="D27" s="272">
        <f t="shared" ca="1" si="0"/>
        <v>4210</v>
      </c>
      <c r="E27" s="272">
        <f t="shared" ca="1" si="1"/>
        <v>4350</v>
      </c>
      <c r="F27" s="272">
        <f t="shared" ca="1" si="2"/>
        <v>4360</v>
      </c>
      <c r="G27" s="273">
        <f t="shared" ca="1" si="3"/>
        <v>3.3761293390394576E-2</v>
      </c>
      <c r="H27" s="273">
        <f t="shared" ca="1" si="4"/>
        <v>1.8399264029438367E-3</v>
      </c>
    </row>
    <row r="28" spans="2:8" x14ac:dyDescent="0.35">
      <c r="B28" s="269" t="str">
        <f>TableA1Hide!B28</f>
        <v>Feb 20</v>
      </c>
      <c r="C28" s="276"/>
      <c r="D28" s="272">
        <f t="shared" ca="1" si="0"/>
        <v>4240</v>
      </c>
      <c r="E28" s="272">
        <f t="shared" ca="1" si="1"/>
        <v>4350</v>
      </c>
      <c r="F28" s="272">
        <f t="shared" ca="1" si="2"/>
        <v>4360</v>
      </c>
      <c r="G28" s="273">
        <f t="shared" ca="1" si="3"/>
        <v>2.4976437323279921E-2</v>
      </c>
      <c r="H28" s="273">
        <f t="shared" ca="1" si="4"/>
        <v>1.3793103448276334E-3</v>
      </c>
    </row>
    <row r="29" spans="2:8" x14ac:dyDescent="0.35">
      <c r="B29" s="293" t="str">
        <f>TableA1Hide!B29</f>
        <v>Mar 20</v>
      </c>
      <c r="C29" s="1"/>
      <c r="D29" s="294">
        <f t="shared" ca="1" si="0"/>
        <v>4570</v>
      </c>
      <c r="E29" s="294">
        <f t="shared" ca="1" si="1"/>
        <v>4620</v>
      </c>
      <c r="F29" s="294">
        <f t="shared" ca="1" si="2"/>
        <v>4630</v>
      </c>
      <c r="G29" s="81">
        <f t="shared" ca="1" si="3"/>
        <v>1.0936132983377034E-2</v>
      </c>
      <c r="H29" s="81">
        <f t="shared" ca="1" si="4"/>
        <v>1.7308524448291784E-3</v>
      </c>
    </row>
    <row r="30" spans="2:8" ht="26.25" customHeight="1" x14ac:dyDescent="0.35">
      <c r="B30" s="293" t="str">
        <f>TableA1Hide!B30</f>
        <v>Apr 20</v>
      </c>
      <c r="C30" s="1"/>
      <c r="D30" s="294">
        <f t="shared" ca="1" si="0"/>
        <v>2060</v>
      </c>
      <c r="E30" s="294">
        <f t="shared" ca="1" si="1"/>
        <v>2100</v>
      </c>
      <c r="F30" s="294">
        <f t="shared" ca="1" si="2"/>
        <v>2110</v>
      </c>
      <c r="G30" s="81">
        <f t="shared" ca="1" si="3"/>
        <v>2.0408163265306145E-2</v>
      </c>
      <c r="H30" s="81">
        <f t="shared" ca="1" si="4"/>
        <v>4.761904761904745E-3</v>
      </c>
    </row>
    <row r="31" spans="2:8" x14ac:dyDescent="0.35">
      <c r="B31" s="293" t="str">
        <f>TableA1Hide!B31</f>
        <v>May 20</v>
      </c>
      <c r="C31" s="1"/>
      <c r="D31" s="294">
        <f t="shared" ca="1" si="0"/>
        <v>2160</v>
      </c>
      <c r="E31" s="294">
        <f t="shared" ca="1" si="1"/>
        <v>2190</v>
      </c>
      <c r="F31" s="294">
        <f t="shared" ca="1" si="2"/>
        <v>2200</v>
      </c>
      <c r="G31" s="81">
        <f t="shared" ca="1" si="3"/>
        <v>1.6689847009735637E-2</v>
      </c>
      <c r="H31" s="81">
        <f t="shared" ca="1" si="4"/>
        <v>2.2799817601459882E-3</v>
      </c>
    </row>
    <row r="32" spans="2:8" x14ac:dyDescent="0.35">
      <c r="B32" s="293" t="str">
        <f>TableA1Hide!B32</f>
        <v>Jun 20</v>
      </c>
      <c r="C32" s="1"/>
      <c r="D32" s="294">
        <f t="shared" ca="1" si="0"/>
        <v>2860</v>
      </c>
      <c r="E32" s="294">
        <f t="shared" ca="1" si="1"/>
        <v>2900</v>
      </c>
      <c r="F32" s="294">
        <f t="shared" ca="1" si="2"/>
        <v>2910</v>
      </c>
      <c r="G32" s="81">
        <f t="shared" ca="1" si="3"/>
        <v>1.4005602240896309E-2</v>
      </c>
      <c r="H32" s="81">
        <f t="shared" ca="1" si="4"/>
        <v>5.1795580110496342E-3</v>
      </c>
    </row>
    <row r="33" spans="1:8" x14ac:dyDescent="0.35">
      <c r="B33" s="293" t="str">
        <f>TableA1Hide!B33</f>
        <v>Jul 20</v>
      </c>
      <c r="C33" s="1"/>
      <c r="D33" s="294">
        <f t="shared" ca="1" si="0"/>
        <v>3310</v>
      </c>
      <c r="E33" s="294">
        <f t="shared" ca="1" si="1"/>
        <v>3450</v>
      </c>
      <c r="F33" s="294">
        <f t="shared" ca="1" si="2"/>
        <v>3460</v>
      </c>
      <c r="G33" s="81">
        <f t="shared" ca="1" si="3"/>
        <v>4.3254688445251155E-2</v>
      </c>
      <c r="H33" s="81">
        <f t="shared" ca="1" si="4"/>
        <v>1.7396346767177828E-3</v>
      </c>
    </row>
    <row r="34" spans="1:8" x14ac:dyDescent="0.35">
      <c r="B34" s="293" t="str">
        <f>TableA1Hide!B34</f>
        <v>Aug 20</v>
      </c>
      <c r="C34" s="1"/>
      <c r="D34" s="294">
        <f t="shared" ca="1" si="0"/>
        <v>3470</v>
      </c>
      <c r="E34" s="294">
        <f t="shared" ca="1" si="1"/>
        <v>3520</v>
      </c>
      <c r="F34" s="294">
        <f t="shared" ca="1" si="2"/>
        <v>3530</v>
      </c>
      <c r="G34" s="81">
        <f t="shared" ca="1" si="3"/>
        <v>1.4693171996542853E-2</v>
      </c>
      <c r="H34" s="81">
        <f t="shared" ca="1" si="4"/>
        <v>2.2714366837024436E-3</v>
      </c>
    </row>
    <row r="35" spans="1:8" x14ac:dyDescent="0.35">
      <c r="B35" s="293" t="str">
        <f>TableA1Hide!B35</f>
        <v>Sep 20</v>
      </c>
      <c r="C35" s="1"/>
      <c r="D35" s="294">
        <f t="shared" ca="1" si="0"/>
        <v>3990</v>
      </c>
      <c r="E35" s="294">
        <f t="shared" ca="1" si="1"/>
        <v>4080</v>
      </c>
      <c r="F35" s="294">
        <f t="shared" ca="1" si="2"/>
        <v>4100</v>
      </c>
      <c r="G35" s="81">
        <f t="shared" ca="1" si="3"/>
        <v>2.2801302931596101E-2</v>
      </c>
      <c r="H35" s="81">
        <f t="shared" ca="1" si="4"/>
        <v>4.8995590396865296E-3</v>
      </c>
    </row>
    <row r="36" spans="1:8" x14ac:dyDescent="0.35">
      <c r="B36" s="293" t="str">
        <f>TableA1Hide!B36</f>
        <v>Oct 20</v>
      </c>
      <c r="C36" s="1"/>
      <c r="D36" s="294">
        <f t="shared" ca="1" si="0"/>
        <v>5550</v>
      </c>
      <c r="E36" s="294">
        <f t="shared" ca="1" si="1"/>
        <v>5800</v>
      </c>
      <c r="F36" s="294">
        <f t="shared" ca="1" si="2"/>
        <v>5820</v>
      </c>
      <c r="G36" s="81">
        <f t="shared" ca="1" si="3"/>
        <v>4.6708746618575381E-2</v>
      </c>
      <c r="H36" s="81">
        <f t="shared" ca="1" si="4"/>
        <v>2.4121295658166009E-3</v>
      </c>
    </row>
    <row r="37" spans="1:8" x14ac:dyDescent="0.35">
      <c r="B37" s="293" t="str">
        <f>TableA1Hide!B37</f>
        <v>Nov 20</v>
      </c>
      <c r="C37" s="1"/>
      <c r="D37" s="294">
        <f t="shared" ca="1" si="0"/>
        <v>5580</v>
      </c>
      <c r="E37" s="294">
        <f t="shared" ca="1" si="1"/>
        <v>5690</v>
      </c>
      <c r="F37" s="294">
        <f t="shared" ca="1" si="2"/>
        <v>5710</v>
      </c>
      <c r="G37" s="81">
        <f t="shared" ca="1" si="3"/>
        <v>2.0250896057347756E-2</v>
      </c>
      <c r="H37" s="81">
        <f t="shared" ca="1" si="4"/>
        <v>2.283506060073881E-3</v>
      </c>
    </row>
    <row r="38" spans="1:8" x14ac:dyDescent="0.35">
      <c r="B38" s="293" t="str">
        <f>TableA1Hide!B38</f>
        <v>Dec 20</v>
      </c>
      <c r="C38" s="1"/>
      <c r="D38" s="294">
        <f t="shared" ca="1" si="0"/>
        <v>6640</v>
      </c>
      <c r="E38" s="294">
        <f t="shared" ca="1" si="1"/>
        <v>6730</v>
      </c>
      <c r="F38" s="294">
        <f t="shared" ca="1" si="2"/>
        <v>6750</v>
      </c>
      <c r="G38" s="81">
        <f t="shared" ca="1" si="3"/>
        <v>1.4003915073031115E-2</v>
      </c>
      <c r="H38" s="81">
        <f t="shared" ca="1" si="4"/>
        <v>2.6730026730026335E-3</v>
      </c>
    </row>
    <row r="39" spans="1:8" x14ac:dyDescent="0.35">
      <c r="B39" s="293" t="str">
        <f>TableA1Hide!B39</f>
        <v>Jan 21</v>
      </c>
      <c r="C39" s="1"/>
      <c r="D39" s="294">
        <f t="shared" ca="1" si="0"/>
        <v>4110</v>
      </c>
      <c r="E39" s="294">
        <f t="shared" ca="1" si="1"/>
        <v>4250</v>
      </c>
      <c r="F39" s="294">
        <f t="shared" ca="1" si="2"/>
        <v>4270</v>
      </c>
      <c r="G39" s="81">
        <f t="shared" ca="1" si="3"/>
        <v>3.3819951338199594E-2</v>
      </c>
      <c r="H39" s="81">
        <f t="shared" ca="1" si="4"/>
        <v>4.7069898799718679E-3</v>
      </c>
    </row>
    <row r="40" spans="1:8" x14ac:dyDescent="0.35">
      <c r="B40" s="293" t="str">
        <f>TableA1Hide!B40</f>
        <v>Feb 21</v>
      </c>
      <c r="C40" s="1"/>
      <c r="D40" s="294">
        <f t="shared" ca="1" si="0"/>
        <v>5040</v>
      </c>
      <c r="E40" s="294">
        <f t="shared" ca="1" si="1"/>
        <v>5210</v>
      </c>
      <c r="F40" s="294" t="str">
        <f t="shared" ca="1" si="2"/>
        <v/>
      </c>
      <c r="G40" s="81">
        <f t="shared" ca="1" si="3"/>
        <v>3.4339023421992909E-2</v>
      </c>
      <c r="H40" s="81" t="str">
        <f t="shared" ca="1" si="4"/>
        <v/>
      </c>
    </row>
    <row r="41" spans="1:8" x14ac:dyDescent="0.35">
      <c r="B41" s="293" t="str">
        <f>TableA1Hide!B41</f>
        <v>Mar 21</v>
      </c>
      <c r="C41" s="1"/>
      <c r="D41" s="294">
        <f t="shared" ca="1" si="0"/>
        <v>6880</v>
      </c>
      <c r="E41" s="294" t="str">
        <f t="shared" ca="1" si="1"/>
        <v/>
      </c>
      <c r="F41" s="294" t="str">
        <f t="shared" ca="1" si="2"/>
        <v/>
      </c>
      <c r="G41" s="81" t="str">
        <f t="shared" ca="1" si="3"/>
        <v/>
      </c>
      <c r="H41" s="81" t="str">
        <f t="shared" ca="1" si="4"/>
        <v/>
      </c>
    </row>
    <row r="42" spans="1:8" ht="5.4" customHeight="1" x14ac:dyDescent="0.35">
      <c r="B42" s="269"/>
      <c r="C42" s="276"/>
      <c r="D42" s="272"/>
      <c r="E42" s="272"/>
      <c r="F42" s="272"/>
      <c r="G42" s="273"/>
      <c r="H42" s="273"/>
    </row>
    <row r="43" spans="1:8" x14ac:dyDescent="0.35">
      <c r="A43" s="295">
        <v>1</v>
      </c>
      <c r="B43" s="132" t="str">
        <f>TableA1Hide!B43</f>
        <v>Transaction numbers in this table have been rounded to the nearest 10 transactions.</v>
      </c>
      <c r="C43" s="296"/>
      <c r="D43" s="297"/>
      <c r="E43" s="297"/>
      <c r="F43" s="297"/>
      <c r="G43" s="297"/>
      <c r="H43" s="296"/>
    </row>
  </sheetData>
  <mergeCells count="3">
    <mergeCell ref="A1:D1"/>
    <mergeCell ref="A2:H2"/>
    <mergeCell ref="A4:C5"/>
  </mergeCells>
  <hyperlinks>
    <hyperlink ref="A1" location="ContentsHead" display="ContentsHead" xr:uid="{C643C8F7-D69E-4D63-8CF0-DAB804AEBB05}"/>
  </hyperlink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5361" r:id="rId4" name="List Box 1">
              <controlPr defaultSize="0" autoLine="0" autoPict="0">
                <anchor moveWithCells="1">
                  <from>
                    <xdr:col>8</xdr:col>
                    <xdr:colOff>336550</xdr:colOff>
                    <xdr:row>0</xdr:row>
                    <xdr:rowOff>152400</xdr:rowOff>
                  </from>
                  <to>
                    <xdr:col>11</xdr:col>
                    <xdr:colOff>260350</xdr:colOff>
                    <xdr:row>4</xdr:row>
                    <xdr:rowOff>76200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62165B-640B-44AD-9CEB-C43EF6894D62}">
  <sheetPr codeName="Sheet41"/>
  <dimension ref="A1:W46"/>
  <sheetViews>
    <sheetView zoomScaleNormal="100" workbookViewId="0">
      <selection sqref="A1:D1"/>
    </sheetView>
  </sheetViews>
  <sheetFormatPr defaultColWidth="0" defaultRowHeight="14.5" x14ac:dyDescent="0.35"/>
  <cols>
    <col min="1" max="1" width="3.1796875" style="149" customWidth="1"/>
    <col min="2" max="2" width="10.453125" style="149" customWidth="1"/>
    <col min="3" max="3" width="2.54296875" style="149" customWidth="1"/>
    <col min="4" max="5" width="10.54296875" style="149" bestFit="1" customWidth="1"/>
    <col min="6" max="6" width="11.1796875" style="149" bestFit="1" customWidth="1"/>
    <col min="7" max="7" width="13.54296875" style="149" bestFit="1" customWidth="1"/>
    <col min="8" max="8" width="16.453125" style="149" customWidth="1"/>
    <col min="9" max="14" width="9" style="265" customWidth="1"/>
    <col min="15" max="22" width="9" style="265" hidden="1" customWidth="1"/>
    <col min="23" max="16384" width="9" style="149" hidden="1"/>
  </cols>
  <sheetData>
    <row r="1" spans="1:23" x14ac:dyDescent="0.35">
      <c r="A1" s="291" t="str">
        <f ca="1">INDIRECT(T1)</f>
        <v>Back to contents</v>
      </c>
      <c r="B1" s="291"/>
      <c r="C1" s="291"/>
      <c r="D1" s="291"/>
      <c r="E1" s="15"/>
      <c r="F1" s="15"/>
      <c r="G1" s="15"/>
      <c r="H1" s="15"/>
      <c r="T1" s="265" t="s">
        <v>618</v>
      </c>
    </row>
    <row r="2" spans="1:23" s="1" customFormat="1" ht="13.4" customHeight="1" x14ac:dyDescent="0.25">
      <c r="A2" s="168" t="str">
        <f ca="1">INDIRECT($V$10&amp;"Header")</f>
        <v>Table A2: Estimates of tax due on reported notifiable transactions: All transactions</v>
      </c>
      <c r="B2" s="168"/>
      <c r="C2" s="168"/>
      <c r="D2" s="168"/>
      <c r="E2" s="168"/>
      <c r="F2" s="168"/>
      <c r="G2" s="168"/>
      <c r="H2" s="168"/>
      <c r="I2" s="9"/>
      <c r="J2" s="9"/>
      <c r="K2" s="9"/>
      <c r="L2" s="9"/>
      <c r="M2" s="9"/>
      <c r="N2" s="9"/>
      <c r="O2" s="9"/>
      <c r="P2" s="9"/>
      <c r="Q2" s="9"/>
      <c r="R2" s="9"/>
      <c r="S2" s="9"/>
      <c r="T2" s="9"/>
      <c r="U2" s="9"/>
      <c r="V2" s="9"/>
    </row>
    <row r="3" spans="1:23" s="1" customFormat="1" ht="13" x14ac:dyDescent="0.25">
      <c r="B3" s="284"/>
      <c r="C3" s="284"/>
      <c r="D3" s="284"/>
      <c r="E3" s="284"/>
      <c r="F3" s="284"/>
      <c r="G3" s="284"/>
      <c r="H3" s="284"/>
      <c r="I3" s="9"/>
      <c r="J3" s="9"/>
      <c r="K3" s="9"/>
      <c r="L3" s="9"/>
      <c r="M3" s="9"/>
      <c r="N3" s="9"/>
      <c r="O3" s="9"/>
      <c r="P3" s="9"/>
      <c r="Q3" s="9"/>
      <c r="R3" s="9"/>
      <c r="S3" s="9"/>
      <c r="T3" s="9"/>
      <c r="U3" s="9"/>
      <c r="V3" s="9"/>
    </row>
    <row r="4" spans="1:23" ht="17.5" customHeight="1" x14ac:dyDescent="0.6">
      <c r="A4" s="58" t="s">
        <v>594</v>
      </c>
      <c r="B4" s="58"/>
      <c r="C4" s="58"/>
      <c r="D4" s="292" t="s">
        <v>595</v>
      </c>
      <c r="E4" s="292"/>
      <c r="F4" s="292"/>
      <c r="G4" s="292" t="s">
        <v>596</v>
      </c>
      <c r="H4" s="292"/>
    </row>
    <row r="5" spans="1:23" ht="17.149999999999999" customHeight="1" x14ac:dyDescent="0.35">
      <c r="A5" s="63"/>
      <c r="B5" s="63"/>
      <c r="C5" s="63"/>
      <c r="D5" s="268" t="s">
        <v>597</v>
      </c>
      <c r="E5" s="268" t="s">
        <v>598</v>
      </c>
      <c r="F5" s="268" t="s">
        <v>599</v>
      </c>
      <c r="G5" s="268" t="s">
        <v>600</v>
      </c>
      <c r="H5" s="268" t="s">
        <v>601</v>
      </c>
    </row>
    <row r="6" spans="1:23" x14ac:dyDescent="0.35">
      <c r="B6" s="269" t="str">
        <f>TableA2Hide!B6</f>
        <v>Apr 18</v>
      </c>
      <c r="C6" s="270"/>
      <c r="D6" s="285">
        <f t="shared" ref="D6:D41" ca="1" si="0">VLOOKUP($B6, INDIRECT($V$10), 3, FALSE)</f>
        <v>12</v>
      </c>
      <c r="E6" s="285">
        <f t="shared" ref="E6:E41" ca="1" si="1">VLOOKUP($B6, INDIRECT($V$10), 4, FALSE)</f>
        <v>15.6</v>
      </c>
      <c r="F6" s="285">
        <f t="shared" ref="F6:F41" ca="1" si="2">VLOOKUP($B6, INDIRECT($V$10), 5, FALSE)</f>
        <v>15.6</v>
      </c>
      <c r="G6" s="273">
        <f t="shared" ref="G6:G41" ca="1" si="3">VLOOKUP($B6, INDIRECT($V$10), 6, FALSE)</f>
        <v>0.29776821780344309</v>
      </c>
      <c r="H6" s="273">
        <f t="shared" ref="H6:H41" ca="1" si="4">VLOOKUP($B6, INDIRECT($V$10), 7, FALSE)</f>
        <v>-1.7154544930783056E-3</v>
      </c>
    </row>
    <row r="7" spans="1:23" x14ac:dyDescent="0.35">
      <c r="B7" s="269" t="str">
        <f>TableA2Hide!B7</f>
        <v>May 18</v>
      </c>
      <c r="C7" s="270"/>
      <c r="D7" s="285">
        <f t="shared" ca="1" si="0"/>
        <v>13.6</v>
      </c>
      <c r="E7" s="285">
        <f t="shared" ca="1" si="1"/>
        <v>14.4</v>
      </c>
      <c r="F7" s="285">
        <f t="shared" ca="1" si="2"/>
        <v>14.4</v>
      </c>
      <c r="G7" s="273">
        <f t="shared" ca="1" si="3"/>
        <v>6.0749415182972388E-2</v>
      </c>
      <c r="H7" s="273">
        <f t="shared" ca="1" si="4"/>
        <v>-1.9151710274740719E-3</v>
      </c>
    </row>
    <row r="8" spans="1:23" x14ac:dyDescent="0.35">
      <c r="B8" s="269" t="str">
        <f>TableA2Hide!B8</f>
        <v>Jun 18</v>
      </c>
      <c r="C8" s="270"/>
      <c r="D8" s="285">
        <f t="shared" ca="1" si="0"/>
        <v>18</v>
      </c>
      <c r="E8" s="285">
        <f t="shared" ca="1" si="1"/>
        <v>19.600000000000001</v>
      </c>
      <c r="F8" s="285">
        <f t="shared" ca="1" si="2"/>
        <v>19.7</v>
      </c>
      <c r="G8" s="273">
        <f t="shared" ca="1" si="3"/>
        <v>9.1274149879071897E-2</v>
      </c>
      <c r="H8" s="273">
        <f t="shared" ca="1" si="4"/>
        <v>4.7361495243052332E-3</v>
      </c>
    </row>
    <row r="9" spans="1:23" x14ac:dyDescent="0.35">
      <c r="B9" s="269" t="str">
        <f>TableA2Hide!B9</f>
        <v>Jul 18</v>
      </c>
      <c r="C9" s="270"/>
      <c r="D9" s="285">
        <f t="shared" ca="1" si="0"/>
        <v>19.7</v>
      </c>
      <c r="E9" s="285">
        <f t="shared" ca="1" si="1"/>
        <v>22.1</v>
      </c>
      <c r="F9" s="285">
        <f t="shared" ca="1" si="2"/>
        <v>22</v>
      </c>
      <c r="G9" s="273">
        <f t="shared" ca="1" si="3"/>
        <v>0.12155342624901766</v>
      </c>
      <c r="H9" s="273">
        <f t="shared" ca="1" si="4"/>
        <v>-1.2911151067064308E-3</v>
      </c>
      <c r="S9" s="9">
        <v>1</v>
      </c>
      <c r="T9" s="9"/>
      <c r="U9" s="9"/>
      <c r="V9" s="9"/>
    </row>
    <row r="10" spans="1:23" x14ac:dyDescent="0.35">
      <c r="B10" s="269" t="str">
        <f>TableA2Hide!B10</f>
        <v>Aug 18</v>
      </c>
      <c r="C10" s="270"/>
      <c r="D10" s="285">
        <f t="shared" ca="1" si="0"/>
        <v>19.100000000000001</v>
      </c>
      <c r="E10" s="285">
        <f t="shared" ca="1" si="1"/>
        <v>20</v>
      </c>
      <c r="F10" s="285">
        <f t="shared" ca="1" si="2"/>
        <v>19.8</v>
      </c>
      <c r="G10" s="273">
        <f t="shared" ca="1" si="3"/>
        <v>5.1305064974089154E-2</v>
      </c>
      <c r="H10" s="273">
        <f t="shared" ca="1" si="4"/>
        <v>-1.0217138893968691E-2</v>
      </c>
      <c r="S10" s="265">
        <v>1</v>
      </c>
      <c r="T10" s="265" t="s">
        <v>619</v>
      </c>
      <c r="V10" s="265" t="str">
        <f>VLOOKUP($S$9,$S$10:$T$13,2,FALSE)</f>
        <v>DTORounded</v>
      </c>
      <c r="W10" s="149">
        <v>25</v>
      </c>
    </row>
    <row r="11" spans="1:23" x14ac:dyDescent="0.35">
      <c r="B11" s="269" t="str">
        <f>TableA2Hide!B11</f>
        <v>Sep 18</v>
      </c>
      <c r="C11" s="270"/>
      <c r="D11" s="285">
        <f t="shared" ca="1" si="0"/>
        <v>19.399999999999999</v>
      </c>
      <c r="E11" s="285">
        <f t="shared" ca="1" si="1"/>
        <v>19.899999999999999</v>
      </c>
      <c r="F11" s="285">
        <f t="shared" ca="1" si="2"/>
        <v>20.2</v>
      </c>
      <c r="G11" s="273">
        <f t="shared" ca="1" si="3"/>
        <v>2.7122760507440002E-2</v>
      </c>
      <c r="H11" s="273">
        <f t="shared" ca="1" si="4"/>
        <v>1.186616534683238E-2</v>
      </c>
      <c r="S11" s="265">
        <v>2</v>
      </c>
      <c r="T11" s="265" t="s">
        <v>620</v>
      </c>
      <c r="W11" s="149">
        <v>26</v>
      </c>
    </row>
    <row r="12" spans="1:23" x14ac:dyDescent="0.35">
      <c r="B12" s="269" t="str">
        <f>TableA2Hide!B12</f>
        <v>Oct 18</v>
      </c>
      <c r="C12" s="270"/>
      <c r="D12" s="285">
        <f t="shared" ca="1" si="0"/>
        <v>21.3</v>
      </c>
      <c r="E12" s="285">
        <f t="shared" ca="1" si="1"/>
        <v>21.8</v>
      </c>
      <c r="F12" s="285">
        <f t="shared" ca="1" si="2"/>
        <v>21.7</v>
      </c>
      <c r="G12" s="273">
        <f t="shared" ca="1" si="3"/>
        <v>2.3876296587079127E-2</v>
      </c>
      <c r="H12" s="273">
        <f t="shared" ca="1" si="4"/>
        <v>-5.7083132668881431E-3</v>
      </c>
      <c r="S12" s="265">
        <v>3</v>
      </c>
      <c r="T12" s="265" t="s">
        <v>621</v>
      </c>
      <c r="W12" s="149">
        <v>29</v>
      </c>
    </row>
    <row r="13" spans="1:23" x14ac:dyDescent="0.35">
      <c r="B13" s="269" t="str">
        <f>TableA2Hide!B13</f>
        <v>Nov 18</v>
      </c>
      <c r="C13" s="270"/>
      <c r="D13" s="285">
        <f t="shared" ca="1" si="0"/>
        <v>22.7</v>
      </c>
      <c r="E13" s="285">
        <f t="shared" ca="1" si="1"/>
        <v>23.3</v>
      </c>
      <c r="F13" s="285">
        <f t="shared" ca="1" si="2"/>
        <v>23.3</v>
      </c>
      <c r="G13" s="273">
        <f t="shared" ca="1" si="3"/>
        <v>2.749829492502287E-2</v>
      </c>
      <c r="H13" s="273">
        <f t="shared" ca="1" si="4"/>
        <v>-3.3437218633470822E-3</v>
      </c>
      <c r="S13" s="265">
        <v>4</v>
      </c>
      <c r="T13" s="265" t="s">
        <v>622</v>
      </c>
      <c r="W13" s="149">
        <v>28</v>
      </c>
    </row>
    <row r="14" spans="1:23" x14ac:dyDescent="0.35">
      <c r="B14" s="269" t="str">
        <f>TableA2Hide!B14</f>
        <v>Dec 18</v>
      </c>
      <c r="C14" s="270"/>
      <c r="D14" s="285">
        <f t="shared" ca="1" si="0"/>
        <v>21.4</v>
      </c>
      <c r="E14" s="285">
        <f t="shared" ca="1" si="1"/>
        <v>21.5</v>
      </c>
      <c r="F14" s="285">
        <f t="shared" ca="1" si="2"/>
        <v>21.5</v>
      </c>
      <c r="G14" s="273">
        <f t="shared" ca="1" si="3"/>
        <v>4.5113452542320243E-3</v>
      </c>
      <c r="H14" s="273">
        <f t="shared" ca="1" si="4"/>
        <v>-2.0115025394483732E-3</v>
      </c>
    </row>
    <row r="15" spans="1:23" x14ac:dyDescent="0.35">
      <c r="B15" s="269" t="str">
        <f>TableA2Hide!B15</f>
        <v>Jan 19</v>
      </c>
      <c r="C15" s="270"/>
      <c r="D15" s="285">
        <f t="shared" ca="1" si="0"/>
        <v>16.899999999999999</v>
      </c>
      <c r="E15" s="285">
        <f t="shared" ca="1" si="1"/>
        <v>17.3</v>
      </c>
      <c r="F15" s="285">
        <f t="shared" ca="1" si="2"/>
        <v>17.3</v>
      </c>
      <c r="G15" s="273">
        <f t="shared" ca="1" si="3"/>
        <v>2.4766746845294563E-2</v>
      </c>
      <c r="H15" s="273">
        <f t="shared" ca="1" si="4"/>
        <v>1.0937120589336047E-3</v>
      </c>
    </row>
    <row r="16" spans="1:23" x14ac:dyDescent="0.35">
      <c r="B16" s="269" t="str">
        <f>TableA2Hide!B16</f>
        <v>Feb 19</v>
      </c>
      <c r="C16" s="276"/>
      <c r="D16" s="285">
        <f t="shared" ca="1" si="0"/>
        <v>15.1</v>
      </c>
      <c r="E16" s="285">
        <f t="shared" ca="1" si="1"/>
        <v>15.6</v>
      </c>
      <c r="F16" s="285">
        <f t="shared" ca="1" si="2"/>
        <v>15.7</v>
      </c>
      <c r="G16" s="273">
        <f t="shared" ca="1" si="3"/>
        <v>3.5711167517317621E-2</v>
      </c>
      <c r="H16" s="273">
        <f t="shared" ca="1" si="4"/>
        <v>2.3087229441696167E-3</v>
      </c>
    </row>
    <row r="17" spans="2:8" x14ac:dyDescent="0.35">
      <c r="B17" s="269" t="str">
        <f>TableA2Hide!B17</f>
        <v>Mar 19</v>
      </c>
      <c r="C17" s="276"/>
      <c r="D17" s="285">
        <f t="shared" ca="1" si="0"/>
        <v>19.7</v>
      </c>
      <c r="E17" s="285">
        <f t="shared" ca="1" si="1"/>
        <v>20</v>
      </c>
      <c r="F17" s="285">
        <f t="shared" ca="1" si="2"/>
        <v>19.899999999999999</v>
      </c>
      <c r="G17" s="273">
        <f t="shared" ca="1" si="3"/>
        <v>1.8017156287696512E-2</v>
      </c>
      <c r="H17" s="273">
        <f t="shared" ca="1" si="4"/>
        <v>-3.9383471936768055E-3</v>
      </c>
    </row>
    <row r="18" spans="2:8" ht="26.25" customHeight="1" x14ac:dyDescent="0.35">
      <c r="B18" s="293" t="str">
        <f>TableA2Hide!B18</f>
        <v>Apr 19</v>
      </c>
      <c r="C18" s="298">
        <f>IF(OR(S9=1, S9=4), TableA2Hide!A45, "")</f>
        <v>2</v>
      </c>
      <c r="D18" s="299">
        <f t="shared" ca="1" si="0"/>
        <v>14.5</v>
      </c>
      <c r="E18" s="299">
        <f t="shared" ca="1" si="1"/>
        <v>14.1</v>
      </c>
      <c r="F18" s="299">
        <f t="shared" ca="1" si="2"/>
        <v>14</v>
      </c>
      <c r="G18" s="81">
        <f t="shared" ca="1" si="3"/>
        <v>-3.0852339609937274E-2</v>
      </c>
      <c r="H18" s="81">
        <f t="shared" ca="1" si="4"/>
        <v>-5.3584423580269602E-3</v>
      </c>
    </row>
    <row r="19" spans="2:8" x14ac:dyDescent="0.35">
      <c r="B19" s="269" t="str">
        <f>TableA2Hide!B19</f>
        <v>May 19</v>
      </c>
      <c r="C19" s="276"/>
      <c r="D19" s="285">
        <f t="shared" ca="1" si="0"/>
        <v>17.7</v>
      </c>
      <c r="E19" s="285">
        <f t="shared" ca="1" si="1"/>
        <v>18</v>
      </c>
      <c r="F19" s="285">
        <f t="shared" ca="1" si="2"/>
        <v>20.100000000000001</v>
      </c>
      <c r="G19" s="273">
        <f t="shared" ca="1" si="3"/>
        <v>1.5440735983392351E-2</v>
      </c>
      <c r="H19" s="273">
        <f t="shared" ca="1" si="4"/>
        <v>0.11469074416264435</v>
      </c>
    </row>
    <row r="20" spans="2:8" x14ac:dyDescent="0.35">
      <c r="B20" s="269" t="str">
        <f>TableA2Hide!B20</f>
        <v>Jun 19</v>
      </c>
      <c r="C20" s="276"/>
      <c r="D20" s="285">
        <f t="shared" ca="1" si="0"/>
        <v>15.8</v>
      </c>
      <c r="E20" s="285">
        <f t="shared" ca="1" si="1"/>
        <v>17.2</v>
      </c>
      <c r="F20" s="285">
        <f t="shared" ca="1" si="2"/>
        <v>17.100000000000001</v>
      </c>
      <c r="G20" s="273">
        <f t="shared" ca="1" si="3"/>
        <v>8.9102346982946612E-2</v>
      </c>
      <c r="H20" s="273">
        <f t="shared" ca="1" si="4"/>
        <v>-8.099027881968035E-3</v>
      </c>
    </row>
    <row r="21" spans="2:8" x14ac:dyDescent="0.35">
      <c r="B21" s="269" t="str">
        <f>TableA2Hide!B21</f>
        <v>Jul 19</v>
      </c>
      <c r="C21" s="276"/>
      <c r="D21" s="285">
        <f t="shared" ca="1" si="0"/>
        <v>19.600000000000001</v>
      </c>
      <c r="E21" s="285">
        <f t="shared" ca="1" si="1"/>
        <v>19.8</v>
      </c>
      <c r="F21" s="285">
        <f t="shared" ca="1" si="2"/>
        <v>19.8</v>
      </c>
      <c r="G21" s="273">
        <f t="shared" ca="1" si="3"/>
        <v>1.1441159094722098E-2</v>
      </c>
      <c r="H21" s="273">
        <f t="shared" ca="1" si="4"/>
        <v>-1.187193125467223E-3</v>
      </c>
    </row>
    <row r="22" spans="2:8" x14ac:dyDescent="0.35">
      <c r="B22" s="269" t="str">
        <f>TableA2Hide!B22</f>
        <v>Aug 19</v>
      </c>
      <c r="C22" s="276"/>
      <c r="D22" s="285">
        <f t="shared" ca="1" si="0"/>
        <v>20.8</v>
      </c>
      <c r="E22" s="285">
        <f t="shared" ca="1" si="1"/>
        <v>21.4</v>
      </c>
      <c r="F22" s="285">
        <f t="shared" ca="1" si="2"/>
        <v>21.4</v>
      </c>
      <c r="G22" s="273">
        <f t="shared" ca="1" si="3"/>
        <v>3.1490990616660053E-2</v>
      </c>
      <c r="H22" s="273">
        <f t="shared" ca="1" si="4"/>
        <v>-4.2109264817047354E-4</v>
      </c>
    </row>
    <row r="23" spans="2:8" x14ac:dyDescent="0.35">
      <c r="B23" s="269" t="str">
        <f>TableA2Hide!B23</f>
        <v>Sep 19</v>
      </c>
      <c r="C23" s="276"/>
      <c r="D23" s="285">
        <f t="shared" ca="1" si="0"/>
        <v>19.2</v>
      </c>
      <c r="E23" s="285">
        <f t="shared" ca="1" si="1"/>
        <v>22.3</v>
      </c>
      <c r="F23" s="285">
        <f t="shared" ca="1" si="2"/>
        <v>22.2</v>
      </c>
      <c r="G23" s="273">
        <f t="shared" ca="1" si="3"/>
        <v>0.15841685805045413</v>
      </c>
      <c r="H23" s="273">
        <f t="shared" ca="1" si="4"/>
        <v>-2.4222841060769218E-3</v>
      </c>
    </row>
    <row r="24" spans="2:8" x14ac:dyDescent="0.35">
      <c r="B24" s="269" t="str">
        <f>TableA2Hide!B24</f>
        <v>Oct 19</v>
      </c>
      <c r="C24" s="276"/>
      <c r="D24" s="285">
        <f t="shared" ca="1" si="0"/>
        <v>20.3</v>
      </c>
      <c r="E24" s="285">
        <f t="shared" ca="1" si="1"/>
        <v>20.7</v>
      </c>
      <c r="F24" s="285">
        <f t="shared" ca="1" si="2"/>
        <v>20.5</v>
      </c>
      <c r="G24" s="273">
        <f t="shared" ca="1" si="3"/>
        <v>1.9157895659545288E-2</v>
      </c>
      <c r="H24" s="273">
        <f t="shared" ca="1" si="4"/>
        <v>-5.3428682388443338E-3</v>
      </c>
    </row>
    <row r="25" spans="2:8" x14ac:dyDescent="0.35">
      <c r="B25" s="269" t="str">
        <f>TableA2Hide!B25</f>
        <v>Nov 19</v>
      </c>
      <c r="D25" s="285">
        <f t="shared" ca="1" si="0"/>
        <v>23.2</v>
      </c>
      <c r="E25" s="285">
        <f t="shared" ca="1" si="1"/>
        <v>23.5</v>
      </c>
      <c r="F25" s="285">
        <f t="shared" ca="1" si="2"/>
        <v>23.4</v>
      </c>
      <c r="G25" s="273">
        <f t="shared" ca="1" si="3"/>
        <v>1.3392401829710243E-2</v>
      </c>
      <c r="H25" s="273">
        <f t="shared" ca="1" si="4"/>
        <v>-4.2636850384248914E-3</v>
      </c>
    </row>
    <row r="26" spans="2:8" x14ac:dyDescent="0.35">
      <c r="B26" s="269" t="str">
        <f>TableA2Hide!B26</f>
        <v>Dec 19</v>
      </c>
      <c r="C26" s="286"/>
      <c r="D26" s="285">
        <f t="shared" ca="1" si="0"/>
        <v>24.4</v>
      </c>
      <c r="E26" s="285">
        <f t="shared" ca="1" si="1"/>
        <v>24.3</v>
      </c>
      <c r="F26" s="285">
        <f t="shared" ca="1" si="2"/>
        <v>24.3</v>
      </c>
      <c r="G26" s="273">
        <f t="shared" ca="1" si="3"/>
        <v>-1.8407601802791218E-3</v>
      </c>
      <c r="H26" s="273">
        <f t="shared" ca="1" si="4"/>
        <v>7.1884087109364003E-4</v>
      </c>
    </row>
    <row r="27" spans="2:8" x14ac:dyDescent="0.35">
      <c r="B27" s="269" t="str">
        <f>TableA2Hide!B27</f>
        <v>Jan 20</v>
      </c>
      <c r="C27" s="276"/>
      <c r="D27" s="285">
        <f t="shared" ca="1" si="0"/>
        <v>16.2</v>
      </c>
      <c r="E27" s="285">
        <f t="shared" ca="1" si="1"/>
        <v>20.6</v>
      </c>
      <c r="F27" s="285">
        <f t="shared" ca="1" si="2"/>
        <v>20.3</v>
      </c>
      <c r="G27" s="273">
        <f t="shared" ca="1" si="3"/>
        <v>0.26596390328824682</v>
      </c>
      <c r="H27" s="273">
        <f t="shared" ca="1" si="4"/>
        <v>-1.1386198994492891E-2</v>
      </c>
    </row>
    <row r="28" spans="2:8" x14ac:dyDescent="0.35">
      <c r="B28" s="269" t="str">
        <f>TableA2Hide!B28</f>
        <v>Feb 20</v>
      </c>
      <c r="C28" s="276"/>
      <c r="D28" s="285">
        <f t="shared" ca="1" si="0"/>
        <v>16.5</v>
      </c>
      <c r="E28" s="285">
        <f t="shared" ca="1" si="1"/>
        <v>16.600000000000001</v>
      </c>
      <c r="F28" s="285">
        <f t="shared" ca="1" si="2"/>
        <v>16.600000000000001</v>
      </c>
      <c r="G28" s="273">
        <f t="shared" ca="1" si="3"/>
        <v>8.8695419087907457E-3</v>
      </c>
      <c r="H28" s="273">
        <f t="shared" ca="1" si="4"/>
        <v>-3.3444691823329986E-3</v>
      </c>
    </row>
    <row r="29" spans="2:8" x14ac:dyDescent="0.35">
      <c r="B29" s="269" t="str">
        <f>TableA2Hide!B29</f>
        <v>Mar 20</v>
      </c>
      <c r="C29" s="276"/>
      <c r="D29" s="285">
        <f t="shared" ca="1" si="0"/>
        <v>17.399999999999999</v>
      </c>
      <c r="E29" s="285">
        <f t="shared" ca="1" si="1"/>
        <v>18.399999999999999</v>
      </c>
      <c r="F29" s="285">
        <f t="shared" ca="1" si="2"/>
        <v>18.3</v>
      </c>
      <c r="G29" s="273">
        <f t="shared" ca="1" si="3"/>
        <v>5.5038663771175056E-2</v>
      </c>
      <c r="H29" s="273">
        <f t="shared" ca="1" si="4"/>
        <v>-3.2255618468488567E-3</v>
      </c>
    </row>
    <row r="30" spans="2:8" ht="26.25" customHeight="1" x14ac:dyDescent="0.35">
      <c r="B30" s="293" t="str">
        <f>TableA2Hide!B30</f>
        <v>Apr 20</v>
      </c>
      <c r="C30" s="1"/>
      <c r="D30" s="299">
        <f t="shared" ca="1" si="0"/>
        <v>10</v>
      </c>
      <c r="E30" s="299">
        <f t="shared" ca="1" si="1"/>
        <v>10.199999999999999</v>
      </c>
      <c r="F30" s="299">
        <f t="shared" ca="1" si="2"/>
        <v>10.1</v>
      </c>
      <c r="G30" s="81">
        <f t="shared" ca="1" si="3"/>
        <v>2.1552828997027484E-2</v>
      </c>
      <c r="H30" s="81">
        <f t="shared" ca="1" si="4"/>
        <v>-2.725757574512877E-3</v>
      </c>
    </row>
    <row r="31" spans="2:8" x14ac:dyDescent="0.35">
      <c r="B31" s="293" t="str">
        <f>TableA2Hide!B31</f>
        <v>May 20</v>
      </c>
      <c r="C31" s="1"/>
      <c r="D31" s="299">
        <f t="shared" ca="1" si="0"/>
        <v>6.7</v>
      </c>
      <c r="E31" s="299">
        <f t="shared" ca="1" si="1"/>
        <v>6.8</v>
      </c>
      <c r="F31" s="299">
        <f t="shared" ca="1" si="2"/>
        <v>6.7</v>
      </c>
      <c r="G31" s="81">
        <f t="shared" ca="1" si="3"/>
        <v>1.6831761801052059E-2</v>
      </c>
      <c r="H31" s="81">
        <f t="shared" ca="1" si="4"/>
        <v>-4.6276245873895228E-3</v>
      </c>
    </row>
    <row r="32" spans="2:8" x14ac:dyDescent="0.35">
      <c r="B32" s="293" t="str">
        <f>TableA2Hide!B32</f>
        <v>Jun 20</v>
      </c>
      <c r="C32" s="1"/>
      <c r="D32" s="299">
        <f t="shared" ca="1" si="0"/>
        <v>9.8000000000000007</v>
      </c>
      <c r="E32" s="299">
        <f t="shared" ca="1" si="1"/>
        <v>9.9</v>
      </c>
      <c r="F32" s="299">
        <f t="shared" ca="1" si="2"/>
        <v>9.9</v>
      </c>
      <c r="G32" s="81">
        <f t="shared" ca="1" si="3"/>
        <v>1.5827436193207367E-2</v>
      </c>
      <c r="H32" s="81">
        <f t="shared" ca="1" si="4"/>
        <v>-9.1265127472722751E-3</v>
      </c>
    </row>
    <row r="33" spans="1:22" x14ac:dyDescent="0.35">
      <c r="B33" s="293" t="str">
        <f>TableA2Hide!B33</f>
        <v>Jul 20</v>
      </c>
      <c r="C33" s="1"/>
      <c r="D33" s="299">
        <f t="shared" ca="1" si="0"/>
        <v>12.7</v>
      </c>
      <c r="E33" s="299">
        <f t="shared" ca="1" si="1"/>
        <v>13.1</v>
      </c>
      <c r="F33" s="299">
        <f t="shared" ca="1" si="2"/>
        <v>13.1</v>
      </c>
      <c r="G33" s="81">
        <f t="shared" ca="1" si="3"/>
        <v>3.8315480661344825E-2</v>
      </c>
      <c r="H33" s="81">
        <f t="shared" ca="1" si="4"/>
        <v>-1.9223358387951972E-3</v>
      </c>
    </row>
    <row r="34" spans="1:22" x14ac:dyDescent="0.35">
      <c r="B34" s="293" t="str">
        <f>TableA2Hide!B34</f>
        <v>Aug 20</v>
      </c>
      <c r="C34" s="1"/>
      <c r="D34" s="299">
        <f t="shared" ca="1" si="0"/>
        <v>14</v>
      </c>
      <c r="E34" s="299">
        <f t="shared" ca="1" si="1"/>
        <v>14.1</v>
      </c>
      <c r="F34" s="299">
        <f t="shared" ca="1" si="2"/>
        <v>14.1</v>
      </c>
      <c r="G34" s="81">
        <f t="shared" ca="1" si="3"/>
        <v>3.5306688334670877E-3</v>
      </c>
      <c r="H34" s="81">
        <f t="shared" ca="1" si="4"/>
        <v>-5.411018626372277E-4</v>
      </c>
    </row>
    <row r="35" spans="1:22" x14ac:dyDescent="0.35">
      <c r="B35" s="293" t="str">
        <f>TableA2Hide!B35</f>
        <v>Sep 20</v>
      </c>
      <c r="C35" s="1"/>
      <c r="D35" s="299">
        <f t="shared" ca="1" si="0"/>
        <v>13</v>
      </c>
      <c r="E35" s="299">
        <f t="shared" ca="1" si="1"/>
        <v>13.5</v>
      </c>
      <c r="F35" s="299">
        <f t="shared" ca="1" si="2"/>
        <v>13.4</v>
      </c>
      <c r="G35" s="81">
        <f t="shared" ca="1" si="3"/>
        <v>3.4332916943464298E-2</v>
      </c>
      <c r="H35" s="81">
        <f t="shared" ca="1" si="4"/>
        <v>-9.1987008972060913E-3</v>
      </c>
    </row>
    <row r="36" spans="1:22" x14ac:dyDescent="0.35">
      <c r="B36" s="293" t="str">
        <f>TableA2Hide!B36</f>
        <v>Oct 20</v>
      </c>
      <c r="C36" s="1"/>
      <c r="D36" s="299">
        <f t="shared" ca="1" si="0"/>
        <v>22.5</v>
      </c>
      <c r="E36" s="299">
        <f t="shared" ca="1" si="1"/>
        <v>23.2</v>
      </c>
      <c r="F36" s="299">
        <f t="shared" ca="1" si="2"/>
        <v>23.1</v>
      </c>
      <c r="G36" s="81">
        <f t="shared" ca="1" si="3"/>
        <v>3.1478758974877508E-2</v>
      </c>
      <c r="H36" s="81">
        <f t="shared" ca="1" si="4"/>
        <v>-5.6562678071473416E-3</v>
      </c>
    </row>
    <row r="37" spans="1:22" x14ac:dyDescent="0.35">
      <c r="B37" s="293" t="str">
        <f>TableA2Hide!B37</f>
        <v>Nov 20</v>
      </c>
      <c r="C37" s="1"/>
      <c r="D37" s="299">
        <f t="shared" ca="1" si="0"/>
        <v>21.9</v>
      </c>
      <c r="E37" s="299">
        <f t="shared" ca="1" si="1"/>
        <v>22.5</v>
      </c>
      <c r="F37" s="299">
        <f t="shared" ca="1" si="2"/>
        <v>22.4</v>
      </c>
      <c r="G37" s="81">
        <f t="shared" ca="1" si="3"/>
        <v>2.4993654450363501E-2</v>
      </c>
      <c r="H37" s="81">
        <f t="shared" ca="1" si="4"/>
        <v>-3.5746206187037277E-3</v>
      </c>
    </row>
    <row r="38" spans="1:22" x14ac:dyDescent="0.35">
      <c r="B38" s="293" t="str">
        <f>TableA2Hide!B38</f>
        <v>Dec 20</v>
      </c>
      <c r="C38" s="1"/>
      <c r="D38" s="299">
        <f t="shared" ca="1" si="0"/>
        <v>29.2</v>
      </c>
      <c r="E38" s="299">
        <f t="shared" ca="1" si="1"/>
        <v>29.9</v>
      </c>
      <c r="F38" s="299">
        <f t="shared" ca="1" si="2"/>
        <v>29.7</v>
      </c>
      <c r="G38" s="81">
        <f t="shared" ca="1" si="3"/>
        <v>2.6825390002482852E-2</v>
      </c>
      <c r="H38" s="81">
        <f t="shared" ca="1" si="4"/>
        <v>-6.8396211529638817E-3</v>
      </c>
    </row>
    <row r="39" spans="1:22" x14ac:dyDescent="0.35">
      <c r="B39" s="293" t="str">
        <f>TableA2Hide!B39</f>
        <v>Jan 21</v>
      </c>
      <c r="C39" s="1"/>
      <c r="D39" s="299">
        <f t="shared" ca="1" si="0"/>
        <v>17.8</v>
      </c>
      <c r="E39" s="299">
        <f t="shared" ca="1" si="1"/>
        <v>18.399999999999999</v>
      </c>
      <c r="F39" s="299">
        <f t="shared" ca="1" si="2"/>
        <v>18.100000000000001</v>
      </c>
      <c r="G39" s="81">
        <f t="shared" ca="1" si="3"/>
        <v>3.803415314950187E-2</v>
      </c>
      <c r="H39" s="81">
        <f t="shared" ca="1" si="4"/>
        <v>-2.0253411524489118E-2</v>
      </c>
    </row>
    <row r="40" spans="1:22" x14ac:dyDescent="0.35">
      <c r="B40" s="293" t="str">
        <f>TableA2Hide!B40</f>
        <v>Feb 21</v>
      </c>
      <c r="C40" s="1"/>
      <c r="D40" s="299">
        <f t="shared" ca="1" si="0"/>
        <v>24</v>
      </c>
      <c r="E40" s="299">
        <f t="shared" ca="1" si="1"/>
        <v>24.5</v>
      </c>
      <c r="F40" s="299" t="str">
        <f t="shared" ca="1" si="2"/>
        <v/>
      </c>
      <c r="G40" s="81">
        <f t="shared" ca="1" si="3"/>
        <v>1.8491220233491257E-2</v>
      </c>
      <c r="H40" s="81" t="str">
        <f t="shared" ca="1" si="4"/>
        <v/>
      </c>
    </row>
    <row r="41" spans="1:22" x14ac:dyDescent="0.35">
      <c r="B41" s="293" t="str">
        <f>TableA2Hide!B41</f>
        <v>Mar 21</v>
      </c>
      <c r="C41" s="1"/>
      <c r="D41" s="299">
        <f t="shared" ca="1" si="0"/>
        <v>36.6</v>
      </c>
      <c r="E41" s="299" t="str">
        <f t="shared" ca="1" si="1"/>
        <v/>
      </c>
      <c r="F41" s="299" t="str">
        <f t="shared" ca="1" si="2"/>
        <v/>
      </c>
      <c r="G41" s="81" t="str">
        <f t="shared" ca="1" si="3"/>
        <v/>
      </c>
      <c r="H41" s="81" t="str">
        <f t="shared" ca="1" si="4"/>
        <v/>
      </c>
    </row>
    <row r="42" spans="1:22" ht="6" customHeight="1" x14ac:dyDescent="0.35">
      <c r="A42" s="277"/>
      <c r="B42" s="278"/>
      <c r="C42" s="279"/>
      <c r="D42" s="280"/>
      <c r="E42" s="280"/>
      <c r="F42" s="278"/>
      <c r="G42" s="280"/>
      <c r="H42" s="280"/>
    </row>
    <row r="43" spans="1:22" s="1" customFormat="1" ht="13.4" customHeight="1" x14ac:dyDescent="0.25">
      <c r="A43" s="281">
        <v>1</v>
      </c>
      <c r="B43" s="300" t="s">
        <v>607</v>
      </c>
      <c r="C43" s="300"/>
      <c r="D43" s="300"/>
      <c r="E43" s="300"/>
      <c r="F43" s="300"/>
      <c r="G43" s="300"/>
      <c r="H43" s="300"/>
      <c r="I43" s="9"/>
      <c r="J43" s="9"/>
      <c r="K43" s="9"/>
      <c r="L43" s="9"/>
      <c r="M43" s="9"/>
      <c r="N43" s="9"/>
      <c r="O43" s="9"/>
      <c r="P43" s="9"/>
      <c r="Q43" s="9"/>
      <c r="R43" s="9"/>
      <c r="S43" s="9"/>
      <c r="T43" s="9"/>
      <c r="U43" s="9"/>
      <c r="V43" s="9"/>
    </row>
    <row r="44" spans="1:22" s="1" customFormat="1" ht="30" customHeight="1" x14ac:dyDescent="0.25">
      <c r="B44" s="180" t="s">
        <v>608</v>
      </c>
      <c r="C44" s="180"/>
      <c r="D44" s="180"/>
      <c r="E44" s="180"/>
      <c r="F44" s="180"/>
      <c r="G44" s="180"/>
      <c r="H44" s="180"/>
      <c r="I44" s="9"/>
      <c r="J44" s="9"/>
      <c r="K44" s="9"/>
      <c r="L44" s="9"/>
      <c r="M44" s="9"/>
      <c r="N44" s="9"/>
      <c r="O44" s="9"/>
      <c r="P44" s="9"/>
      <c r="Q44" s="9"/>
      <c r="R44" s="9"/>
      <c r="S44" s="9"/>
      <c r="T44" s="9"/>
      <c r="U44" s="9"/>
      <c r="V44" s="9"/>
    </row>
    <row r="45" spans="1:22" ht="38.15" customHeight="1" x14ac:dyDescent="0.35">
      <c r="A45" s="281">
        <f>IF(OR(S9=1, S9=4), TableA2Hide!A45, "")</f>
        <v>2</v>
      </c>
      <c r="B45" s="180" t="s">
        <v>609</v>
      </c>
      <c r="C45" s="180"/>
      <c r="D45" s="180"/>
      <c r="E45" s="180"/>
      <c r="F45" s="180"/>
      <c r="G45" s="180"/>
      <c r="H45" s="180"/>
    </row>
    <row r="46" spans="1:22" x14ac:dyDescent="0.35">
      <c r="B46" s="15" t="s">
        <v>141</v>
      </c>
      <c r="C46" s="15"/>
      <c r="D46" s="15"/>
      <c r="E46" s="15"/>
      <c r="F46" s="15"/>
      <c r="G46" s="15"/>
      <c r="H46" s="15"/>
    </row>
  </sheetData>
  <mergeCells count="5">
    <mergeCell ref="A1:D1"/>
    <mergeCell ref="A2:H2"/>
    <mergeCell ref="A4:C5"/>
    <mergeCell ref="B44:H44"/>
    <mergeCell ref="B45:H45"/>
  </mergeCells>
  <hyperlinks>
    <hyperlink ref="A1" location="ContentsHead" display="ContentsHead" xr:uid="{DEAD91FC-3E08-4641-B39C-E947A724CCA4}"/>
  </hyperlink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6385" r:id="rId4" name="List Box 1">
              <controlPr defaultSize="0" autoLine="0" autoPict="0">
                <anchor moveWithCells="1">
                  <from>
                    <xdr:col>8</xdr:col>
                    <xdr:colOff>533400</xdr:colOff>
                    <xdr:row>1</xdr:row>
                    <xdr:rowOff>31750</xdr:rowOff>
                  </from>
                  <to>
                    <xdr:col>12</xdr:col>
                    <xdr:colOff>469900</xdr:colOff>
                    <xdr:row>4</xdr:row>
                    <xdr:rowOff>152400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7CF4BA-0D8A-431E-9842-85FD5C6EF0AE}">
  <sheetPr codeName="Sheet4"/>
  <dimension ref="A1:Q444"/>
  <sheetViews>
    <sheetView showGridLines="0" zoomScaleNormal="100" workbookViewId="0">
      <pane xSplit="9" ySplit="1" topLeftCell="J2" activePane="bottomRight" state="frozen"/>
      <selection sqref="A1:B1048576"/>
      <selection pane="topRight" sqref="A1:B1048576"/>
      <selection pane="bottomLeft" sqref="A1:B1048576"/>
      <selection pane="bottomRight" sqref="A1:B1"/>
    </sheetView>
  </sheetViews>
  <sheetFormatPr defaultColWidth="9" defaultRowHeight="12.5" x14ac:dyDescent="0.25"/>
  <cols>
    <col min="1" max="1" width="9" style="17"/>
    <col min="2" max="2" width="11" style="17" customWidth="1"/>
    <col min="3" max="3" width="9" style="17"/>
    <col min="4" max="4" width="9" style="17" customWidth="1"/>
    <col min="5" max="6" width="9" style="17"/>
    <col min="7" max="7" width="9" style="17" customWidth="1"/>
    <col min="8" max="8" width="9" style="17"/>
    <col min="9" max="9" width="7.08984375" style="17" customWidth="1"/>
    <col min="10" max="10" width="17.1796875" style="17" customWidth="1"/>
    <col min="11" max="11" width="16.54296875" style="17" customWidth="1"/>
    <col min="12" max="12" width="18.54296875" style="17" customWidth="1"/>
    <col min="13" max="13" width="17" style="17" bestFit="1" customWidth="1"/>
    <col min="14" max="14" width="16" style="17" bestFit="1" customWidth="1"/>
    <col min="15" max="15" width="10.1796875" style="17" customWidth="1"/>
    <col min="16" max="16" width="6.81640625" style="17" customWidth="1"/>
    <col min="17" max="17" width="9.453125" style="17" customWidth="1"/>
    <col min="18" max="16384" width="9" style="17"/>
  </cols>
  <sheetData>
    <row r="1" spans="1:17" ht="15.5" x14ac:dyDescent="0.35">
      <c r="A1" s="22" t="s">
        <v>132</v>
      </c>
      <c r="B1" s="22"/>
      <c r="J1" s="19"/>
      <c r="L1" s="21"/>
      <c r="M1" s="21"/>
      <c r="N1" s="21"/>
    </row>
    <row r="2" spans="1:17" ht="15.5" x14ac:dyDescent="0.35">
      <c r="J2" s="19" t="s">
        <v>133</v>
      </c>
    </row>
    <row r="3" spans="1:17" ht="30" customHeight="1" x14ac:dyDescent="0.35">
      <c r="A3" s="23"/>
      <c r="B3" s="24"/>
      <c r="C3" s="24"/>
      <c r="D3" s="24"/>
      <c r="E3" s="24"/>
      <c r="F3" s="24"/>
      <c r="G3" s="24"/>
      <c r="H3" s="24"/>
      <c r="I3" s="24"/>
      <c r="J3" s="17" t="s">
        <v>134</v>
      </c>
      <c r="K3" s="18">
        <v>2.1</v>
      </c>
      <c r="L3" s="25"/>
    </row>
    <row r="4" spans="1:17" x14ac:dyDescent="0.25">
      <c r="J4" s="17" t="s">
        <v>135</v>
      </c>
      <c r="K4" s="17" t="s">
        <v>45</v>
      </c>
      <c r="L4" s="26"/>
      <c r="M4" s="26"/>
    </row>
    <row r="5" spans="1:17" x14ac:dyDescent="0.25">
      <c r="J5" s="17" t="s">
        <v>136</v>
      </c>
      <c r="K5" s="17" t="s">
        <v>137</v>
      </c>
      <c r="L5" s="26"/>
      <c r="M5" s="26"/>
    </row>
    <row r="6" spans="1:17" x14ac:dyDescent="0.25">
      <c r="J6" s="17" t="s">
        <v>138</v>
      </c>
      <c r="K6" s="17" t="s">
        <v>139</v>
      </c>
      <c r="L6" s="26"/>
      <c r="M6" s="26"/>
    </row>
    <row r="7" spans="1:17" ht="13.25" customHeight="1" x14ac:dyDescent="0.25">
      <c r="J7" s="17" t="s">
        <v>140</v>
      </c>
      <c r="K7" s="28" t="s">
        <v>102</v>
      </c>
      <c r="M7" s="17" t="s">
        <v>140</v>
      </c>
      <c r="N7" s="28" t="s">
        <v>103</v>
      </c>
      <c r="P7" s="29" t="s">
        <v>140</v>
      </c>
      <c r="Q7" s="29" t="s">
        <v>104</v>
      </c>
    </row>
    <row r="8" spans="1:17" x14ac:dyDescent="0.25">
      <c r="J8" s="30">
        <v>44282</v>
      </c>
      <c r="K8" s="31">
        <v>1720</v>
      </c>
      <c r="M8" s="30">
        <v>43918</v>
      </c>
      <c r="N8" s="31">
        <v>1060</v>
      </c>
      <c r="P8" s="30">
        <v>43554</v>
      </c>
      <c r="Q8" s="31">
        <v>1330</v>
      </c>
    </row>
    <row r="9" spans="1:17" x14ac:dyDescent="0.25">
      <c r="J9" s="30">
        <v>44289</v>
      </c>
      <c r="K9" s="31">
        <v>1280</v>
      </c>
      <c r="M9" s="30">
        <v>43925</v>
      </c>
      <c r="N9" s="31">
        <v>560</v>
      </c>
      <c r="P9" s="30">
        <v>43561</v>
      </c>
      <c r="Q9" s="31">
        <v>1210</v>
      </c>
    </row>
    <row r="10" spans="1:17" x14ac:dyDescent="0.25">
      <c r="J10" s="30">
        <v>44296</v>
      </c>
      <c r="K10" s="31">
        <v>1280</v>
      </c>
      <c r="M10" s="30">
        <v>43932</v>
      </c>
      <c r="N10" s="31">
        <v>430</v>
      </c>
      <c r="P10" s="30">
        <v>43568</v>
      </c>
      <c r="Q10" s="31">
        <v>1090</v>
      </c>
    </row>
    <row r="11" spans="1:17" x14ac:dyDescent="0.25">
      <c r="J11" s="30">
        <v>44303</v>
      </c>
      <c r="K11" s="31">
        <v>1390</v>
      </c>
      <c r="M11" s="30">
        <v>43939</v>
      </c>
      <c r="N11" s="31">
        <v>500</v>
      </c>
      <c r="P11" s="30">
        <v>43575</v>
      </c>
      <c r="Q11" s="31">
        <v>860</v>
      </c>
    </row>
    <row r="12" spans="1:17" x14ac:dyDescent="0.25">
      <c r="J12" s="30">
        <v>44310</v>
      </c>
      <c r="K12" s="31">
        <v>30</v>
      </c>
      <c r="M12" s="30">
        <v>43946</v>
      </c>
      <c r="N12" s="31">
        <v>550</v>
      </c>
      <c r="P12" s="30">
        <v>43582</v>
      </c>
      <c r="Q12" s="31">
        <v>1160</v>
      </c>
    </row>
    <row r="13" spans="1:17" x14ac:dyDescent="0.25">
      <c r="J13" s="30">
        <v>44317</v>
      </c>
      <c r="K13" s="31" t="s">
        <v>141</v>
      </c>
      <c r="M13" s="30">
        <v>43953</v>
      </c>
      <c r="N13" s="31">
        <v>450</v>
      </c>
      <c r="P13" s="30">
        <v>43589</v>
      </c>
      <c r="Q13" s="31">
        <v>890</v>
      </c>
    </row>
    <row r="14" spans="1:17" x14ac:dyDescent="0.25">
      <c r="J14" s="30">
        <v>44324</v>
      </c>
      <c r="K14" s="31" t="s">
        <v>141</v>
      </c>
      <c r="M14" s="30">
        <v>43960</v>
      </c>
      <c r="N14" s="31">
        <v>430</v>
      </c>
      <c r="P14" s="30">
        <v>43596</v>
      </c>
      <c r="Q14" s="31">
        <v>1010</v>
      </c>
    </row>
    <row r="15" spans="1:17" x14ac:dyDescent="0.25">
      <c r="J15" s="30">
        <v>44331</v>
      </c>
      <c r="K15" s="31" t="s">
        <v>141</v>
      </c>
      <c r="M15" s="30">
        <v>43967</v>
      </c>
      <c r="N15" s="31">
        <v>510</v>
      </c>
      <c r="P15" s="30">
        <v>43603</v>
      </c>
      <c r="Q15" s="31">
        <v>1150</v>
      </c>
    </row>
    <row r="16" spans="1:17" x14ac:dyDescent="0.25">
      <c r="J16" s="30">
        <v>44338</v>
      </c>
      <c r="K16" s="31" t="s">
        <v>141</v>
      </c>
      <c r="M16" s="30">
        <v>43974</v>
      </c>
      <c r="N16" s="31">
        <v>510</v>
      </c>
      <c r="P16" s="30">
        <v>43610</v>
      </c>
      <c r="Q16" s="31">
        <v>1000</v>
      </c>
    </row>
    <row r="17" spans="10:17" x14ac:dyDescent="0.25">
      <c r="J17" s="30">
        <v>44345</v>
      </c>
      <c r="K17" s="31" t="s">
        <v>141</v>
      </c>
      <c r="M17" s="30">
        <v>43981</v>
      </c>
      <c r="N17" s="31">
        <v>610</v>
      </c>
      <c r="P17" s="30">
        <v>43617</v>
      </c>
      <c r="Q17" s="31">
        <v>1250</v>
      </c>
    </row>
    <row r="18" spans="10:17" x14ac:dyDescent="0.25">
      <c r="J18" s="30">
        <v>44352</v>
      </c>
      <c r="K18" s="31" t="s">
        <v>141</v>
      </c>
      <c r="M18" s="30">
        <v>43988</v>
      </c>
      <c r="N18" s="31">
        <v>600</v>
      </c>
      <c r="P18" s="30">
        <v>43624</v>
      </c>
      <c r="Q18" s="31">
        <v>1180</v>
      </c>
    </row>
    <row r="19" spans="10:17" x14ac:dyDescent="0.25">
      <c r="J19" s="30">
        <v>44359</v>
      </c>
      <c r="K19" s="31" t="s">
        <v>141</v>
      </c>
      <c r="M19" s="30">
        <v>43995</v>
      </c>
      <c r="N19" s="31">
        <v>580</v>
      </c>
      <c r="P19" s="30">
        <v>43631</v>
      </c>
      <c r="Q19" s="31">
        <v>1120</v>
      </c>
    </row>
    <row r="20" spans="10:17" x14ac:dyDescent="0.25">
      <c r="J20" s="30">
        <v>44366</v>
      </c>
      <c r="K20" s="31" t="s">
        <v>141</v>
      </c>
      <c r="M20" s="30">
        <v>44002</v>
      </c>
      <c r="N20" s="31">
        <v>700</v>
      </c>
      <c r="P20" s="30">
        <v>43638</v>
      </c>
      <c r="Q20" s="31">
        <v>1350</v>
      </c>
    </row>
    <row r="21" spans="10:17" x14ac:dyDescent="0.25">
      <c r="J21" s="30">
        <v>44373</v>
      </c>
      <c r="K21" s="31" t="s">
        <v>141</v>
      </c>
      <c r="M21" s="30">
        <v>44009</v>
      </c>
      <c r="N21" s="31">
        <v>820</v>
      </c>
      <c r="P21" s="30">
        <v>43645</v>
      </c>
      <c r="Q21" s="31">
        <v>1460</v>
      </c>
    </row>
    <row r="22" spans="10:17" x14ac:dyDescent="0.25">
      <c r="J22" s="30">
        <v>44380</v>
      </c>
      <c r="K22" s="31" t="s">
        <v>141</v>
      </c>
      <c r="M22" s="30">
        <v>44016</v>
      </c>
      <c r="N22" s="31">
        <v>730</v>
      </c>
      <c r="P22" s="30">
        <v>43652</v>
      </c>
      <c r="Q22" s="31">
        <v>1240</v>
      </c>
    </row>
    <row r="23" spans="10:17" x14ac:dyDescent="0.25">
      <c r="J23" s="30">
        <v>44387</v>
      </c>
      <c r="K23" s="31" t="s">
        <v>141</v>
      </c>
      <c r="M23" s="30">
        <v>44023</v>
      </c>
      <c r="N23" s="31">
        <v>620</v>
      </c>
      <c r="P23" s="30">
        <v>43659</v>
      </c>
      <c r="Q23" s="31">
        <v>1300</v>
      </c>
    </row>
    <row r="24" spans="10:17" x14ac:dyDescent="0.25">
      <c r="J24" s="30">
        <v>44394</v>
      </c>
      <c r="K24" s="31" t="s">
        <v>141</v>
      </c>
      <c r="M24" s="30">
        <v>44030</v>
      </c>
      <c r="N24" s="31">
        <v>560</v>
      </c>
      <c r="P24" s="30">
        <v>43666</v>
      </c>
      <c r="Q24" s="31">
        <v>1290</v>
      </c>
    </row>
    <row r="25" spans="10:17" x14ac:dyDescent="0.25">
      <c r="J25" s="30">
        <v>44401</v>
      </c>
      <c r="K25" s="31" t="s">
        <v>141</v>
      </c>
      <c r="M25" s="30">
        <v>44037</v>
      </c>
      <c r="N25" s="31">
        <v>850</v>
      </c>
      <c r="P25" s="30">
        <v>43673</v>
      </c>
      <c r="Q25" s="31">
        <v>1340</v>
      </c>
    </row>
    <row r="26" spans="10:17" x14ac:dyDescent="0.25">
      <c r="J26" s="30">
        <v>44408</v>
      </c>
      <c r="K26" s="31" t="s">
        <v>141</v>
      </c>
      <c r="M26" s="30">
        <v>44044</v>
      </c>
      <c r="N26" s="31">
        <v>840</v>
      </c>
      <c r="P26" s="30">
        <v>43680</v>
      </c>
      <c r="Q26" s="31">
        <v>1260</v>
      </c>
    </row>
    <row r="27" spans="10:17" x14ac:dyDescent="0.25">
      <c r="J27" s="30">
        <v>44415</v>
      </c>
      <c r="K27" s="31" t="s">
        <v>141</v>
      </c>
      <c r="M27" s="30">
        <v>44051</v>
      </c>
      <c r="N27" s="31">
        <v>790</v>
      </c>
      <c r="P27" s="30">
        <v>43687</v>
      </c>
      <c r="Q27" s="31">
        <v>1190</v>
      </c>
    </row>
    <row r="28" spans="10:17" x14ac:dyDescent="0.25">
      <c r="J28" s="30">
        <v>44422</v>
      </c>
      <c r="K28" s="31" t="s">
        <v>141</v>
      </c>
      <c r="M28" s="30">
        <v>44058</v>
      </c>
      <c r="N28" s="31">
        <v>870</v>
      </c>
      <c r="P28" s="30">
        <v>43694</v>
      </c>
      <c r="Q28" s="31">
        <v>1260</v>
      </c>
    </row>
    <row r="29" spans="10:17" x14ac:dyDescent="0.25">
      <c r="J29" s="30">
        <v>44429</v>
      </c>
      <c r="K29" s="31" t="s">
        <v>141</v>
      </c>
      <c r="M29" s="30">
        <v>44065</v>
      </c>
      <c r="N29" s="31">
        <v>1060</v>
      </c>
      <c r="P29" s="30">
        <v>43701</v>
      </c>
      <c r="Q29" s="31">
        <v>1080</v>
      </c>
    </row>
    <row r="30" spans="10:17" x14ac:dyDescent="0.25">
      <c r="J30" s="30">
        <v>44436</v>
      </c>
      <c r="K30" s="31" t="s">
        <v>141</v>
      </c>
      <c r="M30" s="30">
        <v>44072</v>
      </c>
      <c r="N30" s="31">
        <v>720</v>
      </c>
      <c r="P30" s="30">
        <v>43708</v>
      </c>
      <c r="Q30" s="31">
        <v>1360</v>
      </c>
    </row>
    <row r="31" spans="10:17" x14ac:dyDescent="0.25">
      <c r="J31" s="30">
        <v>44443</v>
      </c>
      <c r="K31" s="31" t="s">
        <v>141</v>
      </c>
      <c r="M31" s="30">
        <v>44079</v>
      </c>
      <c r="N31" s="31">
        <v>950</v>
      </c>
      <c r="P31" s="30">
        <v>43715</v>
      </c>
      <c r="Q31" s="31">
        <v>1190</v>
      </c>
    </row>
    <row r="32" spans="10:17" x14ac:dyDescent="0.25">
      <c r="J32" s="30">
        <v>44450</v>
      </c>
      <c r="K32" s="31" t="s">
        <v>141</v>
      </c>
      <c r="M32" s="30">
        <v>44086</v>
      </c>
      <c r="N32" s="31">
        <v>820</v>
      </c>
      <c r="P32" s="30">
        <v>43722</v>
      </c>
      <c r="Q32" s="31">
        <v>1170</v>
      </c>
    </row>
    <row r="33" spans="10:17" x14ac:dyDescent="0.25">
      <c r="J33" s="30">
        <v>44457</v>
      </c>
      <c r="K33" s="31" t="s">
        <v>141</v>
      </c>
      <c r="M33" s="30">
        <v>44093</v>
      </c>
      <c r="N33" s="31">
        <v>1040</v>
      </c>
      <c r="P33" s="30">
        <v>43729</v>
      </c>
      <c r="Q33" s="31">
        <v>1290</v>
      </c>
    </row>
    <row r="34" spans="10:17" x14ac:dyDescent="0.25">
      <c r="J34" s="30">
        <v>44464</v>
      </c>
      <c r="K34" s="31" t="s">
        <v>141</v>
      </c>
      <c r="M34" s="30">
        <v>44100</v>
      </c>
      <c r="N34" s="31">
        <v>1140</v>
      </c>
      <c r="P34" s="30">
        <v>43736</v>
      </c>
      <c r="Q34" s="31">
        <v>1330</v>
      </c>
    </row>
    <row r="35" spans="10:17" x14ac:dyDescent="0.25">
      <c r="J35" s="30">
        <v>44471</v>
      </c>
      <c r="K35" s="31" t="s">
        <v>141</v>
      </c>
      <c r="M35" s="30">
        <v>44107</v>
      </c>
      <c r="N35" s="31">
        <v>1070</v>
      </c>
      <c r="P35" s="30">
        <v>43743</v>
      </c>
      <c r="Q35" s="31">
        <v>1370</v>
      </c>
    </row>
    <row r="36" spans="10:17" x14ac:dyDescent="0.25">
      <c r="J36" s="30">
        <v>44478</v>
      </c>
      <c r="K36" s="31" t="s">
        <v>141</v>
      </c>
      <c r="M36" s="30">
        <v>44114</v>
      </c>
      <c r="N36" s="31">
        <v>1110</v>
      </c>
      <c r="P36" s="30">
        <v>43750</v>
      </c>
      <c r="Q36" s="31">
        <v>1220</v>
      </c>
    </row>
    <row r="37" spans="10:17" x14ac:dyDescent="0.25">
      <c r="J37" s="30">
        <v>44485</v>
      </c>
      <c r="K37" s="31" t="s">
        <v>141</v>
      </c>
      <c r="M37" s="30">
        <v>44121</v>
      </c>
      <c r="N37" s="31">
        <v>1230</v>
      </c>
      <c r="P37" s="30">
        <v>43757</v>
      </c>
      <c r="Q37" s="31">
        <v>1300</v>
      </c>
    </row>
    <row r="38" spans="10:17" x14ac:dyDescent="0.25">
      <c r="J38" s="30">
        <v>44492</v>
      </c>
      <c r="K38" s="31" t="s">
        <v>141</v>
      </c>
      <c r="M38" s="30">
        <v>44128</v>
      </c>
      <c r="N38" s="31">
        <v>1400</v>
      </c>
      <c r="P38" s="30">
        <v>43764</v>
      </c>
      <c r="Q38" s="31">
        <v>1320</v>
      </c>
    </row>
    <row r="39" spans="10:17" x14ac:dyDescent="0.25">
      <c r="J39" s="30">
        <v>44499</v>
      </c>
      <c r="K39" s="31" t="s">
        <v>141</v>
      </c>
      <c r="M39" s="30">
        <v>44135</v>
      </c>
      <c r="N39" s="31">
        <v>1300</v>
      </c>
      <c r="P39" s="30">
        <v>43771</v>
      </c>
      <c r="Q39" s="31">
        <v>1440</v>
      </c>
    </row>
    <row r="40" spans="10:17" x14ac:dyDescent="0.25">
      <c r="J40" s="30">
        <v>44506</v>
      </c>
      <c r="K40" s="31" t="s">
        <v>141</v>
      </c>
      <c r="M40" s="30">
        <v>44142</v>
      </c>
      <c r="N40" s="31">
        <v>1230</v>
      </c>
      <c r="P40" s="30">
        <v>43778</v>
      </c>
      <c r="Q40" s="31">
        <v>1130</v>
      </c>
    </row>
    <row r="41" spans="10:17" x14ac:dyDescent="0.25">
      <c r="J41" s="30">
        <v>44513</v>
      </c>
      <c r="K41" s="31" t="s">
        <v>141</v>
      </c>
      <c r="M41" s="30">
        <v>44149</v>
      </c>
      <c r="N41" s="31">
        <v>1370</v>
      </c>
      <c r="P41" s="30">
        <v>43785</v>
      </c>
      <c r="Q41" s="31">
        <v>1120</v>
      </c>
    </row>
    <row r="42" spans="10:17" x14ac:dyDescent="0.25">
      <c r="J42" s="30">
        <v>44520</v>
      </c>
      <c r="K42" s="31" t="s">
        <v>141</v>
      </c>
      <c r="M42" s="30">
        <v>44156</v>
      </c>
      <c r="N42" s="31">
        <v>1460</v>
      </c>
      <c r="P42" s="30">
        <v>43792</v>
      </c>
      <c r="Q42" s="31">
        <v>1420</v>
      </c>
    </row>
    <row r="43" spans="10:17" x14ac:dyDescent="0.25">
      <c r="J43" s="30">
        <v>44527</v>
      </c>
      <c r="K43" s="31" t="s">
        <v>141</v>
      </c>
      <c r="M43" s="30">
        <v>44163</v>
      </c>
      <c r="N43" s="31">
        <v>1610</v>
      </c>
      <c r="P43" s="30">
        <v>43799</v>
      </c>
      <c r="Q43" s="31">
        <v>1530</v>
      </c>
    </row>
    <row r="44" spans="10:17" x14ac:dyDescent="0.25">
      <c r="J44" s="30">
        <v>44534</v>
      </c>
      <c r="K44" s="31" t="s">
        <v>141</v>
      </c>
      <c r="M44" s="30">
        <v>44170</v>
      </c>
      <c r="N44" s="31">
        <v>1740</v>
      </c>
      <c r="P44" s="30">
        <v>43806</v>
      </c>
      <c r="Q44" s="31">
        <v>1520</v>
      </c>
    </row>
    <row r="45" spans="10:17" x14ac:dyDescent="0.25">
      <c r="J45" s="30">
        <v>44541</v>
      </c>
      <c r="K45" s="31" t="s">
        <v>141</v>
      </c>
      <c r="M45" s="30">
        <v>44177</v>
      </c>
      <c r="N45" s="31">
        <v>2510</v>
      </c>
      <c r="P45" s="30">
        <v>43813</v>
      </c>
      <c r="Q45" s="31">
        <v>2370</v>
      </c>
    </row>
    <row r="46" spans="10:17" x14ac:dyDescent="0.25">
      <c r="J46" s="30">
        <v>44548</v>
      </c>
      <c r="K46" s="31" t="s">
        <v>141</v>
      </c>
      <c r="M46" s="30">
        <v>44184</v>
      </c>
      <c r="N46" s="31">
        <v>1710</v>
      </c>
      <c r="P46" s="30">
        <v>43820</v>
      </c>
      <c r="Q46" s="31">
        <v>400</v>
      </c>
    </row>
    <row r="47" spans="10:17" x14ac:dyDescent="0.25">
      <c r="J47" s="30">
        <v>44555</v>
      </c>
      <c r="K47" s="31" t="s">
        <v>141</v>
      </c>
      <c r="M47" s="30">
        <v>44191</v>
      </c>
      <c r="N47" s="31">
        <v>180</v>
      </c>
      <c r="P47" s="30">
        <v>43827</v>
      </c>
      <c r="Q47" s="31">
        <v>450</v>
      </c>
    </row>
    <row r="48" spans="10:17" x14ac:dyDescent="0.25">
      <c r="J48" s="30">
        <v>44562</v>
      </c>
      <c r="K48" s="31" t="s">
        <v>141</v>
      </c>
      <c r="M48" s="30">
        <v>44198</v>
      </c>
      <c r="N48" s="31">
        <v>870</v>
      </c>
      <c r="P48" s="30">
        <v>43834</v>
      </c>
      <c r="Q48" s="31">
        <v>910</v>
      </c>
    </row>
    <row r="49" spans="1:17" x14ac:dyDescent="0.25">
      <c r="J49" s="30">
        <v>44569</v>
      </c>
      <c r="K49" s="31" t="s">
        <v>141</v>
      </c>
      <c r="M49" s="30">
        <v>44205</v>
      </c>
      <c r="N49" s="31">
        <v>990</v>
      </c>
      <c r="P49" s="30">
        <v>43841</v>
      </c>
      <c r="Q49" s="31">
        <v>900</v>
      </c>
    </row>
    <row r="50" spans="1:17" x14ac:dyDescent="0.25">
      <c r="J50" s="30">
        <v>44576</v>
      </c>
      <c r="K50" s="31" t="s">
        <v>141</v>
      </c>
      <c r="M50" s="30">
        <v>44212</v>
      </c>
      <c r="N50" s="31">
        <v>940</v>
      </c>
      <c r="P50" s="30">
        <v>43848</v>
      </c>
      <c r="Q50" s="31">
        <v>910</v>
      </c>
    </row>
    <row r="51" spans="1:17" x14ac:dyDescent="0.25">
      <c r="J51" s="30">
        <v>44583</v>
      </c>
      <c r="K51" s="31" t="s">
        <v>141</v>
      </c>
      <c r="M51" s="30">
        <v>44219</v>
      </c>
      <c r="N51" s="31">
        <v>1190</v>
      </c>
      <c r="P51" s="30">
        <v>43855</v>
      </c>
      <c r="Q51" s="31">
        <v>1090</v>
      </c>
    </row>
    <row r="52" spans="1:17" x14ac:dyDescent="0.25">
      <c r="J52" s="30">
        <v>44590</v>
      </c>
      <c r="K52" s="31" t="s">
        <v>141</v>
      </c>
      <c r="M52" s="30">
        <v>44226</v>
      </c>
      <c r="N52" s="31">
        <v>1230</v>
      </c>
      <c r="P52" s="30">
        <v>43862</v>
      </c>
      <c r="Q52" s="31">
        <v>1210</v>
      </c>
    </row>
    <row r="53" spans="1:17" x14ac:dyDescent="0.25">
      <c r="B53" s="33"/>
      <c r="J53" s="30">
        <v>44597</v>
      </c>
      <c r="K53" s="31" t="s">
        <v>141</v>
      </c>
      <c r="M53" s="30">
        <v>44233</v>
      </c>
      <c r="N53" s="31">
        <v>1260</v>
      </c>
      <c r="P53" s="30">
        <v>43869</v>
      </c>
      <c r="Q53" s="31">
        <v>1040</v>
      </c>
    </row>
    <row r="54" spans="1:17" x14ac:dyDescent="0.25">
      <c r="J54" s="30">
        <v>44604</v>
      </c>
      <c r="K54" s="31" t="s">
        <v>141</v>
      </c>
      <c r="M54" s="30">
        <v>44240</v>
      </c>
      <c r="N54" s="31">
        <v>1280</v>
      </c>
      <c r="P54" s="30">
        <v>43876</v>
      </c>
      <c r="Q54" s="31">
        <v>1100</v>
      </c>
    </row>
    <row r="55" spans="1:17" x14ac:dyDescent="0.25">
      <c r="J55" s="30">
        <v>44611</v>
      </c>
      <c r="K55" s="31" t="s">
        <v>141</v>
      </c>
      <c r="M55" s="30">
        <v>44247</v>
      </c>
      <c r="N55" s="31">
        <v>1310</v>
      </c>
      <c r="P55" s="30">
        <v>43883</v>
      </c>
      <c r="Q55" s="31">
        <v>1130</v>
      </c>
    </row>
    <row r="56" spans="1:17" x14ac:dyDescent="0.25">
      <c r="J56" s="30">
        <v>44618</v>
      </c>
      <c r="K56" s="31" t="s">
        <v>141</v>
      </c>
      <c r="M56" s="30">
        <v>44254</v>
      </c>
      <c r="N56" s="31">
        <v>1500</v>
      </c>
      <c r="P56" s="30">
        <v>43890</v>
      </c>
      <c r="Q56" s="31">
        <v>1120</v>
      </c>
    </row>
    <row r="57" spans="1:17" x14ac:dyDescent="0.25">
      <c r="J57" s="30">
        <v>44625</v>
      </c>
      <c r="K57" s="31" t="s">
        <v>141</v>
      </c>
      <c r="M57" s="30">
        <v>44261</v>
      </c>
      <c r="N57" s="31">
        <v>1390</v>
      </c>
      <c r="P57" s="30">
        <v>43897</v>
      </c>
      <c r="Q57" s="31">
        <v>1130</v>
      </c>
    </row>
    <row r="58" spans="1:17" x14ac:dyDescent="0.25">
      <c r="J58" s="30">
        <v>44632</v>
      </c>
      <c r="K58" s="31" t="s">
        <v>141</v>
      </c>
      <c r="M58" s="30">
        <v>44268</v>
      </c>
      <c r="N58" s="31">
        <v>1350</v>
      </c>
      <c r="P58" s="30">
        <v>43904</v>
      </c>
      <c r="Q58" s="31">
        <v>1090</v>
      </c>
    </row>
    <row r="59" spans="1:17" x14ac:dyDescent="0.25">
      <c r="J59" s="30">
        <v>44639</v>
      </c>
      <c r="K59" s="31" t="s">
        <v>141</v>
      </c>
      <c r="M59" s="30">
        <v>44275</v>
      </c>
      <c r="N59" s="31">
        <v>1570</v>
      </c>
      <c r="P59" s="30">
        <v>43911</v>
      </c>
      <c r="Q59" s="31">
        <v>1190</v>
      </c>
    </row>
    <row r="60" spans="1:17" x14ac:dyDescent="0.25">
      <c r="J60" s="28" t="s">
        <v>142</v>
      </c>
      <c r="K60" s="31"/>
      <c r="L60" s="31"/>
      <c r="M60" s="31"/>
      <c r="P60" s="34"/>
      <c r="Q60" s="34"/>
    </row>
    <row r="61" spans="1:17" ht="13.4" customHeight="1" x14ac:dyDescent="0.25">
      <c r="P61" s="34"/>
      <c r="Q61" s="34"/>
    </row>
    <row r="62" spans="1:17" ht="13.4" customHeight="1" x14ac:dyDescent="0.35">
      <c r="J62" s="19" t="s">
        <v>143</v>
      </c>
      <c r="P62" s="34"/>
      <c r="Q62" s="34"/>
    </row>
    <row r="63" spans="1:17" ht="30" customHeight="1" x14ac:dyDescent="0.35">
      <c r="A63" s="23"/>
      <c r="B63" s="24"/>
      <c r="C63" s="24"/>
      <c r="D63" s="24"/>
      <c r="E63" s="24"/>
      <c r="F63" s="24"/>
      <c r="G63" s="24"/>
      <c r="H63" s="24"/>
      <c r="I63" s="24"/>
      <c r="J63" s="17" t="s">
        <v>134</v>
      </c>
      <c r="K63" s="18">
        <v>2.5</v>
      </c>
      <c r="L63" s="25"/>
    </row>
    <row r="64" spans="1:17" x14ac:dyDescent="0.25">
      <c r="J64" s="17" t="s">
        <v>135</v>
      </c>
      <c r="K64" s="17" t="s">
        <v>53</v>
      </c>
      <c r="L64" s="26"/>
      <c r="M64" s="26"/>
    </row>
    <row r="65" spans="2:17" x14ac:dyDescent="0.25">
      <c r="J65" s="17" t="s">
        <v>136</v>
      </c>
      <c r="K65" s="17" t="s">
        <v>144</v>
      </c>
      <c r="L65" s="26"/>
      <c r="M65" s="26"/>
    </row>
    <row r="66" spans="2:17" x14ac:dyDescent="0.25">
      <c r="J66" s="17" t="s">
        <v>138</v>
      </c>
      <c r="K66" s="17" t="s">
        <v>145</v>
      </c>
      <c r="L66" s="26"/>
      <c r="M66" s="26"/>
    </row>
    <row r="67" spans="2:17" ht="39.65" customHeight="1" x14ac:dyDescent="0.25">
      <c r="J67" s="28" t="s">
        <v>140</v>
      </c>
      <c r="K67" s="29" t="s">
        <v>146</v>
      </c>
      <c r="L67" s="29" t="s">
        <v>147</v>
      </c>
      <c r="M67" s="29" t="s">
        <v>148</v>
      </c>
      <c r="N67" s="29" t="s">
        <v>149</v>
      </c>
      <c r="O67" s="29" t="s">
        <v>150</v>
      </c>
      <c r="P67" s="29" t="s">
        <v>151</v>
      </c>
      <c r="Q67" s="29"/>
    </row>
    <row r="68" spans="2:17" x14ac:dyDescent="0.25">
      <c r="J68" s="17" t="s">
        <v>120</v>
      </c>
      <c r="K68" s="31">
        <v>4020</v>
      </c>
      <c r="L68" s="31">
        <v>1760</v>
      </c>
      <c r="M68" s="31">
        <v>940</v>
      </c>
      <c r="N68" s="31">
        <v>440</v>
      </c>
      <c r="O68" s="31">
        <v>530</v>
      </c>
      <c r="P68" s="31">
        <v>370</v>
      </c>
      <c r="Q68" s="31"/>
    </row>
    <row r="69" spans="2:17" x14ac:dyDescent="0.25">
      <c r="J69" s="17" t="s">
        <v>121</v>
      </c>
      <c r="K69" s="31">
        <v>4560</v>
      </c>
      <c r="L69" s="31">
        <v>1940</v>
      </c>
      <c r="M69" s="31">
        <v>1050</v>
      </c>
      <c r="N69" s="31">
        <v>440</v>
      </c>
      <c r="O69" s="31">
        <v>530</v>
      </c>
      <c r="P69" s="31">
        <v>270</v>
      </c>
      <c r="Q69" s="31"/>
    </row>
    <row r="70" spans="2:17" x14ac:dyDescent="0.25">
      <c r="J70" s="17" t="s">
        <v>122</v>
      </c>
      <c r="K70" s="31">
        <v>4670</v>
      </c>
      <c r="L70" s="31">
        <v>2570</v>
      </c>
      <c r="M70" s="31">
        <v>1030</v>
      </c>
      <c r="N70" s="31">
        <v>600</v>
      </c>
      <c r="O70" s="31">
        <v>470</v>
      </c>
      <c r="P70" s="31">
        <v>350</v>
      </c>
      <c r="Q70" s="31"/>
    </row>
    <row r="71" spans="2:17" x14ac:dyDescent="0.25">
      <c r="J71" s="17" t="s">
        <v>123</v>
      </c>
      <c r="K71" s="31">
        <v>5020</v>
      </c>
      <c r="L71" s="31">
        <v>3030</v>
      </c>
      <c r="M71" s="31">
        <v>1160</v>
      </c>
      <c r="N71" s="31">
        <v>830</v>
      </c>
      <c r="O71" s="31">
        <v>590</v>
      </c>
      <c r="P71" s="31">
        <v>440</v>
      </c>
      <c r="Q71" s="31"/>
    </row>
    <row r="72" spans="2:17" x14ac:dyDescent="0.25">
      <c r="J72" s="17" t="s">
        <v>124</v>
      </c>
      <c r="K72" s="31">
        <v>5270</v>
      </c>
      <c r="L72" s="31">
        <v>3230</v>
      </c>
      <c r="M72" s="31">
        <v>1150</v>
      </c>
      <c r="N72" s="31">
        <v>830</v>
      </c>
      <c r="O72" s="31">
        <v>480</v>
      </c>
      <c r="P72" s="31">
        <v>340</v>
      </c>
      <c r="Q72" s="31"/>
    </row>
    <row r="73" spans="2:17" x14ac:dyDescent="0.25">
      <c r="J73" s="17" t="s">
        <v>125</v>
      </c>
      <c r="K73" s="31">
        <v>4640</v>
      </c>
      <c r="L73" s="31">
        <v>3700</v>
      </c>
      <c r="M73" s="31">
        <v>1070</v>
      </c>
      <c r="N73" s="31">
        <v>940</v>
      </c>
      <c r="O73" s="31">
        <v>500</v>
      </c>
      <c r="P73" s="31">
        <v>430</v>
      </c>
      <c r="Q73" s="31"/>
    </row>
    <row r="74" spans="2:17" x14ac:dyDescent="0.25">
      <c r="J74" s="17" t="s">
        <v>126</v>
      </c>
      <c r="K74" s="31">
        <v>5060</v>
      </c>
      <c r="L74" s="31">
        <v>5300</v>
      </c>
      <c r="M74" s="31">
        <v>1170</v>
      </c>
      <c r="N74" s="31">
        <v>1370</v>
      </c>
      <c r="O74" s="31">
        <v>530</v>
      </c>
      <c r="P74" s="31">
        <v>530</v>
      </c>
      <c r="Q74" s="31"/>
    </row>
    <row r="75" spans="2:17" x14ac:dyDescent="0.25">
      <c r="J75" s="17" t="s">
        <v>127</v>
      </c>
      <c r="K75" s="31">
        <v>5230</v>
      </c>
      <c r="L75" s="31">
        <v>5290</v>
      </c>
      <c r="M75" s="31">
        <v>1110</v>
      </c>
      <c r="N75" s="31">
        <v>1280</v>
      </c>
      <c r="O75" s="31">
        <v>470</v>
      </c>
      <c r="P75" s="31">
        <v>430</v>
      </c>
      <c r="Q75" s="31"/>
    </row>
    <row r="76" spans="2:17" x14ac:dyDescent="0.25">
      <c r="J76" s="17" t="s">
        <v>128</v>
      </c>
      <c r="K76" s="31">
        <v>4900</v>
      </c>
      <c r="L76" s="31">
        <v>6190</v>
      </c>
      <c r="M76" s="31">
        <v>1160</v>
      </c>
      <c r="N76" s="31">
        <v>1530</v>
      </c>
      <c r="O76" s="31">
        <v>520</v>
      </c>
      <c r="P76" s="31">
        <v>570</v>
      </c>
      <c r="Q76" s="31"/>
    </row>
    <row r="77" spans="2:17" x14ac:dyDescent="0.25">
      <c r="J77" s="17" t="s">
        <v>129</v>
      </c>
      <c r="K77" s="31">
        <v>3860</v>
      </c>
      <c r="L77" s="31">
        <v>3890</v>
      </c>
      <c r="M77" s="31">
        <v>1080</v>
      </c>
      <c r="N77" s="31">
        <v>960</v>
      </c>
      <c r="O77" s="31">
        <v>530</v>
      </c>
      <c r="P77" s="31">
        <v>380</v>
      </c>
      <c r="Q77" s="31"/>
    </row>
    <row r="78" spans="2:17" x14ac:dyDescent="0.25">
      <c r="B78" s="33"/>
      <c r="J78" s="17" t="s">
        <v>130</v>
      </c>
      <c r="K78" s="31">
        <v>3940</v>
      </c>
      <c r="L78" s="31">
        <v>4750</v>
      </c>
      <c r="M78" s="31">
        <v>1060</v>
      </c>
      <c r="N78" s="31">
        <v>1240</v>
      </c>
      <c r="O78" s="31">
        <v>440</v>
      </c>
      <c r="P78" s="31">
        <v>460</v>
      </c>
      <c r="Q78" s="31"/>
    </row>
    <row r="79" spans="2:17" x14ac:dyDescent="0.25">
      <c r="J79" s="17" t="s">
        <v>131</v>
      </c>
      <c r="K79" s="31">
        <v>4120</v>
      </c>
      <c r="L79" s="31">
        <v>6270</v>
      </c>
      <c r="M79" s="31">
        <v>1030</v>
      </c>
      <c r="N79" s="31">
        <v>1570</v>
      </c>
      <c r="O79" s="31">
        <v>560</v>
      </c>
      <c r="P79" s="31">
        <v>610</v>
      </c>
      <c r="Q79" s="31"/>
    </row>
    <row r="80" spans="2:17" ht="13.4" customHeight="1" x14ac:dyDescent="0.25">
      <c r="J80" s="17" t="s">
        <v>152</v>
      </c>
      <c r="P80" s="34"/>
      <c r="Q80" s="34"/>
    </row>
    <row r="81" spans="1:17" ht="13.4" customHeight="1" x14ac:dyDescent="0.25">
      <c r="J81" s="17" t="s">
        <v>153</v>
      </c>
      <c r="K81" s="25"/>
      <c r="L81" s="25"/>
      <c r="M81" s="25"/>
      <c r="N81" s="25"/>
      <c r="P81" s="34"/>
      <c r="Q81" s="34"/>
    </row>
    <row r="82" spans="1:17" ht="43.5" customHeight="1" x14ac:dyDescent="0.25">
      <c r="K82" s="25"/>
      <c r="L82" s="25"/>
      <c r="M82" s="25"/>
      <c r="N82" s="25"/>
      <c r="P82" s="34"/>
      <c r="Q82" s="34"/>
    </row>
    <row r="83" spans="1:17" ht="18" customHeight="1" x14ac:dyDescent="0.35">
      <c r="J83" s="19" t="s">
        <v>154</v>
      </c>
      <c r="K83" s="25"/>
      <c r="L83" s="25"/>
      <c r="M83" s="25"/>
      <c r="N83" s="25"/>
      <c r="P83" s="34"/>
      <c r="Q83" s="34"/>
    </row>
    <row r="84" spans="1:17" ht="21" customHeight="1" x14ac:dyDescent="0.35">
      <c r="A84" s="35"/>
      <c r="B84" s="36"/>
      <c r="C84" s="36"/>
      <c r="D84" s="36"/>
      <c r="E84" s="36"/>
      <c r="F84" s="36"/>
      <c r="G84" s="36"/>
      <c r="H84" s="36"/>
      <c r="I84" s="36"/>
      <c r="J84" s="17" t="s">
        <v>134</v>
      </c>
      <c r="K84" s="18" t="s">
        <v>0</v>
      </c>
      <c r="L84" s="25"/>
    </row>
    <row r="85" spans="1:17" x14ac:dyDescent="0.25">
      <c r="J85" s="17" t="s">
        <v>135</v>
      </c>
      <c r="K85" s="17" t="s">
        <v>55</v>
      </c>
      <c r="L85" s="26"/>
      <c r="M85" s="26"/>
    </row>
    <row r="86" spans="1:17" x14ac:dyDescent="0.25">
      <c r="J86" s="17" t="s">
        <v>136</v>
      </c>
      <c r="K86" s="17" t="s">
        <v>144</v>
      </c>
      <c r="L86" s="26"/>
      <c r="M86" s="26"/>
    </row>
    <row r="87" spans="1:17" x14ac:dyDescent="0.25">
      <c r="J87" s="17" t="s">
        <v>138</v>
      </c>
      <c r="K87" s="17" t="s">
        <v>155</v>
      </c>
      <c r="L87" s="26"/>
      <c r="M87" s="26"/>
    </row>
    <row r="88" spans="1:17" ht="52.5" customHeight="1" x14ac:dyDescent="0.25">
      <c r="J88" s="28" t="s">
        <v>140</v>
      </c>
      <c r="K88" s="29" t="s">
        <v>156</v>
      </c>
      <c r="L88" s="29" t="s">
        <v>147</v>
      </c>
      <c r="M88" s="29" t="s">
        <v>157</v>
      </c>
      <c r="N88" s="29" t="s">
        <v>158</v>
      </c>
      <c r="O88" s="29" t="s">
        <v>150</v>
      </c>
      <c r="P88" s="29" t="s">
        <v>151</v>
      </c>
      <c r="Q88" s="29"/>
    </row>
    <row r="89" spans="1:17" x14ac:dyDescent="0.25">
      <c r="J89" s="17" t="s">
        <v>120</v>
      </c>
      <c r="K89" s="37">
        <v>10.3</v>
      </c>
      <c r="L89" s="37">
        <v>4.7</v>
      </c>
      <c r="M89" s="37">
        <v>3.9</v>
      </c>
      <c r="N89" s="37">
        <v>2</v>
      </c>
      <c r="O89" s="37">
        <v>2.9</v>
      </c>
      <c r="P89" s="37">
        <v>5.2</v>
      </c>
      <c r="Q89" s="37"/>
    </row>
    <row r="90" spans="1:17" x14ac:dyDescent="0.25">
      <c r="J90" s="17" t="s">
        <v>121</v>
      </c>
      <c r="K90" s="37">
        <v>11.8</v>
      </c>
      <c r="L90" s="37">
        <v>5.3</v>
      </c>
      <c r="M90" s="37">
        <v>4.5</v>
      </c>
      <c r="N90" s="37">
        <v>2</v>
      </c>
      <c r="O90" s="37">
        <v>7.8</v>
      </c>
      <c r="P90" s="37">
        <v>1.5</v>
      </c>
      <c r="Q90" s="37"/>
    </row>
    <row r="91" spans="1:17" x14ac:dyDescent="0.25">
      <c r="J91" s="17" t="s">
        <v>122</v>
      </c>
      <c r="K91" s="37">
        <v>12.8</v>
      </c>
      <c r="L91" s="37">
        <v>7.5</v>
      </c>
      <c r="M91" s="37">
        <v>4.7</v>
      </c>
      <c r="N91" s="37">
        <v>2.6</v>
      </c>
      <c r="O91" s="37">
        <v>3.5</v>
      </c>
      <c r="P91" s="37">
        <v>2.2999999999999998</v>
      </c>
      <c r="Q91" s="37"/>
    </row>
    <row r="92" spans="1:17" x14ac:dyDescent="0.25">
      <c r="J92" s="17" t="s">
        <v>123</v>
      </c>
      <c r="K92" s="37">
        <v>14</v>
      </c>
      <c r="L92" s="37">
        <v>9.3000000000000007</v>
      </c>
      <c r="M92" s="37">
        <v>5.3</v>
      </c>
      <c r="N92" s="37">
        <v>3.8</v>
      </c>
      <c r="O92" s="37">
        <v>5</v>
      </c>
      <c r="P92" s="37">
        <v>3.4</v>
      </c>
      <c r="Q92" s="37"/>
    </row>
    <row r="93" spans="1:17" x14ac:dyDescent="0.25">
      <c r="J93" s="17" t="s">
        <v>124</v>
      </c>
      <c r="K93" s="37">
        <v>16.5</v>
      </c>
      <c r="L93" s="37">
        <v>9.4</v>
      </c>
      <c r="M93" s="37">
        <v>5.5</v>
      </c>
      <c r="N93" s="37">
        <v>4.4000000000000004</v>
      </c>
      <c r="O93" s="37">
        <v>3.7</v>
      </c>
      <c r="P93" s="37">
        <v>4.2</v>
      </c>
      <c r="Q93" s="37"/>
    </row>
    <row r="94" spans="1:17" x14ac:dyDescent="0.25">
      <c r="J94" s="17" t="s">
        <v>125</v>
      </c>
      <c r="K94" s="37">
        <v>13.2</v>
      </c>
      <c r="L94" s="37">
        <v>10.199999999999999</v>
      </c>
      <c r="M94" s="37">
        <v>4.9000000000000004</v>
      </c>
      <c r="N94" s="37">
        <v>4.9000000000000004</v>
      </c>
      <c r="O94" s="37">
        <v>8.4</v>
      </c>
      <c r="P94" s="37">
        <v>2.6</v>
      </c>
      <c r="Q94" s="37"/>
    </row>
    <row r="95" spans="1:17" x14ac:dyDescent="0.25">
      <c r="J95" s="17" t="s">
        <v>126</v>
      </c>
      <c r="K95" s="37">
        <v>14.9</v>
      </c>
      <c r="L95" s="37">
        <v>16.3</v>
      </c>
      <c r="M95" s="37">
        <v>5.4</v>
      </c>
      <c r="N95" s="37">
        <v>7.4</v>
      </c>
      <c r="O95" s="37">
        <v>4.5</v>
      </c>
      <c r="P95" s="37">
        <v>5.8</v>
      </c>
      <c r="Q95" s="37"/>
    </row>
    <row r="96" spans="1:17" x14ac:dyDescent="0.25">
      <c r="J96" s="17" t="s">
        <v>127</v>
      </c>
      <c r="K96" s="37">
        <v>16.100000000000001</v>
      </c>
      <c r="L96" s="37">
        <v>17.3</v>
      </c>
      <c r="M96" s="37">
        <v>5.3</v>
      </c>
      <c r="N96" s="37">
        <v>7.3</v>
      </c>
      <c r="O96" s="37">
        <v>6.4</v>
      </c>
      <c r="P96" s="37">
        <v>4.7</v>
      </c>
      <c r="Q96" s="37"/>
    </row>
    <row r="97" spans="1:17" x14ac:dyDescent="0.25">
      <c r="J97" s="17" t="s">
        <v>128</v>
      </c>
      <c r="K97" s="37">
        <v>14.4</v>
      </c>
      <c r="L97" s="37">
        <v>21.2</v>
      </c>
      <c r="M97" s="37">
        <v>5.3</v>
      </c>
      <c r="N97" s="37">
        <v>9.6999999999999993</v>
      </c>
      <c r="O97" s="37">
        <v>9.4</v>
      </c>
      <c r="P97" s="37">
        <v>8.3000000000000007</v>
      </c>
      <c r="Q97" s="37"/>
    </row>
    <row r="98" spans="1:17" x14ac:dyDescent="0.25">
      <c r="J98" s="17" t="s">
        <v>129</v>
      </c>
      <c r="K98" s="37">
        <v>12.2</v>
      </c>
      <c r="L98" s="37">
        <v>14.8</v>
      </c>
      <c r="M98" s="37">
        <v>4.9000000000000004</v>
      </c>
      <c r="N98" s="37">
        <v>6.9</v>
      </c>
      <c r="O98" s="37">
        <v>7.7</v>
      </c>
      <c r="P98" s="37">
        <v>3.2</v>
      </c>
      <c r="Q98" s="37"/>
    </row>
    <row r="99" spans="1:17" x14ac:dyDescent="0.25">
      <c r="B99" s="33"/>
      <c r="J99" s="17" t="s">
        <v>130</v>
      </c>
      <c r="K99" s="37">
        <v>12</v>
      </c>
      <c r="L99" s="37">
        <v>17.8</v>
      </c>
      <c r="M99" s="37">
        <v>4.7</v>
      </c>
      <c r="N99" s="37">
        <v>9</v>
      </c>
      <c r="O99" s="37">
        <v>4</v>
      </c>
      <c r="P99" s="37">
        <v>6.7</v>
      </c>
      <c r="Q99" s="37"/>
    </row>
    <row r="100" spans="1:17" x14ac:dyDescent="0.25">
      <c r="J100" s="17" t="s">
        <v>131</v>
      </c>
      <c r="K100" s="37">
        <v>12.5</v>
      </c>
      <c r="L100" s="37">
        <v>26.6</v>
      </c>
      <c r="M100" s="37">
        <v>4.5</v>
      </c>
      <c r="N100" s="37">
        <v>12.2</v>
      </c>
      <c r="O100" s="37">
        <v>5.4</v>
      </c>
      <c r="P100" s="37">
        <v>10</v>
      </c>
      <c r="Q100" s="37"/>
    </row>
    <row r="101" spans="1:17" x14ac:dyDescent="0.25">
      <c r="J101" s="17" t="s">
        <v>152</v>
      </c>
      <c r="K101" s="38"/>
      <c r="L101" s="38"/>
      <c r="M101" s="38"/>
      <c r="N101" s="38"/>
    </row>
    <row r="102" spans="1:17" x14ac:dyDescent="0.25">
      <c r="J102" s="17" t="s">
        <v>153</v>
      </c>
      <c r="K102" s="38"/>
      <c r="L102" s="38"/>
      <c r="M102" s="38"/>
      <c r="N102" s="38"/>
    </row>
    <row r="103" spans="1:17" x14ac:dyDescent="0.25">
      <c r="J103" s="28" t="s">
        <v>159</v>
      </c>
      <c r="K103" s="38"/>
      <c r="L103" s="38"/>
      <c r="M103" s="38"/>
      <c r="N103" s="38"/>
    </row>
    <row r="104" spans="1:17" ht="53.25" customHeight="1" x14ac:dyDescent="0.25">
      <c r="K104" s="38"/>
      <c r="L104" s="38"/>
      <c r="M104" s="38"/>
      <c r="N104" s="38"/>
    </row>
    <row r="105" spans="1:17" ht="19.75" customHeight="1" x14ac:dyDescent="0.25">
      <c r="K105" s="38"/>
      <c r="L105" s="38"/>
      <c r="M105" s="38"/>
      <c r="N105" s="38"/>
    </row>
    <row r="106" spans="1:17" ht="19.75" customHeight="1" x14ac:dyDescent="0.25">
      <c r="K106" s="38"/>
      <c r="L106" s="38"/>
      <c r="M106" s="38"/>
      <c r="N106" s="38"/>
    </row>
    <row r="107" spans="1:17" ht="24" customHeight="1" x14ac:dyDescent="0.35">
      <c r="J107" s="19" t="s">
        <v>160</v>
      </c>
      <c r="K107" s="38"/>
      <c r="L107" s="38"/>
      <c r="M107" s="38"/>
      <c r="N107" s="38"/>
    </row>
    <row r="108" spans="1:17" ht="30" customHeight="1" x14ac:dyDescent="0.35">
      <c r="A108" s="35"/>
      <c r="B108" s="36"/>
      <c r="C108" s="36"/>
      <c r="D108" s="36"/>
      <c r="E108" s="36"/>
      <c r="F108" s="36"/>
      <c r="G108" s="36"/>
      <c r="H108" s="36"/>
      <c r="I108" s="36"/>
      <c r="J108" s="17" t="s">
        <v>134</v>
      </c>
      <c r="K108" s="18" t="s">
        <v>1</v>
      </c>
      <c r="L108" s="25"/>
    </row>
    <row r="109" spans="1:17" x14ac:dyDescent="0.25">
      <c r="J109" s="17" t="s">
        <v>135</v>
      </c>
      <c r="K109" s="17" t="s">
        <v>57</v>
      </c>
      <c r="L109" s="26"/>
      <c r="M109" s="26"/>
    </row>
    <row r="110" spans="1:17" x14ac:dyDescent="0.25">
      <c r="J110" s="17" t="s">
        <v>136</v>
      </c>
      <c r="K110" s="17" t="s">
        <v>144</v>
      </c>
      <c r="L110" s="26"/>
      <c r="M110" s="26"/>
    </row>
    <row r="111" spans="1:17" x14ac:dyDescent="0.25">
      <c r="J111" s="17" t="s">
        <v>138</v>
      </c>
      <c r="K111" s="17" t="s">
        <v>155</v>
      </c>
      <c r="L111" s="26"/>
      <c r="M111" s="26"/>
    </row>
    <row r="112" spans="1:17" ht="24" customHeight="1" x14ac:dyDescent="0.25">
      <c r="J112" s="28" t="s">
        <v>140</v>
      </c>
      <c r="K112" s="29" t="s">
        <v>150</v>
      </c>
      <c r="L112" s="29" t="s">
        <v>151</v>
      </c>
      <c r="M112" s="29"/>
      <c r="N112" s="29"/>
    </row>
    <row r="113" spans="2:14" x14ac:dyDescent="0.25">
      <c r="J113" s="17" t="s">
        <v>120</v>
      </c>
      <c r="K113" s="37">
        <v>2.9</v>
      </c>
      <c r="L113" s="37">
        <v>5.2</v>
      </c>
      <c r="M113" s="37"/>
      <c r="N113" s="37"/>
    </row>
    <row r="114" spans="2:14" x14ac:dyDescent="0.25">
      <c r="J114" s="17" t="s">
        <v>121</v>
      </c>
      <c r="K114" s="37">
        <v>7.8</v>
      </c>
      <c r="L114" s="37">
        <v>1.5</v>
      </c>
      <c r="M114" s="37"/>
      <c r="N114" s="37"/>
    </row>
    <row r="115" spans="2:14" x14ac:dyDescent="0.25">
      <c r="J115" s="17" t="s">
        <v>122</v>
      </c>
      <c r="K115" s="37">
        <v>3.5</v>
      </c>
      <c r="L115" s="37">
        <v>2.2999999999999998</v>
      </c>
      <c r="M115" s="37"/>
      <c r="N115" s="37"/>
    </row>
    <row r="116" spans="2:14" x14ac:dyDescent="0.25">
      <c r="J116" s="17" t="s">
        <v>123</v>
      </c>
      <c r="K116" s="37">
        <v>5</v>
      </c>
      <c r="L116" s="37">
        <v>3.4</v>
      </c>
      <c r="M116" s="37"/>
      <c r="N116" s="37"/>
    </row>
    <row r="117" spans="2:14" x14ac:dyDescent="0.25">
      <c r="J117" s="17" t="s">
        <v>124</v>
      </c>
      <c r="K117" s="37">
        <v>3.7</v>
      </c>
      <c r="L117" s="37">
        <v>4.2</v>
      </c>
      <c r="M117" s="37"/>
      <c r="N117" s="37"/>
    </row>
    <row r="118" spans="2:14" x14ac:dyDescent="0.25">
      <c r="J118" s="17" t="s">
        <v>125</v>
      </c>
      <c r="K118" s="37">
        <v>8.4</v>
      </c>
      <c r="L118" s="37">
        <v>2.6</v>
      </c>
      <c r="M118" s="37"/>
      <c r="N118" s="37"/>
    </row>
    <row r="119" spans="2:14" x14ac:dyDescent="0.25">
      <c r="J119" s="17" t="s">
        <v>126</v>
      </c>
      <c r="K119" s="37">
        <v>4.5</v>
      </c>
      <c r="L119" s="37">
        <v>5.8</v>
      </c>
      <c r="M119" s="37"/>
      <c r="N119" s="37"/>
    </row>
    <row r="120" spans="2:14" x14ac:dyDescent="0.25">
      <c r="J120" s="17" t="s">
        <v>127</v>
      </c>
      <c r="K120" s="37">
        <v>6.4</v>
      </c>
      <c r="L120" s="37">
        <v>4.7</v>
      </c>
      <c r="M120" s="37"/>
      <c r="N120" s="37"/>
    </row>
    <row r="121" spans="2:14" x14ac:dyDescent="0.25">
      <c r="J121" s="17" t="s">
        <v>128</v>
      </c>
      <c r="K121" s="37">
        <v>9.4</v>
      </c>
      <c r="L121" s="37">
        <v>8.3000000000000007</v>
      </c>
      <c r="M121" s="37"/>
      <c r="N121" s="37"/>
    </row>
    <row r="122" spans="2:14" x14ac:dyDescent="0.25">
      <c r="J122" s="17" t="s">
        <v>129</v>
      </c>
      <c r="K122" s="37">
        <v>7.7</v>
      </c>
      <c r="L122" s="37">
        <v>3.2</v>
      </c>
      <c r="M122" s="37"/>
      <c r="N122" s="37"/>
    </row>
    <row r="123" spans="2:14" x14ac:dyDescent="0.25">
      <c r="B123" s="33"/>
      <c r="J123" s="17" t="s">
        <v>130</v>
      </c>
      <c r="K123" s="37">
        <v>4</v>
      </c>
      <c r="L123" s="37">
        <v>6.7</v>
      </c>
      <c r="M123" s="37"/>
      <c r="N123" s="37"/>
    </row>
    <row r="124" spans="2:14" x14ac:dyDescent="0.25">
      <c r="J124" s="17" t="s">
        <v>131</v>
      </c>
      <c r="K124" s="37">
        <v>5.4</v>
      </c>
      <c r="L124" s="37">
        <v>10</v>
      </c>
      <c r="M124" s="37"/>
      <c r="N124" s="37"/>
    </row>
    <row r="125" spans="2:14" x14ac:dyDescent="0.25">
      <c r="J125" s="17" t="s">
        <v>152</v>
      </c>
      <c r="K125" s="38"/>
      <c r="L125" s="38"/>
      <c r="M125" s="38"/>
      <c r="N125" s="38"/>
    </row>
    <row r="126" spans="2:14" x14ac:dyDescent="0.25">
      <c r="J126" s="17" t="s">
        <v>153</v>
      </c>
      <c r="K126" s="38"/>
      <c r="L126" s="38"/>
      <c r="M126" s="38"/>
      <c r="N126" s="38"/>
    </row>
    <row r="127" spans="2:14" x14ac:dyDescent="0.25">
      <c r="J127" s="28" t="s">
        <v>159</v>
      </c>
      <c r="K127" s="38"/>
      <c r="L127" s="38"/>
      <c r="M127" s="38"/>
      <c r="N127" s="38"/>
    </row>
    <row r="128" spans="2:14" ht="30.65" customHeight="1" x14ac:dyDescent="0.25">
      <c r="K128" s="38"/>
      <c r="L128" s="38"/>
      <c r="M128" s="38"/>
      <c r="N128" s="38"/>
    </row>
    <row r="129" spans="1:14" ht="21" customHeight="1" x14ac:dyDescent="0.25">
      <c r="K129" s="38"/>
      <c r="L129" s="38"/>
      <c r="M129" s="38"/>
      <c r="N129" s="38"/>
    </row>
    <row r="130" spans="1:14" ht="19.75" customHeight="1" x14ac:dyDescent="0.35">
      <c r="J130" s="19" t="s">
        <v>161</v>
      </c>
      <c r="K130" s="38"/>
      <c r="L130" s="38"/>
      <c r="M130" s="38"/>
      <c r="N130" s="38"/>
    </row>
    <row r="131" spans="1:14" ht="15.5" x14ac:dyDescent="0.35">
      <c r="A131" s="35"/>
      <c r="B131" s="36"/>
      <c r="C131" s="36"/>
      <c r="D131" s="36"/>
      <c r="E131" s="36"/>
      <c r="F131" s="36"/>
      <c r="G131" s="36"/>
      <c r="H131" s="36"/>
      <c r="I131" s="36"/>
      <c r="J131" s="17" t="s">
        <v>134</v>
      </c>
      <c r="K131" s="18">
        <v>2.7</v>
      </c>
    </row>
    <row r="132" spans="1:14" x14ac:dyDescent="0.25">
      <c r="J132" s="28" t="s">
        <v>135</v>
      </c>
      <c r="K132" s="28" t="s">
        <v>162</v>
      </c>
    </row>
    <row r="133" spans="1:14" x14ac:dyDescent="0.25">
      <c r="J133" s="28" t="s">
        <v>136</v>
      </c>
      <c r="K133" s="28" t="s">
        <v>163</v>
      </c>
    </row>
    <row r="134" spans="1:14" x14ac:dyDescent="0.25">
      <c r="J134" s="28" t="s">
        <v>138</v>
      </c>
      <c r="K134" s="28" t="s">
        <v>164</v>
      </c>
    </row>
    <row r="135" spans="1:14" x14ac:dyDescent="0.25">
      <c r="J135" s="28" t="s">
        <v>140</v>
      </c>
      <c r="K135" s="28" t="s">
        <v>165</v>
      </c>
      <c r="L135" s="28" t="s">
        <v>166</v>
      </c>
    </row>
    <row r="136" spans="1:14" ht="37.5" x14ac:dyDescent="0.25">
      <c r="J136" s="29" t="s">
        <v>167</v>
      </c>
      <c r="K136" s="32">
        <v>0.94699999999999995</v>
      </c>
      <c r="L136" s="32">
        <v>0.71799999999999997</v>
      </c>
    </row>
    <row r="137" spans="1:14" ht="25" x14ac:dyDescent="0.25">
      <c r="J137" s="29" t="s">
        <v>168</v>
      </c>
      <c r="K137" s="32">
        <v>1.2999999999999999E-2</v>
      </c>
      <c r="L137" s="32">
        <v>0.25</v>
      </c>
    </row>
    <row r="138" spans="1:14" ht="25" x14ac:dyDescent="0.25">
      <c r="J138" s="29" t="s">
        <v>169</v>
      </c>
      <c r="K138" s="32">
        <v>0.04</v>
      </c>
      <c r="L138" s="32">
        <v>3.2000000000000001E-2</v>
      </c>
    </row>
    <row r="139" spans="1:14" x14ac:dyDescent="0.25">
      <c r="J139" s="28" t="s">
        <v>113</v>
      </c>
      <c r="K139" s="32">
        <v>1</v>
      </c>
      <c r="L139" s="32">
        <v>1</v>
      </c>
    </row>
    <row r="140" spans="1:14" x14ac:dyDescent="0.25">
      <c r="J140" s="28" t="s">
        <v>170</v>
      </c>
    </row>
    <row r="141" spans="1:14" x14ac:dyDescent="0.25">
      <c r="J141" s="17" t="s">
        <v>171</v>
      </c>
    </row>
    <row r="143" spans="1:14" ht="84.75" customHeight="1" x14ac:dyDescent="0.25"/>
    <row r="144" spans="1:14" ht="25.75" customHeight="1" x14ac:dyDescent="0.25"/>
    <row r="145" spans="1:14" ht="25.75" customHeight="1" x14ac:dyDescent="0.25"/>
    <row r="146" spans="1:14" ht="37.25" customHeight="1" x14ac:dyDescent="0.35">
      <c r="J146" s="19" t="s">
        <v>172</v>
      </c>
    </row>
    <row r="147" spans="1:14" ht="30" customHeight="1" x14ac:dyDescent="0.35">
      <c r="A147" s="35"/>
      <c r="B147" s="36"/>
      <c r="C147" s="36"/>
      <c r="D147" s="36"/>
      <c r="E147" s="36"/>
      <c r="F147" s="36"/>
      <c r="G147" s="36"/>
      <c r="H147" s="36"/>
      <c r="I147" s="36"/>
      <c r="J147" s="17" t="s">
        <v>134</v>
      </c>
      <c r="K147" s="18">
        <v>3.1</v>
      </c>
    </row>
    <row r="148" spans="1:14" x14ac:dyDescent="0.25">
      <c r="J148" s="17" t="s">
        <v>135</v>
      </c>
      <c r="K148" s="18" t="s">
        <v>63</v>
      </c>
    </row>
    <row r="149" spans="1:14" x14ac:dyDescent="0.25">
      <c r="J149" s="17" t="s">
        <v>136</v>
      </c>
      <c r="K149" s="28" t="s">
        <v>173</v>
      </c>
    </row>
    <row r="150" spans="1:14" x14ac:dyDescent="0.25">
      <c r="J150" s="17" t="s">
        <v>138</v>
      </c>
      <c r="K150" s="28" t="s">
        <v>145</v>
      </c>
    </row>
    <row r="151" spans="1:14" x14ac:dyDescent="0.25">
      <c r="J151" s="17" t="s">
        <v>140</v>
      </c>
      <c r="K151" s="28" t="s">
        <v>107</v>
      </c>
      <c r="L151" s="28" t="s">
        <v>108</v>
      </c>
      <c r="M151" s="28" t="s">
        <v>109</v>
      </c>
      <c r="N151" s="28" t="s">
        <v>174</v>
      </c>
    </row>
    <row r="152" spans="1:14" x14ac:dyDescent="0.25">
      <c r="J152" s="1" t="s">
        <v>175</v>
      </c>
      <c r="K152" s="39">
        <v>8750</v>
      </c>
      <c r="L152" s="39">
        <v>2370</v>
      </c>
      <c r="M152" s="39">
        <v>1680</v>
      </c>
      <c r="N152" s="39">
        <v>450</v>
      </c>
    </row>
    <row r="153" spans="1:14" x14ac:dyDescent="0.25">
      <c r="J153" s="1" t="s">
        <v>176</v>
      </c>
      <c r="K153" s="39">
        <v>9210</v>
      </c>
      <c r="L153" s="39">
        <v>2800</v>
      </c>
      <c r="M153" s="39">
        <v>2170</v>
      </c>
      <c r="N153" s="39">
        <v>680</v>
      </c>
    </row>
    <row r="154" spans="1:14" x14ac:dyDescent="0.25">
      <c r="J154" s="1" t="s">
        <v>177</v>
      </c>
      <c r="K154" s="39">
        <v>9850</v>
      </c>
      <c r="L154" s="39">
        <v>2960</v>
      </c>
      <c r="M154" s="39">
        <v>2280</v>
      </c>
      <c r="N154" s="39">
        <v>680</v>
      </c>
    </row>
    <row r="155" spans="1:14" x14ac:dyDescent="0.25">
      <c r="J155" s="1" t="s">
        <v>178</v>
      </c>
      <c r="K155" s="39">
        <v>7790</v>
      </c>
      <c r="L155" s="39">
        <v>2050</v>
      </c>
      <c r="M155" s="39">
        <v>1570</v>
      </c>
      <c r="N155" s="39">
        <v>460</v>
      </c>
    </row>
    <row r="156" spans="1:14" x14ac:dyDescent="0.25">
      <c r="J156" s="1" t="s">
        <v>179</v>
      </c>
      <c r="K156" s="39">
        <v>8350</v>
      </c>
      <c r="L156" s="39">
        <v>2440</v>
      </c>
      <c r="M156" s="39">
        <v>1950</v>
      </c>
      <c r="N156" s="39">
        <v>500</v>
      </c>
    </row>
    <row r="157" spans="1:14" x14ac:dyDescent="0.25">
      <c r="J157" s="1" t="s">
        <v>180</v>
      </c>
      <c r="K157" s="39">
        <v>9170</v>
      </c>
      <c r="L157" s="39">
        <v>2900</v>
      </c>
      <c r="M157" s="39">
        <v>2190</v>
      </c>
      <c r="N157" s="39">
        <v>680</v>
      </c>
    </row>
    <row r="158" spans="1:14" x14ac:dyDescent="0.25">
      <c r="J158" s="1" t="s">
        <v>181</v>
      </c>
      <c r="K158" s="39">
        <v>9080</v>
      </c>
      <c r="L158" s="39">
        <v>2990</v>
      </c>
      <c r="M158" s="39">
        <v>2430</v>
      </c>
      <c r="N158" s="39">
        <v>700</v>
      </c>
    </row>
    <row r="159" spans="1:14" x14ac:dyDescent="0.25">
      <c r="J159" s="1" t="s">
        <v>182</v>
      </c>
      <c r="K159" s="39">
        <v>7450</v>
      </c>
      <c r="L159" s="39">
        <v>2170</v>
      </c>
      <c r="M159" s="39">
        <v>1720</v>
      </c>
      <c r="N159" s="39">
        <v>580</v>
      </c>
    </row>
    <row r="160" spans="1:14" x14ac:dyDescent="0.25">
      <c r="J160" s="1" t="s">
        <v>183</v>
      </c>
      <c r="K160" s="39">
        <v>4020</v>
      </c>
      <c r="L160" s="39">
        <v>1210</v>
      </c>
      <c r="M160" s="39">
        <v>790</v>
      </c>
      <c r="N160" s="39">
        <v>260</v>
      </c>
    </row>
    <row r="161" spans="1:14" x14ac:dyDescent="0.25">
      <c r="J161" s="1" t="s">
        <v>184</v>
      </c>
      <c r="K161" s="39">
        <v>5770</v>
      </c>
      <c r="L161" s="39">
        <v>1970</v>
      </c>
      <c r="M161" s="39">
        <v>1680</v>
      </c>
      <c r="N161" s="39">
        <v>540</v>
      </c>
    </row>
    <row r="162" spans="1:14" x14ac:dyDescent="0.25">
      <c r="J162" s="1" t="s">
        <v>185</v>
      </c>
      <c r="K162" s="39">
        <v>8850</v>
      </c>
      <c r="L162" s="39">
        <v>3530</v>
      </c>
      <c r="M162" s="39">
        <v>3280</v>
      </c>
      <c r="N162" s="39">
        <v>1120</v>
      </c>
    </row>
    <row r="163" spans="1:14" x14ac:dyDescent="0.25">
      <c r="J163" s="1" t="s">
        <v>186</v>
      </c>
      <c r="K163" s="39">
        <v>7650</v>
      </c>
      <c r="L163" s="39">
        <v>3010</v>
      </c>
      <c r="M163" s="39">
        <v>3040</v>
      </c>
      <c r="N163" s="39">
        <v>1200</v>
      </c>
    </row>
    <row r="164" spans="1:14" x14ac:dyDescent="0.25">
      <c r="J164" s="17" t="s">
        <v>171</v>
      </c>
    </row>
    <row r="165" spans="1:14" x14ac:dyDescent="0.25">
      <c r="J165" s="17" t="s">
        <v>187</v>
      </c>
    </row>
    <row r="166" spans="1:14" ht="51.75" customHeight="1" x14ac:dyDescent="0.25"/>
    <row r="167" spans="1:14" ht="24.65" customHeight="1" x14ac:dyDescent="0.25"/>
    <row r="168" spans="1:14" ht="24.65" customHeight="1" x14ac:dyDescent="0.25"/>
    <row r="169" spans="1:14" ht="24.65" customHeight="1" x14ac:dyDescent="0.25"/>
    <row r="170" spans="1:14" ht="27.65" customHeight="1" x14ac:dyDescent="0.35">
      <c r="J170" s="19" t="s">
        <v>188</v>
      </c>
    </row>
    <row r="171" spans="1:14" ht="30" customHeight="1" x14ac:dyDescent="0.35">
      <c r="A171" s="35"/>
      <c r="B171" s="36"/>
      <c r="C171" s="36"/>
      <c r="D171" s="36"/>
      <c r="E171" s="36"/>
      <c r="F171" s="36"/>
      <c r="G171" s="36"/>
      <c r="H171" s="36"/>
      <c r="I171" s="36"/>
      <c r="J171" s="17" t="s">
        <v>134</v>
      </c>
      <c r="K171" s="18">
        <v>3.2</v>
      </c>
    </row>
    <row r="172" spans="1:14" x14ac:dyDescent="0.25">
      <c r="J172" s="17" t="s">
        <v>135</v>
      </c>
      <c r="K172" s="18" t="s">
        <v>189</v>
      </c>
    </row>
    <row r="173" spans="1:14" x14ac:dyDescent="0.25">
      <c r="J173" s="17" t="s">
        <v>136</v>
      </c>
      <c r="K173" s="28" t="s">
        <v>173</v>
      </c>
    </row>
    <row r="174" spans="1:14" x14ac:dyDescent="0.25">
      <c r="J174" s="17" t="s">
        <v>138</v>
      </c>
      <c r="K174" s="28" t="s">
        <v>155</v>
      </c>
    </row>
    <row r="175" spans="1:14" x14ac:dyDescent="0.25">
      <c r="J175" s="17" t="s">
        <v>140</v>
      </c>
      <c r="K175" s="28" t="s">
        <v>107</v>
      </c>
      <c r="L175" s="28" t="s">
        <v>108</v>
      </c>
      <c r="M175" s="28" t="s">
        <v>109</v>
      </c>
      <c r="N175" s="28" t="s">
        <v>174</v>
      </c>
    </row>
    <row r="176" spans="1:14" x14ac:dyDescent="0.25">
      <c r="J176" s="1" t="s">
        <v>190</v>
      </c>
      <c r="K176" s="40">
        <v>7</v>
      </c>
      <c r="L176" s="40">
        <v>4.9000000000000004</v>
      </c>
      <c r="M176" s="40">
        <v>10.8</v>
      </c>
      <c r="N176" s="40">
        <v>8.8000000000000007</v>
      </c>
    </row>
    <row r="177" spans="10:14" x14ac:dyDescent="0.25">
      <c r="J177" s="1" t="s">
        <v>191</v>
      </c>
      <c r="K177" s="40">
        <v>6.9</v>
      </c>
      <c r="L177" s="40">
        <v>5.8</v>
      </c>
      <c r="M177" s="40">
        <v>14.3</v>
      </c>
      <c r="N177" s="40">
        <v>14.1</v>
      </c>
    </row>
    <row r="178" spans="10:14" x14ac:dyDescent="0.25">
      <c r="J178" s="1" t="s">
        <v>192</v>
      </c>
      <c r="K178" s="40">
        <v>7.4</v>
      </c>
      <c r="L178" s="40">
        <v>6</v>
      </c>
      <c r="M178" s="40">
        <v>15.2</v>
      </c>
      <c r="N178" s="40">
        <v>15.3</v>
      </c>
    </row>
    <row r="179" spans="10:14" x14ac:dyDescent="0.25">
      <c r="J179" s="1" t="s">
        <v>193</v>
      </c>
      <c r="K179" s="40">
        <v>6.3</v>
      </c>
      <c r="L179" s="40">
        <v>4.5</v>
      </c>
      <c r="M179" s="40">
        <v>10.6</v>
      </c>
      <c r="N179" s="40">
        <v>9.6</v>
      </c>
    </row>
    <row r="180" spans="10:14" x14ac:dyDescent="0.25">
      <c r="J180" s="1" t="s">
        <v>194</v>
      </c>
      <c r="K180" s="40">
        <v>6.7</v>
      </c>
      <c r="L180" s="40">
        <v>5.2</v>
      </c>
      <c r="M180" s="40">
        <v>12.6</v>
      </c>
      <c r="N180" s="40">
        <v>10.4</v>
      </c>
    </row>
    <row r="181" spans="10:14" x14ac:dyDescent="0.25">
      <c r="J181" s="1" t="s">
        <v>195</v>
      </c>
      <c r="K181" s="40">
        <v>7.3</v>
      </c>
      <c r="L181" s="40">
        <v>6.3</v>
      </c>
      <c r="M181" s="40">
        <v>14.6</v>
      </c>
      <c r="N181" s="40">
        <v>15.3</v>
      </c>
    </row>
    <row r="182" spans="10:14" x14ac:dyDescent="0.25">
      <c r="J182" s="1" t="s">
        <v>196</v>
      </c>
      <c r="K182" s="40">
        <v>7.3</v>
      </c>
      <c r="L182" s="40">
        <v>6.5</v>
      </c>
      <c r="M182" s="40">
        <v>16.100000000000001</v>
      </c>
      <c r="N182" s="40">
        <v>15.5</v>
      </c>
    </row>
    <row r="183" spans="10:14" x14ac:dyDescent="0.25">
      <c r="J183" s="1" t="s">
        <v>197</v>
      </c>
      <c r="K183" s="40">
        <v>6.6</v>
      </c>
      <c r="L183" s="40">
        <v>5.0999999999999996</v>
      </c>
      <c r="M183" s="40">
        <v>11.7</v>
      </c>
      <c r="N183" s="40">
        <v>13.3</v>
      </c>
    </row>
    <row r="184" spans="10:14" x14ac:dyDescent="0.25">
      <c r="J184" s="1" t="s">
        <v>198</v>
      </c>
      <c r="K184" s="40">
        <v>3.1</v>
      </c>
      <c r="L184" s="40">
        <v>2.6</v>
      </c>
      <c r="M184" s="40">
        <v>5.3</v>
      </c>
      <c r="N184" s="40">
        <v>6.5</v>
      </c>
    </row>
    <row r="185" spans="10:14" x14ac:dyDescent="0.25">
      <c r="J185" s="1" t="s">
        <v>199</v>
      </c>
      <c r="K185" s="40">
        <v>5.3</v>
      </c>
      <c r="L185" s="40">
        <v>2.8</v>
      </c>
      <c r="M185" s="40">
        <v>8.6999999999999993</v>
      </c>
      <c r="N185" s="40">
        <v>12.3</v>
      </c>
    </row>
    <row r="186" spans="10:14" x14ac:dyDescent="0.25">
      <c r="J186" s="1" t="s">
        <v>185</v>
      </c>
      <c r="K186" s="40">
        <v>8.1999999999999993</v>
      </c>
      <c r="L186" s="40">
        <v>4.2</v>
      </c>
      <c r="M186" s="40">
        <v>16.399999999999999</v>
      </c>
      <c r="N186" s="40">
        <v>26</v>
      </c>
    </row>
    <row r="187" spans="10:14" x14ac:dyDescent="0.25">
      <c r="J187" s="1" t="s">
        <v>186</v>
      </c>
      <c r="K187" s="40">
        <v>9.9</v>
      </c>
      <c r="L187" s="40">
        <v>5.0999999999999996</v>
      </c>
      <c r="M187" s="40">
        <v>15.9</v>
      </c>
      <c r="N187" s="40">
        <v>28.3</v>
      </c>
    </row>
    <row r="188" spans="10:14" x14ac:dyDescent="0.25">
      <c r="J188" s="17" t="s">
        <v>171</v>
      </c>
    </row>
    <row r="189" spans="10:14" x14ac:dyDescent="0.25">
      <c r="J189" s="17" t="s">
        <v>187</v>
      </c>
    </row>
    <row r="190" spans="10:14" x14ac:dyDescent="0.25">
      <c r="J190" s="28" t="s">
        <v>159</v>
      </c>
    </row>
    <row r="191" spans="10:14" ht="17.399999999999999" customHeight="1" x14ac:dyDescent="0.25"/>
    <row r="192" spans="10:14" ht="17.399999999999999" customHeight="1" x14ac:dyDescent="0.25"/>
    <row r="193" spans="1:12" ht="17.399999999999999" customHeight="1" x14ac:dyDescent="0.25"/>
    <row r="194" spans="1:12" ht="19.75" customHeight="1" x14ac:dyDescent="0.35">
      <c r="J194" s="19" t="s">
        <v>200</v>
      </c>
    </row>
    <row r="195" spans="1:12" ht="30" customHeight="1" x14ac:dyDescent="0.35">
      <c r="A195" s="35"/>
      <c r="B195" s="36"/>
      <c r="C195" s="36"/>
      <c r="D195" s="36"/>
      <c r="E195" s="36"/>
      <c r="F195" s="36"/>
      <c r="G195" s="36"/>
      <c r="H195" s="36"/>
      <c r="I195" s="36"/>
      <c r="J195" s="17" t="s">
        <v>134</v>
      </c>
      <c r="K195" s="18">
        <v>3.3</v>
      </c>
    </row>
    <row r="196" spans="1:12" x14ac:dyDescent="0.25">
      <c r="J196" s="17" t="s">
        <v>135</v>
      </c>
      <c r="K196" s="18" t="s">
        <v>67</v>
      </c>
    </row>
    <row r="197" spans="1:12" x14ac:dyDescent="0.25">
      <c r="J197" s="17" t="s">
        <v>136</v>
      </c>
      <c r="K197" s="28" t="s">
        <v>201</v>
      </c>
    </row>
    <row r="198" spans="1:12" x14ac:dyDescent="0.25">
      <c r="J198" s="17" t="s">
        <v>138</v>
      </c>
      <c r="K198" s="28" t="s">
        <v>202</v>
      </c>
    </row>
    <row r="199" spans="1:12" x14ac:dyDescent="0.25">
      <c r="J199" s="17" t="s">
        <v>140</v>
      </c>
      <c r="K199" s="18" t="s">
        <v>203</v>
      </c>
      <c r="L199" s="18" t="s">
        <v>204</v>
      </c>
    </row>
    <row r="200" spans="1:12" ht="25" x14ac:dyDescent="0.25">
      <c r="J200" s="25" t="s">
        <v>107</v>
      </c>
      <c r="K200" s="32">
        <v>0.51300000000000001</v>
      </c>
      <c r="L200" s="32">
        <v>0.16700000000000001</v>
      </c>
    </row>
    <row r="201" spans="1:12" ht="25" x14ac:dyDescent="0.25">
      <c r="J201" s="25" t="s">
        <v>108</v>
      </c>
      <c r="K201" s="32">
        <v>0.20200000000000001</v>
      </c>
      <c r="L201" s="32">
        <v>8.5999999999999993E-2</v>
      </c>
    </row>
    <row r="202" spans="1:12" x14ac:dyDescent="0.25">
      <c r="J202" s="25" t="s">
        <v>109</v>
      </c>
      <c r="K202" s="32">
        <v>0.20399999999999999</v>
      </c>
      <c r="L202" s="32">
        <v>0.26900000000000002</v>
      </c>
    </row>
    <row r="203" spans="1:12" x14ac:dyDescent="0.25">
      <c r="J203" s="17" t="s">
        <v>110</v>
      </c>
      <c r="K203" s="32">
        <v>7.2999999999999995E-2</v>
      </c>
      <c r="L203" s="32">
        <v>0.371</v>
      </c>
    </row>
    <row r="204" spans="1:12" x14ac:dyDescent="0.25">
      <c r="J204" s="17" t="s">
        <v>111</v>
      </c>
      <c r="K204" s="41">
        <v>7.0000000000000001E-3</v>
      </c>
      <c r="L204" s="32">
        <v>9.9000000000000005E-2</v>
      </c>
    </row>
    <row r="205" spans="1:12" x14ac:dyDescent="0.25">
      <c r="J205" s="17" t="s">
        <v>112</v>
      </c>
      <c r="K205" s="41">
        <v>2.9999999999999997E-4</v>
      </c>
      <c r="L205" s="32">
        <v>8.0000000000000002E-3</v>
      </c>
    </row>
    <row r="206" spans="1:12" x14ac:dyDescent="0.25">
      <c r="J206" s="17" t="s">
        <v>113</v>
      </c>
      <c r="K206" s="41">
        <v>1</v>
      </c>
      <c r="L206" s="32">
        <v>1</v>
      </c>
    </row>
    <row r="207" spans="1:12" x14ac:dyDescent="0.25">
      <c r="J207" s="17" t="s">
        <v>171</v>
      </c>
    </row>
    <row r="208" spans="1:12" ht="69.75" customHeight="1" x14ac:dyDescent="0.25"/>
    <row r="209" spans="1:14" ht="22.75" customHeight="1" x14ac:dyDescent="0.25"/>
    <row r="210" spans="1:14" ht="22.75" customHeight="1" x14ac:dyDescent="0.25"/>
    <row r="211" spans="1:14" ht="22.75" customHeight="1" x14ac:dyDescent="0.25"/>
    <row r="212" spans="1:14" ht="22.75" customHeight="1" x14ac:dyDescent="0.35">
      <c r="J212" s="19" t="s">
        <v>205</v>
      </c>
    </row>
    <row r="213" spans="1:14" ht="30" customHeight="1" x14ac:dyDescent="0.35">
      <c r="A213" s="35"/>
      <c r="B213" s="36"/>
      <c r="C213" s="36"/>
      <c r="D213" s="36"/>
      <c r="E213" s="36"/>
      <c r="F213" s="36"/>
      <c r="G213" s="36"/>
      <c r="H213" s="36"/>
      <c r="I213" s="36"/>
      <c r="J213" s="17" t="s">
        <v>134</v>
      </c>
      <c r="K213" s="18">
        <v>4.0999999999999996</v>
      </c>
    </row>
    <row r="214" spans="1:14" x14ac:dyDescent="0.25">
      <c r="J214" s="17" t="s">
        <v>135</v>
      </c>
      <c r="K214" s="18" t="s">
        <v>206</v>
      </c>
    </row>
    <row r="215" spans="1:14" x14ac:dyDescent="0.25">
      <c r="J215" s="17" t="s">
        <v>136</v>
      </c>
      <c r="K215" s="28" t="s">
        <v>173</v>
      </c>
    </row>
    <row r="216" spans="1:14" x14ac:dyDescent="0.25">
      <c r="J216" s="17" t="s">
        <v>138</v>
      </c>
      <c r="K216" s="28" t="s">
        <v>145</v>
      </c>
    </row>
    <row r="217" spans="1:14" x14ac:dyDescent="0.25">
      <c r="J217" s="17" t="s">
        <v>140</v>
      </c>
      <c r="K217" s="28" t="s">
        <v>207</v>
      </c>
      <c r="L217" s="28" t="s">
        <v>208</v>
      </c>
      <c r="M217" s="28" t="s">
        <v>209</v>
      </c>
      <c r="N217" s="28" t="s">
        <v>210</v>
      </c>
    </row>
    <row r="218" spans="1:14" x14ac:dyDescent="0.25">
      <c r="J218" s="1" t="s">
        <v>175</v>
      </c>
      <c r="K218" s="39">
        <v>760</v>
      </c>
      <c r="L218" s="39">
        <v>240</v>
      </c>
      <c r="M218" s="39">
        <v>80</v>
      </c>
      <c r="N218" s="39">
        <v>390</v>
      </c>
    </row>
    <row r="219" spans="1:14" x14ac:dyDescent="0.25">
      <c r="J219" s="1" t="s">
        <v>176</v>
      </c>
      <c r="K219" s="39">
        <v>770</v>
      </c>
      <c r="L219" s="39">
        <v>280</v>
      </c>
      <c r="M219" s="39">
        <v>80</v>
      </c>
      <c r="N219" s="39">
        <v>410</v>
      </c>
    </row>
    <row r="220" spans="1:14" x14ac:dyDescent="0.25">
      <c r="J220" s="1" t="s">
        <v>177</v>
      </c>
      <c r="K220" s="39">
        <v>860</v>
      </c>
      <c r="L220" s="39">
        <v>340</v>
      </c>
      <c r="M220" s="39">
        <v>100</v>
      </c>
      <c r="N220" s="39">
        <v>460</v>
      </c>
    </row>
    <row r="221" spans="1:14" x14ac:dyDescent="0.25">
      <c r="J221" s="1" t="s">
        <v>178</v>
      </c>
      <c r="K221" s="39">
        <v>760</v>
      </c>
      <c r="L221" s="39">
        <v>290</v>
      </c>
      <c r="M221" s="39">
        <v>110</v>
      </c>
      <c r="N221" s="39">
        <v>430</v>
      </c>
    </row>
    <row r="222" spans="1:14" x14ac:dyDescent="0.25">
      <c r="J222" s="1" t="s">
        <v>179</v>
      </c>
      <c r="K222" s="39">
        <v>850</v>
      </c>
      <c r="L222" s="39">
        <v>260</v>
      </c>
      <c r="M222" s="39">
        <v>60</v>
      </c>
      <c r="N222" s="39">
        <v>390</v>
      </c>
    </row>
    <row r="223" spans="1:14" x14ac:dyDescent="0.25">
      <c r="J223" s="1" t="s">
        <v>180</v>
      </c>
      <c r="K223" s="39">
        <v>720</v>
      </c>
      <c r="L223" s="39">
        <v>300</v>
      </c>
      <c r="M223" s="39">
        <v>100</v>
      </c>
      <c r="N223" s="39">
        <v>490</v>
      </c>
    </row>
    <row r="224" spans="1:14" x14ac:dyDescent="0.25">
      <c r="J224" s="1" t="s">
        <v>181</v>
      </c>
      <c r="K224" s="39">
        <v>790</v>
      </c>
      <c r="L224" s="39">
        <v>290</v>
      </c>
      <c r="M224" s="39">
        <v>100</v>
      </c>
      <c r="N224" s="39">
        <v>390</v>
      </c>
    </row>
    <row r="225" spans="1:14" x14ac:dyDescent="0.25">
      <c r="J225" s="1" t="s">
        <v>182</v>
      </c>
      <c r="K225" s="39">
        <v>780</v>
      </c>
      <c r="L225" s="39">
        <v>290</v>
      </c>
      <c r="M225" s="39">
        <v>70</v>
      </c>
      <c r="N225" s="39">
        <v>470</v>
      </c>
    </row>
    <row r="226" spans="1:14" x14ac:dyDescent="0.25">
      <c r="J226" s="1" t="s">
        <v>183</v>
      </c>
      <c r="K226" s="39">
        <v>600</v>
      </c>
      <c r="L226" s="39">
        <v>140</v>
      </c>
      <c r="M226" s="39">
        <v>40</v>
      </c>
      <c r="N226" s="39">
        <v>230</v>
      </c>
    </row>
    <row r="227" spans="1:14" x14ac:dyDescent="0.25">
      <c r="J227" s="1" t="s">
        <v>184</v>
      </c>
      <c r="K227" s="39">
        <v>660</v>
      </c>
      <c r="L227" s="39">
        <v>200</v>
      </c>
      <c r="M227" s="39">
        <v>60</v>
      </c>
      <c r="N227" s="39">
        <v>320</v>
      </c>
    </row>
    <row r="228" spans="1:14" x14ac:dyDescent="0.25">
      <c r="J228" s="1" t="s">
        <v>185</v>
      </c>
      <c r="K228" s="39">
        <v>760</v>
      </c>
      <c r="L228" s="39">
        <v>330</v>
      </c>
      <c r="M228" s="39">
        <v>90</v>
      </c>
      <c r="N228" s="39">
        <v>380</v>
      </c>
    </row>
    <row r="229" spans="1:14" x14ac:dyDescent="0.25">
      <c r="J229" s="1" t="s">
        <v>186</v>
      </c>
      <c r="K229" s="39">
        <v>760</v>
      </c>
      <c r="L229" s="39">
        <v>290</v>
      </c>
      <c r="M229" s="39">
        <v>90</v>
      </c>
      <c r="N229" s="39">
        <v>330</v>
      </c>
    </row>
    <row r="230" spans="1:14" x14ac:dyDescent="0.25">
      <c r="J230" s="17" t="s">
        <v>171</v>
      </c>
    </row>
    <row r="231" spans="1:14" x14ac:dyDescent="0.25">
      <c r="J231" s="17" t="s">
        <v>187</v>
      </c>
    </row>
    <row r="232" spans="1:14" x14ac:dyDescent="0.25">
      <c r="J232" s="17" t="s">
        <v>211</v>
      </c>
    </row>
    <row r="233" spans="1:14" ht="32.4" customHeight="1" x14ac:dyDescent="0.25"/>
    <row r="234" spans="1:14" ht="32.4" customHeight="1" x14ac:dyDescent="0.25"/>
    <row r="235" spans="1:14" ht="27" customHeight="1" x14ac:dyDescent="0.25"/>
    <row r="236" spans="1:14" ht="24" customHeight="1" x14ac:dyDescent="0.35">
      <c r="J236" s="19" t="s">
        <v>212</v>
      </c>
    </row>
    <row r="237" spans="1:14" ht="30" customHeight="1" x14ac:dyDescent="0.35">
      <c r="A237" s="35"/>
      <c r="B237" s="36"/>
      <c r="C237" s="36"/>
      <c r="D237" s="36"/>
      <c r="E237" s="36"/>
      <c r="F237" s="36"/>
      <c r="G237" s="36"/>
      <c r="H237" s="36"/>
      <c r="I237" s="36"/>
      <c r="J237" s="17" t="s">
        <v>134</v>
      </c>
      <c r="K237" s="18">
        <v>4.2</v>
      </c>
    </row>
    <row r="238" spans="1:14" x14ac:dyDescent="0.25">
      <c r="J238" s="17" t="s">
        <v>135</v>
      </c>
      <c r="K238" s="18" t="s">
        <v>213</v>
      </c>
    </row>
    <row r="239" spans="1:14" x14ac:dyDescent="0.25">
      <c r="J239" s="17" t="s">
        <v>136</v>
      </c>
      <c r="K239" s="28" t="s">
        <v>173</v>
      </c>
    </row>
    <row r="240" spans="1:14" x14ac:dyDescent="0.25">
      <c r="J240" s="17" t="s">
        <v>138</v>
      </c>
      <c r="K240" s="28" t="s">
        <v>155</v>
      </c>
    </row>
    <row r="241" spans="10:14" x14ac:dyDescent="0.25">
      <c r="J241" s="17" t="s">
        <v>140</v>
      </c>
      <c r="K241" s="28" t="s">
        <v>207</v>
      </c>
      <c r="L241" s="28" t="s">
        <v>208</v>
      </c>
      <c r="M241" s="28" t="s">
        <v>209</v>
      </c>
      <c r="N241" s="28" t="s">
        <v>210</v>
      </c>
    </row>
    <row r="242" spans="10:14" x14ac:dyDescent="0.25">
      <c r="J242" s="1" t="s">
        <v>175</v>
      </c>
      <c r="K242" s="40">
        <v>0.1</v>
      </c>
      <c r="L242" s="40">
        <v>2.8</v>
      </c>
      <c r="M242" s="40">
        <v>10</v>
      </c>
      <c r="N242" s="40">
        <v>2.7</v>
      </c>
    </row>
    <row r="243" spans="10:14" x14ac:dyDescent="0.25">
      <c r="J243" s="1" t="s">
        <v>176</v>
      </c>
      <c r="K243" s="40">
        <v>0.1</v>
      </c>
      <c r="L243" s="40">
        <v>3.1</v>
      </c>
      <c r="M243" s="40">
        <v>11.5</v>
      </c>
      <c r="N243" s="40">
        <v>3</v>
      </c>
    </row>
    <row r="244" spans="10:14" x14ac:dyDescent="0.25">
      <c r="J244" s="1" t="s">
        <v>177</v>
      </c>
      <c r="K244" s="40">
        <v>0.1</v>
      </c>
      <c r="L244" s="40">
        <v>3.7</v>
      </c>
      <c r="M244" s="40">
        <v>13.7</v>
      </c>
      <c r="N244" s="40">
        <v>2.1</v>
      </c>
    </row>
    <row r="245" spans="10:14" x14ac:dyDescent="0.25">
      <c r="J245" s="1" t="s">
        <v>178</v>
      </c>
      <c r="K245" s="40">
        <v>0.1</v>
      </c>
      <c r="L245" s="40">
        <v>3</v>
      </c>
      <c r="M245" s="40">
        <v>14.4</v>
      </c>
      <c r="N245" s="40">
        <v>2.8</v>
      </c>
    </row>
    <row r="246" spans="10:14" x14ac:dyDescent="0.25">
      <c r="J246" s="1" t="s">
        <v>179</v>
      </c>
      <c r="K246" s="40">
        <v>0.1</v>
      </c>
      <c r="L246" s="40">
        <v>2.8</v>
      </c>
      <c r="M246" s="40">
        <v>6.7</v>
      </c>
      <c r="N246" s="40">
        <v>4.5999999999999996</v>
      </c>
    </row>
    <row r="247" spans="10:14" x14ac:dyDescent="0.25">
      <c r="J247" s="1" t="s">
        <v>180</v>
      </c>
      <c r="K247" s="40">
        <v>0.1</v>
      </c>
      <c r="L247" s="40">
        <v>3.3</v>
      </c>
      <c r="M247" s="40">
        <v>11.6</v>
      </c>
      <c r="N247" s="40">
        <v>2.1</v>
      </c>
    </row>
    <row r="248" spans="10:14" x14ac:dyDescent="0.25">
      <c r="J248" s="1" t="s">
        <v>181</v>
      </c>
      <c r="K248" s="40">
        <v>0.1</v>
      </c>
      <c r="L248" s="40">
        <v>3.5</v>
      </c>
      <c r="M248" s="40">
        <v>13.7</v>
      </c>
      <c r="N248" s="40">
        <v>2.9</v>
      </c>
    </row>
    <row r="249" spans="10:14" x14ac:dyDescent="0.25">
      <c r="J249" s="1" t="s">
        <v>182</v>
      </c>
      <c r="K249" s="40">
        <v>0.2</v>
      </c>
      <c r="L249" s="40">
        <v>2.9</v>
      </c>
      <c r="M249" s="40">
        <v>11.1</v>
      </c>
      <c r="N249" s="40">
        <v>2.8</v>
      </c>
    </row>
    <row r="250" spans="10:14" x14ac:dyDescent="0.25">
      <c r="J250" s="1" t="s">
        <v>183</v>
      </c>
      <c r="K250" s="40">
        <v>0.1</v>
      </c>
      <c r="L250" s="40">
        <v>1.4</v>
      </c>
      <c r="M250" s="40">
        <v>6.8</v>
      </c>
      <c r="N250" s="40">
        <v>0.7</v>
      </c>
    </row>
    <row r="251" spans="10:14" x14ac:dyDescent="0.25">
      <c r="J251" s="1" t="s">
        <v>184</v>
      </c>
      <c r="K251" s="40">
        <v>0.1</v>
      </c>
      <c r="L251" s="40">
        <v>2.2000000000000002</v>
      </c>
      <c r="M251" s="40">
        <v>6.5</v>
      </c>
      <c r="N251" s="40">
        <v>1.5</v>
      </c>
    </row>
    <row r="252" spans="10:14" x14ac:dyDescent="0.25">
      <c r="J252" s="1" t="s">
        <v>185</v>
      </c>
      <c r="K252" s="40">
        <v>0.2</v>
      </c>
      <c r="L252" s="40">
        <v>3.5</v>
      </c>
      <c r="M252" s="40">
        <v>13.2</v>
      </c>
      <c r="N252" s="40">
        <v>1.8</v>
      </c>
    </row>
    <row r="253" spans="10:14" x14ac:dyDescent="0.25">
      <c r="J253" s="1" t="s">
        <v>214</v>
      </c>
      <c r="K253" s="40">
        <v>0.1</v>
      </c>
      <c r="L253" s="40">
        <v>3.3</v>
      </c>
      <c r="M253" s="40">
        <v>13.5</v>
      </c>
      <c r="N253" s="40">
        <v>3.1</v>
      </c>
    </row>
    <row r="254" spans="10:14" x14ac:dyDescent="0.25">
      <c r="J254" s="17" t="s">
        <v>171</v>
      </c>
    </row>
    <row r="255" spans="10:14" x14ac:dyDescent="0.25">
      <c r="J255" s="17" t="s">
        <v>187</v>
      </c>
    </row>
    <row r="256" spans="10:14" x14ac:dyDescent="0.25">
      <c r="J256" s="28" t="s">
        <v>159</v>
      </c>
    </row>
    <row r="257" spans="1:15" ht="44.25" customHeight="1" x14ac:dyDescent="0.25"/>
    <row r="258" spans="1:15" ht="19.75" customHeight="1" x14ac:dyDescent="0.25"/>
    <row r="259" spans="1:15" ht="19.75" customHeight="1" x14ac:dyDescent="0.25"/>
    <row r="260" spans="1:15" ht="24" customHeight="1" x14ac:dyDescent="0.35">
      <c r="J260" s="19" t="s">
        <v>215</v>
      </c>
    </row>
    <row r="261" spans="1:15" ht="30" customHeight="1" x14ac:dyDescent="0.35">
      <c r="A261" s="35"/>
      <c r="B261" s="36"/>
      <c r="C261" s="36"/>
      <c r="D261" s="36"/>
      <c r="E261" s="36"/>
      <c r="F261" s="36"/>
      <c r="G261" s="36"/>
      <c r="H261" s="36"/>
      <c r="I261" s="36"/>
      <c r="J261" s="17" t="s">
        <v>134</v>
      </c>
      <c r="K261" s="18">
        <v>4.3</v>
      </c>
    </row>
    <row r="262" spans="1:15" x14ac:dyDescent="0.25">
      <c r="J262" s="17" t="s">
        <v>135</v>
      </c>
      <c r="K262" s="18" t="s">
        <v>216</v>
      </c>
    </row>
    <row r="263" spans="1:15" x14ac:dyDescent="0.25">
      <c r="J263" s="17" t="s">
        <v>136</v>
      </c>
      <c r="K263" s="28" t="s">
        <v>217</v>
      </c>
    </row>
    <row r="264" spans="1:15" x14ac:dyDescent="0.25">
      <c r="J264" s="17" t="s">
        <v>138</v>
      </c>
      <c r="K264" s="28" t="s">
        <v>164</v>
      </c>
    </row>
    <row r="265" spans="1:15" ht="25" x14ac:dyDescent="0.25">
      <c r="J265" s="17" t="s">
        <v>140</v>
      </c>
      <c r="L265" s="38" t="s">
        <v>145</v>
      </c>
      <c r="M265" s="18"/>
    </row>
    <row r="266" spans="1:15" ht="25" x14ac:dyDescent="0.25">
      <c r="J266" s="43" t="s">
        <v>218</v>
      </c>
      <c r="K266" s="25" t="s">
        <v>219</v>
      </c>
      <c r="L266" s="32">
        <v>0.52600000000000002</v>
      </c>
      <c r="M266" s="32"/>
      <c r="N266" s="32"/>
      <c r="O266" s="32"/>
    </row>
    <row r="267" spans="1:15" x14ac:dyDescent="0.25">
      <c r="J267" s="43"/>
      <c r="K267" s="25" t="s">
        <v>115</v>
      </c>
      <c r="L267" s="32">
        <v>0.20300000000000001</v>
      </c>
      <c r="M267" s="32"/>
      <c r="N267" s="32"/>
      <c r="O267" s="32"/>
    </row>
    <row r="268" spans="1:15" x14ac:dyDescent="0.25">
      <c r="J268" s="43"/>
      <c r="K268" s="17" t="s">
        <v>116</v>
      </c>
      <c r="L268" s="32">
        <v>5.8999999999999997E-2</v>
      </c>
      <c r="M268" s="32"/>
      <c r="N268" s="32"/>
      <c r="O268" s="32"/>
    </row>
    <row r="269" spans="1:15" x14ac:dyDescent="0.25">
      <c r="J269" s="44"/>
      <c r="L269" s="32"/>
      <c r="M269" s="32"/>
      <c r="N269" s="32"/>
      <c r="O269" s="32"/>
    </row>
    <row r="270" spans="1:15" x14ac:dyDescent="0.25">
      <c r="J270" s="42" t="s">
        <v>210</v>
      </c>
      <c r="K270" s="17" t="s">
        <v>117</v>
      </c>
      <c r="L270" s="32">
        <v>0.21199999999999999</v>
      </c>
      <c r="M270" s="32"/>
      <c r="N270" s="32"/>
      <c r="O270" s="32"/>
    </row>
    <row r="271" spans="1:15" x14ac:dyDescent="0.25">
      <c r="J271" s="42"/>
      <c r="K271" s="17" t="s">
        <v>118</v>
      </c>
      <c r="L271" s="32">
        <v>1.7000000000000001E-2</v>
      </c>
      <c r="M271" s="32"/>
      <c r="N271" s="32"/>
      <c r="O271" s="32"/>
    </row>
    <row r="273" spans="1:17" x14ac:dyDescent="0.25">
      <c r="J273" s="17" t="s">
        <v>220</v>
      </c>
      <c r="L273" s="32">
        <v>0.22899999999999998</v>
      </c>
      <c r="M273" s="32"/>
      <c r="N273" s="32"/>
      <c r="O273" s="32"/>
    </row>
    <row r="274" spans="1:17" ht="39" customHeight="1" x14ac:dyDescent="0.25">
      <c r="J274" s="45" t="s">
        <v>221</v>
      </c>
      <c r="K274" s="45"/>
      <c r="L274" s="45"/>
      <c r="M274" s="45"/>
      <c r="N274" s="45"/>
      <c r="O274" s="45"/>
      <c r="P274" s="45"/>
      <c r="Q274" s="38"/>
    </row>
    <row r="275" spans="1:17" ht="39.75" customHeight="1" x14ac:dyDescent="0.25">
      <c r="J275" s="45" t="s">
        <v>222</v>
      </c>
      <c r="K275" s="45"/>
      <c r="L275" s="45"/>
      <c r="M275" s="45"/>
      <c r="N275" s="45"/>
      <c r="O275" s="45"/>
      <c r="P275" s="45"/>
      <c r="Q275" s="38"/>
    </row>
    <row r="276" spans="1:17" x14ac:dyDescent="0.25">
      <c r="J276" s="17" t="s">
        <v>171</v>
      </c>
      <c r="K276" s="38"/>
      <c r="L276" s="38"/>
      <c r="M276" s="38"/>
      <c r="N276" s="38"/>
      <c r="O276" s="38"/>
      <c r="P276" s="38"/>
      <c r="Q276" s="38"/>
    </row>
    <row r="277" spans="1:17" ht="27.75" customHeight="1" x14ac:dyDescent="0.25">
      <c r="K277" s="38"/>
      <c r="L277" s="38"/>
      <c r="M277" s="38"/>
      <c r="N277" s="38"/>
      <c r="O277" s="38"/>
      <c r="P277" s="38"/>
      <c r="Q277" s="38"/>
    </row>
    <row r="278" spans="1:17" ht="19.75" customHeight="1" x14ac:dyDescent="0.25">
      <c r="K278" s="38"/>
      <c r="L278" s="38"/>
      <c r="M278" s="38"/>
      <c r="N278" s="38"/>
      <c r="O278" s="38"/>
      <c r="P278" s="38"/>
      <c r="Q278" s="38"/>
    </row>
    <row r="279" spans="1:17" ht="18" customHeight="1" x14ac:dyDescent="0.25">
      <c r="K279" s="38"/>
      <c r="L279" s="38"/>
      <c r="M279" s="38"/>
      <c r="N279" s="38"/>
      <c r="O279" s="38"/>
      <c r="P279" s="38"/>
      <c r="Q279" s="38"/>
    </row>
    <row r="280" spans="1:17" ht="20.399999999999999" customHeight="1" x14ac:dyDescent="0.35">
      <c r="J280" s="19" t="s">
        <v>223</v>
      </c>
      <c r="K280" s="38"/>
      <c r="L280" s="38"/>
      <c r="M280" s="38"/>
      <c r="N280" s="38"/>
      <c r="O280" s="38"/>
      <c r="P280" s="38"/>
      <c r="Q280" s="38"/>
    </row>
    <row r="281" spans="1:17" ht="30" customHeight="1" x14ac:dyDescent="0.35">
      <c r="A281" s="35"/>
      <c r="B281" s="36"/>
      <c r="C281" s="36"/>
      <c r="D281" s="36"/>
      <c r="E281" s="36"/>
      <c r="F281" s="36"/>
      <c r="G281" s="36"/>
      <c r="H281" s="36"/>
      <c r="I281" s="36"/>
      <c r="J281" s="17" t="s">
        <v>134</v>
      </c>
      <c r="K281" s="18">
        <v>4.4000000000000004</v>
      </c>
    </row>
    <row r="282" spans="1:17" x14ac:dyDescent="0.25">
      <c r="J282" s="17" t="s">
        <v>135</v>
      </c>
      <c r="K282" s="18" t="s">
        <v>224</v>
      </c>
    </row>
    <row r="283" spans="1:17" x14ac:dyDescent="0.25">
      <c r="J283" s="17" t="s">
        <v>136</v>
      </c>
      <c r="K283" s="28" t="s">
        <v>217</v>
      </c>
    </row>
    <row r="284" spans="1:17" x14ac:dyDescent="0.25">
      <c r="J284" s="17" t="s">
        <v>138</v>
      </c>
      <c r="K284" s="28" t="s">
        <v>225</v>
      </c>
    </row>
    <row r="285" spans="1:17" ht="11.9" customHeight="1" x14ac:dyDescent="0.25">
      <c r="J285" s="17" t="s">
        <v>140</v>
      </c>
      <c r="L285" s="18" t="s">
        <v>226</v>
      </c>
      <c r="M285" s="18"/>
      <c r="N285" s="18"/>
    </row>
    <row r="286" spans="1:17" ht="25" x14ac:dyDescent="0.25">
      <c r="J286" s="43" t="s">
        <v>218</v>
      </c>
      <c r="K286" s="25" t="s">
        <v>219</v>
      </c>
      <c r="L286" s="32">
        <v>5.0000000000000001E-3</v>
      </c>
      <c r="M286" s="32"/>
      <c r="N286" s="32"/>
    </row>
    <row r="287" spans="1:17" x14ac:dyDescent="0.25">
      <c r="J287" s="43"/>
      <c r="K287" s="25" t="s">
        <v>115</v>
      </c>
      <c r="L287" s="32">
        <v>0.16600000000000001</v>
      </c>
      <c r="M287" s="32"/>
      <c r="N287" s="32"/>
    </row>
    <row r="288" spans="1:17" x14ac:dyDescent="0.25">
      <c r="J288" s="43"/>
      <c r="K288" s="17" t="s">
        <v>116</v>
      </c>
      <c r="L288" s="32">
        <v>0.67700000000000005</v>
      </c>
      <c r="M288" s="32"/>
      <c r="N288" s="32"/>
    </row>
    <row r="289" spans="1:17" x14ac:dyDescent="0.25">
      <c r="J289" s="44"/>
      <c r="L289" s="32"/>
      <c r="M289" s="32"/>
      <c r="N289" s="32"/>
    </row>
    <row r="290" spans="1:17" x14ac:dyDescent="0.25">
      <c r="J290" s="42" t="s">
        <v>210</v>
      </c>
      <c r="K290" s="17" t="s">
        <v>117</v>
      </c>
      <c r="L290" s="32">
        <v>0.151</v>
      </c>
      <c r="M290" s="32"/>
      <c r="N290" s="32"/>
    </row>
    <row r="291" spans="1:17" x14ac:dyDescent="0.25">
      <c r="J291" s="42"/>
      <c r="K291" s="17" t="s">
        <v>118</v>
      </c>
      <c r="L291" s="32">
        <v>2E-3</v>
      </c>
      <c r="M291" s="32"/>
      <c r="N291" s="32"/>
    </row>
    <row r="292" spans="1:17" x14ac:dyDescent="0.25">
      <c r="L292" s="32"/>
      <c r="M292" s="32"/>
      <c r="N292" s="32"/>
    </row>
    <row r="293" spans="1:17" x14ac:dyDescent="0.25">
      <c r="J293" s="17" t="s">
        <v>220</v>
      </c>
      <c r="L293" s="32">
        <v>0</v>
      </c>
      <c r="M293" s="32"/>
      <c r="N293" s="32"/>
    </row>
    <row r="294" spans="1:17" ht="39" customHeight="1" x14ac:dyDescent="0.25">
      <c r="J294" s="45" t="s">
        <v>221</v>
      </c>
      <c r="K294" s="45"/>
      <c r="L294" s="45"/>
      <c r="M294" s="45"/>
      <c r="N294" s="45"/>
      <c r="O294" s="45"/>
      <c r="P294" s="45"/>
      <c r="Q294" s="38"/>
    </row>
    <row r="295" spans="1:17" ht="39.75" customHeight="1" x14ac:dyDescent="0.25">
      <c r="J295" s="45" t="s">
        <v>222</v>
      </c>
      <c r="K295" s="45"/>
      <c r="L295" s="45"/>
      <c r="M295" s="45"/>
      <c r="N295" s="45"/>
      <c r="O295" s="45"/>
      <c r="P295" s="45"/>
      <c r="Q295" s="38"/>
    </row>
    <row r="296" spans="1:17" x14ac:dyDescent="0.25">
      <c r="J296" s="17" t="s">
        <v>171</v>
      </c>
    </row>
    <row r="297" spans="1:17" ht="19.25" customHeight="1" x14ac:dyDescent="0.25"/>
    <row r="298" spans="1:17" ht="19.25" customHeight="1" x14ac:dyDescent="0.25"/>
    <row r="299" spans="1:17" ht="19.25" customHeight="1" x14ac:dyDescent="0.25"/>
    <row r="300" spans="1:17" ht="16.75" customHeight="1" x14ac:dyDescent="0.25"/>
    <row r="301" spans="1:17" ht="16.75" customHeight="1" x14ac:dyDescent="0.35">
      <c r="J301" s="19"/>
    </row>
    <row r="302" spans="1:17" ht="16.75" customHeight="1" x14ac:dyDescent="0.35">
      <c r="J302" s="19"/>
    </row>
    <row r="303" spans="1:17" ht="16.75" customHeight="1" x14ac:dyDescent="0.35">
      <c r="J303" s="19" t="s">
        <v>227</v>
      </c>
    </row>
    <row r="304" spans="1:17" ht="20.399999999999999" customHeight="1" x14ac:dyDescent="0.35">
      <c r="A304" s="35"/>
      <c r="B304" s="36"/>
      <c r="C304" s="36"/>
      <c r="D304" s="36"/>
      <c r="E304" s="36"/>
      <c r="F304" s="36"/>
      <c r="G304" s="36"/>
      <c r="H304" s="36"/>
      <c r="I304" s="36"/>
      <c r="J304" s="17" t="s">
        <v>134</v>
      </c>
      <c r="K304" s="18">
        <v>5.0999999999999996</v>
      </c>
    </row>
    <row r="305" spans="10:14" x14ac:dyDescent="0.25">
      <c r="J305" s="17" t="s">
        <v>135</v>
      </c>
      <c r="K305" s="17" t="s">
        <v>228</v>
      </c>
    </row>
    <row r="306" spans="10:14" x14ac:dyDescent="0.25">
      <c r="J306" s="17" t="s">
        <v>136</v>
      </c>
      <c r="K306" s="17" t="s">
        <v>173</v>
      </c>
    </row>
    <row r="307" spans="10:14" x14ac:dyDescent="0.25">
      <c r="J307" s="17" t="s">
        <v>138</v>
      </c>
      <c r="K307" s="17" t="s">
        <v>229</v>
      </c>
    </row>
    <row r="308" spans="10:14" x14ac:dyDescent="0.25">
      <c r="J308" s="17" t="s">
        <v>140</v>
      </c>
      <c r="K308" s="17" t="s">
        <v>165</v>
      </c>
      <c r="L308" s="17" t="s">
        <v>166</v>
      </c>
    </row>
    <row r="309" spans="10:14" x14ac:dyDescent="0.25">
      <c r="J309" s="25" t="s">
        <v>190</v>
      </c>
      <c r="K309" s="39">
        <v>220</v>
      </c>
      <c r="L309" s="39">
        <v>80</v>
      </c>
      <c r="M309" s="39"/>
      <c r="N309" s="39"/>
    </row>
    <row r="310" spans="10:14" x14ac:dyDescent="0.25">
      <c r="J310" s="25" t="s">
        <v>191</v>
      </c>
      <c r="K310" s="39">
        <v>220</v>
      </c>
      <c r="L310" s="39">
        <v>80</v>
      </c>
      <c r="M310" s="39"/>
      <c r="N310" s="39"/>
    </row>
    <row r="311" spans="10:14" x14ac:dyDescent="0.25">
      <c r="J311" s="25" t="s">
        <v>192</v>
      </c>
      <c r="K311" s="39">
        <v>270</v>
      </c>
      <c r="L311" s="39">
        <v>120</v>
      </c>
      <c r="M311" s="39"/>
      <c r="N311" s="39"/>
    </row>
    <row r="312" spans="10:14" x14ac:dyDescent="0.25">
      <c r="J312" s="25" t="s">
        <v>193</v>
      </c>
      <c r="K312" s="39">
        <v>260</v>
      </c>
      <c r="L312" s="39">
        <v>140</v>
      </c>
      <c r="M312" s="39"/>
      <c r="N312" s="39"/>
    </row>
    <row r="313" spans="10:14" x14ac:dyDescent="0.25">
      <c r="J313" s="25" t="s">
        <v>194</v>
      </c>
      <c r="K313" s="39">
        <v>280</v>
      </c>
      <c r="L313" s="39">
        <v>70</v>
      </c>
      <c r="M313" s="39"/>
      <c r="N313" s="39"/>
    </row>
    <row r="314" spans="10:14" x14ac:dyDescent="0.25">
      <c r="J314" s="25" t="s">
        <v>195</v>
      </c>
      <c r="K314" s="39">
        <v>310</v>
      </c>
      <c r="L314" s="39">
        <v>100</v>
      </c>
      <c r="M314" s="39"/>
      <c r="N314" s="39"/>
    </row>
    <row r="315" spans="10:14" x14ac:dyDescent="0.25">
      <c r="J315" s="25" t="s">
        <v>196</v>
      </c>
      <c r="K315" s="39">
        <v>350</v>
      </c>
      <c r="L315" s="39">
        <v>90</v>
      </c>
      <c r="M315" s="39"/>
      <c r="N315" s="39"/>
    </row>
    <row r="316" spans="10:14" x14ac:dyDescent="0.25">
      <c r="J316" s="25" t="s">
        <v>197</v>
      </c>
      <c r="K316" s="39">
        <v>250</v>
      </c>
      <c r="L316" s="39">
        <v>110</v>
      </c>
      <c r="M316" s="39"/>
      <c r="N316" s="39"/>
    </row>
    <row r="317" spans="10:14" x14ac:dyDescent="0.25">
      <c r="J317" s="25" t="s">
        <v>198</v>
      </c>
      <c r="K317" s="39">
        <v>120</v>
      </c>
      <c r="L317" s="39">
        <v>40</v>
      </c>
      <c r="M317" s="39"/>
      <c r="N317" s="39"/>
    </row>
    <row r="318" spans="10:14" x14ac:dyDescent="0.25">
      <c r="J318" s="25" t="s">
        <v>199</v>
      </c>
      <c r="K318" s="39">
        <v>200</v>
      </c>
      <c r="L318" s="39">
        <v>50</v>
      </c>
      <c r="M318" s="39"/>
      <c r="N318" s="39"/>
    </row>
    <row r="319" spans="10:14" x14ac:dyDescent="0.25">
      <c r="J319" s="25" t="s">
        <v>185</v>
      </c>
      <c r="K319" s="39">
        <v>310</v>
      </c>
      <c r="L319" s="39">
        <v>80</v>
      </c>
      <c r="M319" s="39"/>
      <c r="N319" s="39"/>
    </row>
    <row r="320" spans="10:14" x14ac:dyDescent="0.25">
      <c r="J320" s="25" t="s">
        <v>186</v>
      </c>
      <c r="K320" s="39">
        <v>270</v>
      </c>
      <c r="L320" s="39">
        <v>70</v>
      </c>
      <c r="M320" s="39"/>
      <c r="N320" s="39"/>
    </row>
    <row r="321" spans="1:17" x14ac:dyDescent="0.25">
      <c r="J321" s="17" t="s">
        <v>171</v>
      </c>
      <c r="K321" s="25"/>
      <c r="L321" s="25"/>
      <c r="M321" s="25"/>
      <c r="N321" s="25"/>
      <c r="O321" s="25"/>
      <c r="P321" s="25"/>
      <c r="Q321" s="25"/>
    </row>
    <row r="322" spans="1:17" x14ac:dyDescent="0.25">
      <c r="J322" s="17" t="s">
        <v>187</v>
      </c>
      <c r="K322" s="38"/>
      <c r="L322" s="38"/>
      <c r="M322" s="38"/>
      <c r="N322" s="38"/>
      <c r="O322" s="38"/>
      <c r="P322" s="38"/>
      <c r="Q322" s="38"/>
    </row>
    <row r="323" spans="1:17" ht="18.649999999999999" customHeight="1" x14ac:dyDescent="0.25">
      <c r="J323" s="38"/>
      <c r="K323" s="38"/>
      <c r="L323" s="38"/>
      <c r="M323" s="38"/>
      <c r="N323" s="38"/>
      <c r="O323" s="38"/>
      <c r="P323" s="38"/>
      <c r="Q323" s="38"/>
    </row>
    <row r="324" spans="1:17" ht="18.649999999999999" customHeight="1" x14ac:dyDescent="0.25">
      <c r="J324" s="38"/>
      <c r="K324" s="38"/>
      <c r="L324" s="38"/>
      <c r="M324" s="38"/>
      <c r="N324" s="38"/>
      <c r="O324" s="38"/>
      <c r="P324" s="38"/>
      <c r="Q324" s="38"/>
    </row>
    <row r="325" spans="1:17" ht="18.649999999999999" customHeight="1" x14ac:dyDescent="0.25">
      <c r="J325" s="38"/>
      <c r="K325" s="38"/>
      <c r="L325" s="38"/>
      <c r="M325" s="38"/>
      <c r="N325" s="38"/>
      <c r="O325" s="38"/>
      <c r="P325" s="38"/>
      <c r="Q325" s="38"/>
    </row>
    <row r="326" spans="1:17" ht="18.649999999999999" customHeight="1" x14ac:dyDescent="0.25">
      <c r="J326" s="38"/>
      <c r="K326" s="38"/>
      <c r="L326" s="38"/>
      <c r="M326" s="38"/>
      <c r="N326" s="38"/>
      <c r="O326" s="38"/>
      <c r="P326" s="38"/>
      <c r="Q326" s="38"/>
    </row>
    <row r="327" spans="1:17" ht="24" customHeight="1" x14ac:dyDescent="0.35">
      <c r="J327" s="46" t="s">
        <v>230</v>
      </c>
      <c r="K327" s="38"/>
      <c r="L327" s="38"/>
      <c r="M327" s="38"/>
      <c r="N327" s="38"/>
      <c r="O327" s="38"/>
      <c r="P327" s="38"/>
      <c r="Q327" s="38"/>
    </row>
    <row r="328" spans="1:17" ht="30" customHeight="1" x14ac:dyDescent="0.35">
      <c r="A328" s="35"/>
      <c r="B328" s="36"/>
      <c r="C328" s="36"/>
      <c r="D328" s="36"/>
      <c r="E328" s="36"/>
      <c r="F328" s="36"/>
      <c r="G328" s="36"/>
      <c r="H328" s="36"/>
      <c r="I328" s="36"/>
      <c r="J328" s="25" t="s">
        <v>134</v>
      </c>
      <c r="K328" s="18">
        <v>5.2</v>
      </c>
    </row>
    <row r="329" spans="1:17" x14ac:dyDescent="0.25">
      <c r="J329" s="25" t="s">
        <v>135</v>
      </c>
      <c r="K329" s="17" t="s">
        <v>231</v>
      </c>
    </row>
    <row r="330" spans="1:17" x14ac:dyDescent="0.25">
      <c r="J330" s="25" t="s">
        <v>136</v>
      </c>
      <c r="K330" s="17" t="s">
        <v>173</v>
      </c>
    </row>
    <row r="331" spans="1:17" x14ac:dyDescent="0.25">
      <c r="J331" s="25" t="s">
        <v>138</v>
      </c>
      <c r="K331" s="17" t="s">
        <v>232</v>
      </c>
    </row>
    <row r="332" spans="1:17" x14ac:dyDescent="0.25">
      <c r="J332" s="17" t="s">
        <v>140</v>
      </c>
      <c r="K332" s="17" t="s">
        <v>165</v>
      </c>
      <c r="L332" s="17" t="s">
        <v>166</v>
      </c>
    </row>
    <row r="333" spans="1:17" x14ac:dyDescent="0.25">
      <c r="J333" s="25" t="s">
        <v>190</v>
      </c>
      <c r="K333" s="40">
        <v>3.7</v>
      </c>
      <c r="L333" s="40">
        <v>8.8000000000000007</v>
      </c>
      <c r="M333" s="40"/>
      <c r="N333" s="40"/>
      <c r="P333" s="40"/>
      <c r="Q333" s="40"/>
    </row>
    <row r="334" spans="1:17" x14ac:dyDescent="0.25">
      <c r="J334" s="25" t="s">
        <v>191</v>
      </c>
      <c r="K334" s="40">
        <v>2.4</v>
      </c>
      <c r="L334" s="40">
        <v>18.7</v>
      </c>
      <c r="M334" s="40"/>
      <c r="N334" s="40"/>
      <c r="P334" s="40"/>
      <c r="Q334" s="40"/>
    </row>
    <row r="335" spans="1:17" x14ac:dyDescent="0.25">
      <c r="J335" s="29" t="s">
        <v>192</v>
      </c>
      <c r="K335" s="40">
        <v>3</v>
      </c>
      <c r="L335" s="40">
        <v>11.2</v>
      </c>
      <c r="M335" s="40"/>
      <c r="N335" s="40"/>
      <c r="P335" s="40"/>
      <c r="Q335" s="40"/>
    </row>
    <row r="336" spans="1:17" x14ac:dyDescent="0.25">
      <c r="J336" s="25" t="s">
        <v>193</v>
      </c>
      <c r="K336" s="40">
        <v>2.6</v>
      </c>
      <c r="L336" s="40">
        <v>17.7</v>
      </c>
      <c r="M336" s="40"/>
      <c r="N336" s="40"/>
      <c r="P336" s="40"/>
      <c r="Q336" s="40"/>
    </row>
    <row r="337" spans="10:17" x14ac:dyDescent="0.25">
      <c r="J337" s="25" t="s">
        <v>194</v>
      </c>
      <c r="K337" s="40">
        <v>8.8000000000000007</v>
      </c>
      <c r="L337" s="40">
        <v>3.5</v>
      </c>
      <c r="M337" s="40"/>
      <c r="N337" s="40"/>
      <c r="P337" s="40"/>
      <c r="Q337" s="40"/>
    </row>
    <row r="338" spans="10:17" x14ac:dyDescent="0.25">
      <c r="J338" s="25" t="s">
        <v>195</v>
      </c>
      <c r="K338" s="40">
        <v>2.6</v>
      </c>
      <c r="L338" s="40">
        <v>15.5</v>
      </c>
      <c r="M338" s="40"/>
      <c r="N338" s="40"/>
      <c r="P338" s="40"/>
      <c r="Q338" s="40"/>
    </row>
    <row r="339" spans="10:17" x14ac:dyDescent="0.25">
      <c r="J339" s="25" t="s">
        <v>196</v>
      </c>
      <c r="K339" s="40">
        <v>3.5</v>
      </c>
      <c r="L339" s="40">
        <v>10.7</v>
      </c>
      <c r="M339" s="40"/>
      <c r="N339" s="40"/>
      <c r="P339" s="40"/>
      <c r="Q339" s="40"/>
    </row>
    <row r="340" spans="10:17" x14ac:dyDescent="0.25">
      <c r="J340" s="25" t="s">
        <v>197</v>
      </c>
      <c r="K340" s="40">
        <v>3.2</v>
      </c>
      <c r="L340" s="40">
        <v>3.3</v>
      </c>
      <c r="M340" s="40"/>
      <c r="N340" s="40"/>
      <c r="P340" s="40"/>
      <c r="Q340" s="40"/>
    </row>
    <row r="341" spans="10:17" x14ac:dyDescent="0.25">
      <c r="J341" s="25" t="s">
        <v>198</v>
      </c>
      <c r="K341" s="40">
        <v>1.1000000000000001</v>
      </c>
      <c r="L341" s="40">
        <v>1.8</v>
      </c>
      <c r="M341" s="40"/>
      <c r="N341" s="40"/>
      <c r="P341" s="40"/>
      <c r="Q341" s="40"/>
    </row>
    <row r="342" spans="10:17" x14ac:dyDescent="0.25">
      <c r="J342" s="25" t="s">
        <v>199</v>
      </c>
      <c r="K342" s="40">
        <v>3.2</v>
      </c>
      <c r="L342" s="40">
        <v>10.7</v>
      </c>
      <c r="M342" s="40"/>
      <c r="N342" s="40"/>
      <c r="P342" s="40"/>
      <c r="Q342" s="40"/>
    </row>
    <row r="343" spans="10:17" x14ac:dyDescent="0.25">
      <c r="J343" s="25" t="s">
        <v>185</v>
      </c>
      <c r="K343" s="40">
        <v>4.5999999999999996</v>
      </c>
      <c r="L343" s="40">
        <v>2.8</v>
      </c>
      <c r="M343" s="40"/>
      <c r="N343" s="40"/>
      <c r="P343" s="40"/>
      <c r="Q343" s="40"/>
    </row>
    <row r="344" spans="10:17" x14ac:dyDescent="0.25">
      <c r="J344" s="25" t="s">
        <v>186</v>
      </c>
      <c r="K344" s="40">
        <v>7.8</v>
      </c>
      <c r="L344" s="40">
        <v>16.2</v>
      </c>
      <c r="M344" s="40"/>
      <c r="N344" s="40"/>
      <c r="P344" s="40"/>
      <c r="Q344" s="40"/>
    </row>
    <row r="345" spans="10:17" x14ac:dyDescent="0.25">
      <c r="J345" s="17" t="s">
        <v>171</v>
      </c>
      <c r="L345" s="38"/>
      <c r="M345" s="38"/>
      <c r="N345" s="38"/>
      <c r="O345" s="38"/>
      <c r="P345" s="38"/>
      <c r="Q345" s="38"/>
    </row>
    <row r="346" spans="10:17" x14ac:dyDescent="0.25">
      <c r="J346" s="17" t="s">
        <v>187</v>
      </c>
      <c r="K346" s="38"/>
      <c r="L346" s="38"/>
      <c r="M346" s="38"/>
      <c r="N346" s="38"/>
      <c r="O346" s="38"/>
    </row>
    <row r="347" spans="10:17" x14ac:dyDescent="0.25">
      <c r="J347" s="28" t="s">
        <v>159</v>
      </c>
      <c r="K347" s="38"/>
      <c r="L347" s="38"/>
      <c r="M347" s="38"/>
      <c r="N347" s="38"/>
      <c r="O347" s="38"/>
    </row>
    <row r="348" spans="10:17" ht="20.399999999999999" customHeight="1" x14ac:dyDescent="0.25"/>
    <row r="349" spans="10:17" ht="20.399999999999999" customHeight="1" x14ac:dyDescent="0.25"/>
    <row r="350" spans="10:17" ht="20.399999999999999" customHeight="1" x14ac:dyDescent="0.25"/>
    <row r="351" spans="10:17" ht="20.399999999999999" customHeight="1" x14ac:dyDescent="0.25"/>
    <row r="352" spans="10:17" ht="19.75" customHeight="1" x14ac:dyDescent="0.35">
      <c r="J352" s="19" t="s">
        <v>233</v>
      </c>
    </row>
    <row r="353" spans="1:14" ht="22.75" customHeight="1" x14ac:dyDescent="0.35">
      <c r="A353" s="35"/>
      <c r="B353" s="36"/>
      <c r="C353" s="36"/>
      <c r="D353" s="36"/>
      <c r="E353" s="36"/>
      <c r="F353" s="36"/>
      <c r="G353" s="36"/>
      <c r="H353" s="36"/>
      <c r="I353" s="36"/>
      <c r="J353" s="17" t="s">
        <v>134</v>
      </c>
      <c r="K353" s="18">
        <v>6.1</v>
      </c>
      <c r="L353" s="18"/>
      <c r="M353" s="18"/>
      <c r="N353" s="18"/>
    </row>
    <row r="354" spans="1:14" x14ac:dyDescent="0.25">
      <c r="J354" s="17" t="s">
        <v>135</v>
      </c>
      <c r="K354" s="17" t="s">
        <v>87</v>
      </c>
      <c r="L354" s="18"/>
      <c r="M354" s="18"/>
      <c r="N354" s="18"/>
    </row>
    <row r="355" spans="1:14" x14ac:dyDescent="0.25">
      <c r="J355" s="17" t="s">
        <v>136</v>
      </c>
      <c r="K355" s="17" t="s">
        <v>173</v>
      </c>
      <c r="L355" s="18"/>
      <c r="M355" s="18"/>
      <c r="N355" s="18"/>
    </row>
    <row r="356" spans="1:14" x14ac:dyDescent="0.25">
      <c r="J356" s="17" t="s">
        <v>234</v>
      </c>
      <c r="K356" s="17" t="s">
        <v>235</v>
      </c>
      <c r="L356" s="18"/>
      <c r="M356" s="18"/>
      <c r="N356" s="18"/>
    </row>
    <row r="357" spans="1:14" x14ac:dyDescent="0.25">
      <c r="J357" s="17" t="s">
        <v>236</v>
      </c>
      <c r="K357" s="17" t="s">
        <v>237</v>
      </c>
      <c r="L357" s="18"/>
      <c r="M357" s="18"/>
      <c r="N357" s="18"/>
    </row>
    <row r="358" spans="1:14" x14ac:dyDescent="0.25">
      <c r="J358" s="17" t="s">
        <v>140</v>
      </c>
      <c r="K358" s="17" t="s">
        <v>235</v>
      </c>
      <c r="L358" s="17" t="s">
        <v>237</v>
      </c>
    </row>
    <row r="359" spans="1:14" x14ac:dyDescent="0.25">
      <c r="J359" s="25" t="s">
        <v>190</v>
      </c>
      <c r="K359" s="47">
        <v>450</v>
      </c>
      <c r="L359" s="18">
        <v>3.2</v>
      </c>
      <c r="M359" s="26"/>
      <c r="N359" s="26"/>
    </row>
    <row r="360" spans="1:14" x14ac:dyDescent="0.25">
      <c r="J360" s="25" t="s">
        <v>191</v>
      </c>
      <c r="K360" s="47">
        <v>550</v>
      </c>
      <c r="L360" s="18">
        <v>4.2</v>
      </c>
      <c r="M360" s="26"/>
      <c r="N360" s="26"/>
    </row>
    <row r="361" spans="1:14" x14ac:dyDescent="0.25">
      <c r="J361" s="25" t="s">
        <v>192</v>
      </c>
      <c r="K361" s="47">
        <v>480</v>
      </c>
      <c r="L361" s="18">
        <v>3.8</v>
      </c>
      <c r="M361" s="26"/>
      <c r="N361" s="26"/>
    </row>
    <row r="362" spans="1:14" x14ac:dyDescent="0.25">
      <c r="J362" s="25" t="s">
        <v>193</v>
      </c>
      <c r="K362" s="47">
        <v>330</v>
      </c>
      <c r="L362" s="18">
        <v>2.4</v>
      </c>
      <c r="M362" s="26"/>
      <c r="N362" s="26"/>
    </row>
    <row r="363" spans="1:14" x14ac:dyDescent="0.25">
      <c r="J363" s="25" t="s">
        <v>194</v>
      </c>
      <c r="K363" s="47">
        <v>400</v>
      </c>
      <c r="L363" s="18">
        <v>3.1</v>
      </c>
      <c r="M363" s="26"/>
      <c r="N363" s="26"/>
    </row>
    <row r="364" spans="1:14" x14ac:dyDescent="0.25">
      <c r="J364" s="25" t="s">
        <v>195</v>
      </c>
      <c r="K364" s="47">
        <v>400</v>
      </c>
      <c r="L364" s="18">
        <v>3.4</v>
      </c>
      <c r="M364" s="48"/>
      <c r="N364" s="48"/>
    </row>
    <row r="365" spans="1:14" x14ac:dyDescent="0.25">
      <c r="J365" s="25" t="s">
        <v>196</v>
      </c>
      <c r="K365" s="47">
        <v>360</v>
      </c>
      <c r="L365" s="18">
        <v>3.1</v>
      </c>
      <c r="M365" s="48"/>
      <c r="N365" s="48"/>
    </row>
    <row r="366" spans="1:14" x14ac:dyDescent="0.25">
      <c r="J366" s="25" t="s">
        <v>197</v>
      </c>
      <c r="K366" s="47">
        <v>250</v>
      </c>
      <c r="L366" s="18">
        <v>2.2000000000000002</v>
      </c>
      <c r="M366" s="48"/>
      <c r="N366" s="48"/>
    </row>
    <row r="367" spans="1:14" x14ac:dyDescent="0.25">
      <c r="J367" s="25" t="s">
        <v>198</v>
      </c>
      <c r="K367" s="47">
        <v>110</v>
      </c>
      <c r="L367" s="18">
        <v>0.9</v>
      </c>
      <c r="M367" s="48"/>
      <c r="N367" s="48"/>
    </row>
    <row r="368" spans="1:14" x14ac:dyDescent="0.25">
      <c r="J368" s="25" t="s">
        <v>199</v>
      </c>
      <c r="K368" s="47">
        <v>210</v>
      </c>
      <c r="L368" s="18">
        <v>2.1</v>
      </c>
      <c r="M368" s="48"/>
      <c r="N368" s="48"/>
    </row>
    <row r="369" spans="1:14" x14ac:dyDescent="0.25">
      <c r="J369" s="25" t="s">
        <v>185</v>
      </c>
      <c r="K369" s="47">
        <v>260</v>
      </c>
      <c r="L369" s="18">
        <v>2.9</v>
      </c>
      <c r="M369" s="48"/>
      <c r="N369" s="48"/>
    </row>
    <row r="370" spans="1:14" x14ac:dyDescent="0.25">
      <c r="J370" s="25" t="s">
        <v>186</v>
      </c>
      <c r="K370" s="47">
        <v>50</v>
      </c>
      <c r="L370" s="18">
        <v>0.8</v>
      </c>
      <c r="M370" s="48"/>
      <c r="N370" s="48"/>
    </row>
    <row r="371" spans="1:14" x14ac:dyDescent="0.25">
      <c r="J371" s="17" t="s">
        <v>171</v>
      </c>
      <c r="K371" s="47"/>
      <c r="L371" s="18"/>
      <c r="M371" s="48"/>
      <c r="N371" s="48"/>
    </row>
    <row r="372" spans="1:14" x14ac:dyDescent="0.25">
      <c r="J372" s="17" t="s">
        <v>187</v>
      </c>
      <c r="K372" s="47"/>
      <c r="L372" s="18"/>
      <c r="M372" s="48"/>
      <c r="N372" s="48"/>
    </row>
    <row r="373" spans="1:14" ht="20.399999999999999" customHeight="1" x14ac:dyDescent="0.25">
      <c r="K373" s="48"/>
      <c r="L373" s="18"/>
      <c r="M373" s="48"/>
      <c r="N373" s="48"/>
    </row>
    <row r="374" spans="1:14" ht="20.399999999999999" customHeight="1" x14ac:dyDescent="0.25">
      <c r="K374" s="48"/>
      <c r="L374" s="18"/>
      <c r="M374" s="48"/>
      <c r="N374" s="48"/>
    </row>
    <row r="375" spans="1:14" ht="20.399999999999999" customHeight="1" x14ac:dyDescent="0.25">
      <c r="K375" s="48"/>
      <c r="L375" s="18"/>
      <c r="M375" s="48"/>
      <c r="N375" s="48"/>
    </row>
    <row r="376" spans="1:14" ht="20.399999999999999" customHeight="1" x14ac:dyDescent="0.25">
      <c r="K376" s="48"/>
      <c r="L376" s="18"/>
      <c r="M376" s="48"/>
      <c r="N376" s="48"/>
    </row>
    <row r="377" spans="1:14" ht="20.399999999999999" customHeight="1" x14ac:dyDescent="0.25">
      <c r="K377" s="48"/>
      <c r="L377" s="18"/>
      <c r="M377" s="48"/>
      <c r="N377" s="48"/>
    </row>
    <row r="378" spans="1:14" ht="22.25" customHeight="1" x14ac:dyDescent="0.35">
      <c r="J378" s="19" t="s">
        <v>238</v>
      </c>
      <c r="K378" s="48"/>
      <c r="L378" s="18"/>
      <c r="M378" s="48"/>
      <c r="N378" s="48"/>
    </row>
    <row r="379" spans="1:14" ht="20.399999999999999" customHeight="1" x14ac:dyDescent="0.35">
      <c r="A379" s="35"/>
      <c r="B379" s="35"/>
      <c r="C379" s="35"/>
      <c r="D379" s="35"/>
      <c r="E379" s="35"/>
      <c r="F379" s="35"/>
      <c r="G379" s="35"/>
      <c r="H379" s="35"/>
      <c r="I379" s="35"/>
      <c r="J379" s="17" t="s">
        <v>134</v>
      </c>
      <c r="K379" s="18">
        <v>7.1</v>
      </c>
    </row>
    <row r="380" spans="1:14" x14ac:dyDescent="0.25">
      <c r="J380" s="17" t="s">
        <v>135</v>
      </c>
      <c r="K380" s="17" t="s">
        <v>239</v>
      </c>
    </row>
    <row r="381" spans="1:14" x14ac:dyDescent="0.25">
      <c r="J381" s="17" t="s">
        <v>136</v>
      </c>
      <c r="K381" s="17" t="s">
        <v>240</v>
      </c>
    </row>
    <row r="382" spans="1:14" x14ac:dyDescent="0.25">
      <c r="J382" s="17" t="s">
        <v>138</v>
      </c>
      <c r="K382" s="17" t="s">
        <v>241</v>
      </c>
    </row>
    <row r="383" spans="1:14" x14ac:dyDescent="0.25">
      <c r="J383" s="17" t="s">
        <v>140</v>
      </c>
      <c r="K383" s="17" t="s">
        <v>241</v>
      </c>
    </row>
    <row r="384" spans="1:14" x14ac:dyDescent="0.25">
      <c r="K384" s="17" t="s">
        <v>119</v>
      </c>
      <c r="L384" s="17" t="s">
        <v>104</v>
      </c>
      <c r="M384" s="17" t="s">
        <v>103</v>
      </c>
    </row>
    <row r="385" spans="10:17" x14ac:dyDescent="0.25">
      <c r="J385" s="17" t="s">
        <v>120</v>
      </c>
      <c r="K385" s="49">
        <v>6.1</v>
      </c>
      <c r="L385" s="49">
        <v>16.899999999999999</v>
      </c>
      <c r="M385" s="49">
        <v>9.5</v>
      </c>
      <c r="N385" s="49"/>
    </row>
    <row r="386" spans="10:17" x14ac:dyDescent="0.25">
      <c r="J386" s="17" t="s">
        <v>121</v>
      </c>
      <c r="K386" s="49">
        <v>17</v>
      </c>
      <c r="L386" s="49">
        <v>16</v>
      </c>
      <c r="M386" s="49">
        <v>9.1</v>
      </c>
      <c r="N386" s="49"/>
    </row>
    <row r="387" spans="10:17" x14ac:dyDescent="0.25">
      <c r="J387" s="17" t="s">
        <v>122</v>
      </c>
      <c r="K387" s="49">
        <v>15.5</v>
      </c>
      <c r="L387" s="49">
        <v>14.9</v>
      </c>
      <c r="M387" s="49">
        <v>8.5</v>
      </c>
      <c r="N387" s="49"/>
    </row>
    <row r="388" spans="10:17" x14ac:dyDescent="0.25">
      <c r="J388" s="17" t="s">
        <v>123</v>
      </c>
      <c r="K388" s="49">
        <v>20.5</v>
      </c>
      <c r="L388" s="49">
        <v>20.100000000000001</v>
      </c>
      <c r="M388" s="49">
        <v>10.9</v>
      </c>
      <c r="N388" s="49"/>
    </row>
    <row r="389" spans="10:17" x14ac:dyDescent="0.25">
      <c r="J389" s="17" t="s">
        <v>124</v>
      </c>
      <c r="K389" s="49">
        <v>23.6</v>
      </c>
      <c r="L389" s="49">
        <v>21.5</v>
      </c>
      <c r="M389" s="49">
        <v>12.1</v>
      </c>
      <c r="N389" s="49"/>
    </row>
    <row r="390" spans="10:17" x14ac:dyDescent="0.25">
      <c r="J390" s="17" t="s">
        <v>125</v>
      </c>
      <c r="K390" s="49">
        <v>18.600000000000001</v>
      </c>
      <c r="L390" s="49">
        <v>18.8</v>
      </c>
      <c r="M390" s="49">
        <v>14.5</v>
      </c>
      <c r="N390" s="49"/>
    </row>
    <row r="391" spans="10:17" x14ac:dyDescent="0.25">
      <c r="J391" s="17" t="s">
        <v>126</v>
      </c>
      <c r="K391" s="49">
        <v>21.7</v>
      </c>
      <c r="L391" s="49">
        <v>23.6</v>
      </c>
      <c r="M391" s="49">
        <v>17.600000000000001</v>
      </c>
      <c r="N391" s="49"/>
    </row>
    <row r="392" spans="10:17" x14ac:dyDescent="0.25">
      <c r="J392" s="17" t="s">
        <v>127</v>
      </c>
      <c r="K392" s="49">
        <v>22</v>
      </c>
      <c r="L392" s="49">
        <v>18</v>
      </c>
      <c r="M392" s="49">
        <v>23</v>
      </c>
      <c r="N392" s="49"/>
    </row>
    <row r="393" spans="10:17" x14ac:dyDescent="0.25">
      <c r="J393" s="17" t="s">
        <v>128</v>
      </c>
      <c r="K393" s="49">
        <v>22</v>
      </c>
      <c r="L393" s="49">
        <v>30.5</v>
      </c>
      <c r="M393" s="49">
        <v>29.6</v>
      </c>
      <c r="N393" s="49"/>
    </row>
    <row r="394" spans="10:17" x14ac:dyDescent="0.25">
      <c r="J394" s="17" t="s">
        <v>129</v>
      </c>
      <c r="K394" s="49">
        <v>20.6</v>
      </c>
      <c r="L394" s="49">
        <v>15</v>
      </c>
      <c r="M394" s="49">
        <v>15.5</v>
      </c>
      <c r="N394" s="49"/>
    </row>
    <row r="395" spans="10:17" x14ac:dyDescent="0.25">
      <c r="J395" s="17" t="s">
        <v>130</v>
      </c>
      <c r="K395" s="49">
        <v>14.4</v>
      </c>
      <c r="L395" s="49">
        <v>19.399999999999999</v>
      </c>
      <c r="M395" s="49">
        <v>21</v>
      </c>
      <c r="N395" s="49"/>
    </row>
    <row r="396" spans="10:17" x14ac:dyDescent="0.25">
      <c r="J396" s="17" t="s">
        <v>131</v>
      </c>
      <c r="K396" s="49">
        <v>17.5</v>
      </c>
      <c r="L396" s="49">
        <v>18.100000000000001</v>
      </c>
      <c r="M396" s="49">
        <v>30.5</v>
      </c>
      <c r="N396" s="49"/>
    </row>
    <row r="397" spans="10:17" ht="25.5" customHeight="1" x14ac:dyDescent="0.25">
      <c r="J397" s="50" t="s">
        <v>242</v>
      </c>
      <c r="K397" s="50"/>
      <c r="L397" s="50"/>
      <c r="M397" s="50"/>
      <c r="N397" s="50"/>
      <c r="O397" s="50"/>
      <c r="P397" s="50"/>
      <c r="Q397" s="51"/>
    </row>
    <row r="398" spans="10:17" ht="27" customHeight="1" x14ac:dyDescent="0.25"/>
    <row r="399" spans="10:17" ht="15.65" customHeight="1" x14ac:dyDescent="0.25"/>
    <row r="400" spans="10:17" ht="12" customHeight="1" x14ac:dyDescent="0.35">
      <c r="J400" s="52" t="s">
        <v>243</v>
      </c>
    </row>
    <row r="401" spans="1:14" ht="24.65" customHeight="1" x14ac:dyDescent="0.35">
      <c r="A401" s="35"/>
      <c r="B401" s="35"/>
      <c r="C401" s="35"/>
      <c r="D401" s="35"/>
      <c r="E401" s="35"/>
      <c r="F401" s="35"/>
      <c r="G401" s="35"/>
      <c r="H401" s="35"/>
      <c r="I401" s="35"/>
      <c r="J401" s="17" t="s">
        <v>134</v>
      </c>
      <c r="K401" s="18" t="s">
        <v>2</v>
      </c>
    </row>
    <row r="402" spans="1:14" x14ac:dyDescent="0.25">
      <c r="J402" s="17" t="s">
        <v>135</v>
      </c>
      <c r="K402" s="17" t="s">
        <v>93</v>
      </c>
    </row>
    <row r="403" spans="1:14" x14ac:dyDescent="0.25">
      <c r="J403" s="17" t="s">
        <v>136</v>
      </c>
      <c r="K403" s="17" t="s">
        <v>240</v>
      </c>
    </row>
    <row r="404" spans="1:14" x14ac:dyDescent="0.25">
      <c r="J404" s="17" t="s">
        <v>138</v>
      </c>
      <c r="K404" s="17" t="s">
        <v>244</v>
      </c>
    </row>
    <row r="405" spans="1:14" x14ac:dyDescent="0.25">
      <c r="J405" s="17" t="s">
        <v>140</v>
      </c>
      <c r="K405" s="17" t="s">
        <v>145</v>
      </c>
      <c r="L405" s="17" t="s">
        <v>226</v>
      </c>
    </row>
    <row r="406" spans="1:14" x14ac:dyDescent="0.25">
      <c r="J406" s="17" t="s">
        <v>245</v>
      </c>
      <c r="K406" s="32">
        <v>0.105</v>
      </c>
      <c r="L406" s="32">
        <v>0.29799999999999999</v>
      </c>
      <c r="M406" s="32"/>
      <c r="N406" s="32"/>
    </row>
    <row r="407" spans="1:14" x14ac:dyDescent="0.25">
      <c r="J407" s="17" t="s">
        <v>246</v>
      </c>
      <c r="K407" s="32">
        <v>7.1999999999999995E-2</v>
      </c>
      <c r="L407" s="32">
        <v>6.0999999999999999E-2</v>
      </c>
      <c r="M407" s="32"/>
      <c r="N407" s="32"/>
    </row>
    <row r="408" spans="1:14" x14ac:dyDescent="0.25">
      <c r="J408" s="17" t="s">
        <v>247</v>
      </c>
      <c r="K408" s="32">
        <v>5.8000000000000003E-2</v>
      </c>
      <c r="L408" s="32">
        <v>9.0999999999999998E-2</v>
      </c>
      <c r="M408" s="32"/>
      <c r="N408" s="32"/>
    </row>
    <row r="409" spans="1:14" x14ac:dyDescent="0.25">
      <c r="J409" s="17" t="s">
        <v>248</v>
      </c>
      <c r="K409" s="32">
        <v>7.4999999999999997E-2</v>
      </c>
      <c r="L409" s="32">
        <v>0.122</v>
      </c>
      <c r="M409" s="32"/>
      <c r="N409" s="32"/>
    </row>
    <row r="410" spans="1:14" x14ac:dyDescent="0.25">
      <c r="J410" s="17" t="s">
        <v>249</v>
      </c>
      <c r="K410" s="32">
        <v>0.05</v>
      </c>
      <c r="L410" s="32">
        <v>5.0999999999999997E-2</v>
      </c>
      <c r="M410" s="32"/>
      <c r="N410" s="32"/>
    </row>
    <row r="411" spans="1:14" x14ac:dyDescent="0.25">
      <c r="J411" s="17" t="s">
        <v>250</v>
      </c>
      <c r="K411" s="32">
        <v>0.04</v>
      </c>
      <c r="L411" s="32">
        <v>2.7E-2</v>
      </c>
      <c r="M411" s="32"/>
      <c r="N411" s="32"/>
    </row>
    <row r="412" spans="1:14" x14ac:dyDescent="0.25">
      <c r="J412" s="17" t="s">
        <v>251</v>
      </c>
      <c r="K412" s="32">
        <v>2.8000000000000001E-2</v>
      </c>
      <c r="L412" s="32">
        <v>2.4E-2</v>
      </c>
      <c r="M412" s="32"/>
      <c r="N412" s="32"/>
    </row>
    <row r="413" spans="1:14" x14ac:dyDescent="0.25">
      <c r="J413" s="17" t="s">
        <v>252</v>
      </c>
      <c r="K413" s="32">
        <v>3.5000000000000003E-2</v>
      </c>
      <c r="L413" s="32">
        <v>2.7E-2</v>
      </c>
      <c r="M413" s="32"/>
      <c r="N413" s="32"/>
    </row>
    <row r="414" spans="1:14" x14ac:dyDescent="0.25">
      <c r="J414" s="17" t="s">
        <v>253</v>
      </c>
      <c r="K414" s="32">
        <v>1.2999999999999999E-2</v>
      </c>
      <c r="L414" s="32">
        <v>5.0000000000000001E-3</v>
      </c>
      <c r="M414" s="32"/>
      <c r="N414" s="32"/>
    </row>
    <row r="415" spans="1:14" x14ac:dyDescent="0.25">
      <c r="J415" s="17" t="s">
        <v>254</v>
      </c>
      <c r="K415" s="32">
        <v>2.5999999999999999E-2</v>
      </c>
      <c r="L415" s="32">
        <v>2.5000000000000001E-2</v>
      </c>
      <c r="M415" s="32"/>
      <c r="N415" s="32"/>
    </row>
    <row r="416" spans="1:14" x14ac:dyDescent="0.25">
      <c r="J416" s="17" t="s">
        <v>255</v>
      </c>
      <c r="K416" s="32">
        <v>1.2999999999999999E-2</v>
      </c>
      <c r="L416" s="32">
        <v>3.5999999999999997E-2</v>
      </c>
      <c r="M416" s="32"/>
      <c r="N416" s="32"/>
    </row>
    <row r="417" spans="10:14" x14ac:dyDescent="0.25">
      <c r="J417" s="17" t="s">
        <v>256</v>
      </c>
      <c r="K417" s="32">
        <v>2.8000000000000001E-2</v>
      </c>
      <c r="L417" s="32">
        <v>1.7999999999999999E-2</v>
      </c>
      <c r="M417" s="32"/>
      <c r="N417" s="32"/>
    </row>
    <row r="418" spans="10:14" x14ac:dyDescent="0.25">
      <c r="J418" s="17" t="s">
        <v>257</v>
      </c>
      <c r="K418" s="32">
        <v>1.4999999999999999E-2</v>
      </c>
      <c r="L418" s="32">
        <v>-3.1E-2</v>
      </c>
      <c r="M418" s="32"/>
      <c r="N418" s="32"/>
    </row>
    <row r="419" spans="10:14" x14ac:dyDescent="0.25">
      <c r="J419" s="17" t="s">
        <v>258</v>
      </c>
      <c r="K419" s="32">
        <v>1.7999999999999999E-2</v>
      </c>
      <c r="L419" s="32">
        <v>1.4999999999999999E-2</v>
      </c>
      <c r="M419" s="32"/>
      <c r="N419" s="32"/>
    </row>
    <row r="420" spans="10:14" x14ac:dyDescent="0.25">
      <c r="J420" s="17" t="s">
        <v>259</v>
      </c>
      <c r="K420" s="32">
        <v>3.3000000000000002E-2</v>
      </c>
      <c r="L420" s="32">
        <v>8.8999999999999996E-2</v>
      </c>
      <c r="M420" s="32"/>
      <c r="N420" s="32"/>
    </row>
    <row r="421" spans="10:14" x14ac:dyDescent="0.25">
      <c r="J421" s="17" t="s">
        <v>260</v>
      </c>
      <c r="K421" s="32">
        <v>1.2E-2</v>
      </c>
      <c r="L421" s="32">
        <v>1.0999999999999999E-2</v>
      </c>
      <c r="M421" s="32"/>
      <c r="N421" s="32"/>
    </row>
    <row r="422" spans="10:14" x14ac:dyDescent="0.25">
      <c r="J422" s="17" t="s">
        <v>261</v>
      </c>
      <c r="K422" s="32">
        <v>2.7E-2</v>
      </c>
      <c r="L422" s="32">
        <v>3.1E-2</v>
      </c>
      <c r="M422" s="32"/>
      <c r="N422" s="32"/>
    </row>
    <row r="423" spans="10:14" x14ac:dyDescent="0.25">
      <c r="J423" s="17" t="s">
        <v>262</v>
      </c>
      <c r="K423" s="32">
        <v>1.2E-2</v>
      </c>
      <c r="L423" s="32">
        <v>0.158</v>
      </c>
      <c r="M423" s="32"/>
      <c r="N423" s="32"/>
    </row>
    <row r="424" spans="10:14" x14ac:dyDescent="0.25">
      <c r="J424" s="17" t="s">
        <v>263</v>
      </c>
      <c r="K424" s="32">
        <v>1.4999999999999999E-2</v>
      </c>
      <c r="L424" s="32">
        <v>1.9E-2</v>
      </c>
      <c r="M424" s="32"/>
      <c r="N424" s="32"/>
    </row>
    <row r="425" spans="10:14" x14ac:dyDescent="0.25">
      <c r="J425" s="17" t="s">
        <v>264</v>
      </c>
      <c r="K425" s="32">
        <v>2.5000000000000001E-2</v>
      </c>
      <c r="L425" s="32">
        <v>1.2999999999999999E-2</v>
      </c>
      <c r="M425" s="32"/>
      <c r="N425" s="32"/>
    </row>
    <row r="426" spans="10:14" x14ac:dyDescent="0.25">
      <c r="J426" s="17" t="s">
        <v>265</v>
      </c>
      <c r="K426" s="32">
        <v>4.0000000000000001E-3</v>
      </c>
      <c r="L426" s="32">
        <v>-2E-3</v>
      </c>
      <c r="M426" s="32"/>
      <c r="N426" s="32"/>
    </row>
    <row r="427" spans="10:14" x14ac:dyDescent="0.25">
      <c r="J427" s="17" t="s">
        <v>266</v>
      </c>
      <c r="K427" s="32">
        <v>3.4000000000000002E-2</v>
      </c>
      <c r="L427" s="32">
        <v>0.26600000000000001</v>
      </c>
      <c r="M427" s="32"/>
      <c r="N427" s="32"/>
    </row>
    <row r="428" spans="10:14" x14ac:dyDescent="0.25">
      <c r="J428" s="17" t="s">
        <v>267</v>
      </c>
      <c r="K428" s="32">
        <v>2.5000000000000001E-2</v>
      </c>
      <c r="L428" s="32">
        <v>8.9999999999999993E-3</v>
      </c>
      <c r="M428" s="32"/>
      <c r="N428" s="32"/>
    </row>
    <row r="429" spans="10:14" x14ac:dyDescent="0.25">
      <c r="J429" s="17" t="s">
        <v>268</v>
      </c>
      <c r="K429" s="32">
        <v>1.0999999999999999E-2</v>
      </c>
      <c r="L429" s="32">
        <v>5.5E-2</v>
      </c>
      <c r="M429" s="32"/>
      <c r="N429" s="32"/>
    </row>
    <row r="430" spans="10:14" x14ac:dyDescent="0.25">
      <c r="J430" s="17" t="s">
        <v>269</v>
      </c>
      <c r="K430" s="32">
        <v>0.02</v>
      </c>
      <c r="L430" s="32">
        <v>2.1999999999999999E-2</v>
      </c>
      <c r="M430" s="32"/>
      <c r="N430" s="32"/>
    </row>
    <row r="431" spans="10:14" x14ac:dyDescent="0.25">
      <c r="J431" s="17" t="s">
        <v>270</v>
      </c>
      <c r="K431" s="32">
        <v>1.7000000000000001E-2</v>
      </c>
      <c r="L431" s="32">
        <v>1.7000000000000001E-2</v>
      </c>
      <c r="M431" s="32"/>
      <c r="N431" s="32"/>
    </row>
    <row r="432" spans="10:14" x14ac:dyDescent="0.25">
      <c r="J432" s="17" t="s">
        <v>271</v>
      </c>
      <c r="K432" s="32">
        <v>1.4E-2</v>
      </c>
      <c r="L432" s="32">
        <v>1.6E-2</v>
      </c>
      <c r="M432" s="32"/>
      <c r="N432" s="32"/>
    </row>
    <row r="433" spans="10:17" x14ac:dyDescent="0.25">
      <c r="J433" s="17" t="s">
        <v>272</v>
      </c>
      <c r="K433" s="32">
        <v>4.2999999999999997E-2</v>
      </c>
      <c r="L433" s="32">
        <v>3.7999999999999999E-2</v>
      </c>
      <c r="M433" s="32"/>
      <c r="N433" s="32"/>
    </row>
    <row r="434" spans="10:17" x14ac:dyDescent="0.25">
      <c r="J434" s="17" t="s">
        <v>273</v>
      </c>
      <c r="K434" s="32">
        <v>1.47E-2</v>
      </c>
      <c r="L434" s="32">
        <v>4.0000000000000001E-3</v>
      </c>
      <c r="M434" s="32"/>
      <c r="N434" s="32"/>
    </row>
    <row r="435" spans="10:17" x14ac:dyDescent="0.25">
      <c r="J435" s="17" t="s">
        <v>274</v>
      </c>
      <c r="K435" s="32">
        <v>2.3E-2</v>
      </c>
      <c r="L435" s="32">
        <v>3.4000000000000002E-2</v>
      </c>
      <c r="M435" s="32"/>
      <c r="N435" s="32"/>
    </row>
    <row r="436" spans="10:17" x14ac:dyDescent="0.25">
      <c r="J436" s="17" t="s">
        <v>275</v>
      </c>
      <c r="K436" s="32">
        <v>4.7E-2</v>
      </c>
      <c r="L436" s="32">
        <v>3.1E-2</v>
      </c>
      <c r="M436" s="32"/>
      <c r="N436" s="32"/>
    </row>
    <row r="437" spans="10:17" x14ac:dyDescent="0.25">
      <c r="J437" s="17" t="s">
        <v>276</v>
      </c>
      <c r="K437" s="32">
        <v>2.0299999999999999E-2</v>
      </c>
      <c r="L437" s="32">
        <v>2.4993999999999999E-2</v>
      </c>
      <c r="M437" s="32"/>
      <c r="N437" s="32"/>
    </row>
    <row r="438" spans="10:17" x14ac:dyDescent="0.25">
      <c r="J438" s="17" t="s">
        <v>277</v>
      </c>
      <c r="K438" s="32">
        <v>1.4E-2</v>
      </c>
      <c r="L438" s="32">
        <v>2.6825000000000002E-2</v>
      </c>
      <c r="M438" s="32"/>
      <c r="N438" s="32"/>
    </row>
    <row r="439" spans="10:17" x14ac:dyDescent="0.25">
      <c r="J439" s="17" t="s">
        <v>278</v>
      </c>
      <c r="K439" s="32">
        <v>3.3799999999999997E-2</v>
      </c>
      <c r="L439" s="32">
        <v>3.8033999999999998E-2</v>
      </c>
      <c r="M439" s="32"/>
      <c r="N439" s="32"/>
    </row>
    <row r="440" spans="10:17" ht="29.4" customHeight="1" x14ac:dyDescent="0.25">
      <c r="J440" s="17" t="s">
        <v>279</v>
      </c>
      <c r="K440" s="32">
        <v>3.4299999999999997E-2</v>
      </c>
      <c r="L440" s="32">
        <v>1.8491E-2</v>
      </c>
      <c r="M440" s="32"/>
      <c r="N440" s="32"/>
    </row>
    <row r="441" spans="10:17" ht="14.4" customHeight="1" x14ac:dyDescent="0.25">
      <c r="J441" s="45" t="s">
        <v>280</v>
      </c>
      <c r="K441" s="45"/>
      <c r="L441" s="45"/>
      <c r="M441" s="45"/>
      <c r="N441" s="45"/>
      <c r="O441" s="45"/>
      <c r="P441" s="45"/>
      <c r="Q441" s="38"/>
    </row>
    <row r="444" spans="10:17" x14ac:dyDescent="0.25">
      <c r="K444" s="49"/>
    </row>
  </sheetData>
  <mergeCells count="26">
    <mergeCell ref="A353:I353"/>
    <mergeCell ref="A379:I379"/>
    <mergeCell ref="J397:P397"/>
    <mergeCell ref="A401:I401"/>
    <mergeCell ref="J441:P441"/>
    <mergeCell ref="J290:J291"/>
    <mergeCell ref="J294:P294"/>
    <mergeCell ref="J295:P295"/>
    <mergeCell ref="A304:I304"/>
    <mergeCell ref="A328:I328"/>
    <mergeCell ref="J270:J271"/>
    <mergeCell ref="J274:P274"/>
    <mergeCell ref="J275:P275"/>
    <mergeCell ref="A281:I281"/>
    <mergeCell ref="J286:J288"/>
    <mergeCell ref="A195:I195"/>
    <mergeCell ref="A213:I213"/>
    <mergeCell ref="A237:I237"/>
    <mergeCell ref="A261:I261"/>
    <mergeCell ref="J266:J268"/>
    <mergeCell ref="A1:B1"/>
    <mergeCell ref="A84:I84"/>
    <mergeCell ref="A108:I108"/>
    <mergeCell ref="A131:I131"/>
    <mergeCell ref="A147:I147"/>
    <mergeCell ref="A171:I171"/>
  </mergeCells>
  <hyperlinks>
    <hyperlink ref="A1:B1" location="ContentsHead" display="ContentsHead" xr:uid="{C6B2261A-6448-4348-A8B9-F50CFDFC005D}"/>
  </hyperlink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D9FFB3-1637-4F6D-A480-60E3EF2A63AD}">
  <sheetPr codeName="Sheet32">
    <pageSetUpPr fitToPage="1"/>
  </sheetPr>
  <dimension ref="A1:CE94"/>
  <sheetViews>
    <sheetView showGridLines="0" zoomScaleNormal="100" workbookViewId="0">
      <pane xSplit="2" ySplit="6" topLeftCell="C7" activePane="bottomRight" state="frozen"/>
      <selection sqref="A1:B1048576"/>
      <selection pane="topRight" sqref="A1:B1048576"/>
      <selection pane="bottomLeft" sqref="A1:B1048576"/>
      <selection pane="bottomRight" sqref="A1:B1"/>
    </sheetView>
  </sheetViews>
  <sheetFormatPr defaultColWidth="0" defaultRowHeight="12.5" x14ac:dyDescent="0.25"/>
  <cols>
    <col min="1" max="1" width="2.54296875" style="1" customWidth="1"/>
    <col min="2" max="2" width="24.81640625" style="1" customWidth="1"/>
    <col min="3" max="3" width="1" style="1" customWidth="1"/>
    <col min="4" max="4" width="12" style="1" bestFit="1" customWidth="1"/>
    <col min="5" max="5" width="9.54296875" style="1" customWidth="1"/>
    <col min="6" max="6" width="17.453125" style="1" customWidth="1"/>
    <col min="7" max="7" width="15.54296875" style="1" bestFit="1" customWidth="1"/>
    <col min="8" max="8" width="2.54296875" style="1" customWidth="1"/>
    <col min="9" max="9" width="13.54296875" style="1" customWidth="1"/>
    <col min="10" max="10" width="21.54296875" style="1" customWidth="1"/>
    <col min="11" max="11" width="16.1796875" style="1" bestFit="1" customWidth="1"/>
    <col min="12" max="12" width="17.1796875" style="1" customWidth="1"/>
    <col min="13" max="13" width="2.54296875" style="1" customWidth="1"/>
    <col min="14" max="14" width="13.54296875" style="1" bestFit="1" customWidth="1"/>
    <col min="15" max="15" width="10.54296875" style="1" bestFit="1" customWidth="1"/>
    <col min="16" max="16" width="18.1796875" style="1" customWidth="1"/>
    <col min="17" max="17" width="17.54296875" style="1" customWidth="1"/>
    <col min="18" max="18" width="2.54296875" style="1" customWidth="1"/>
    <col min="19" max="19" width="28" style="1" customWidth="1"/>
    <col min="20" max="20" width="4" style="1" customWidth="1"/>
    <col min="21" max="21" width="5.1796875" style="1" customWidth="1"/>
    <col min="22" max="24" width="13.1796875" style="1" customWidth="1"/>
    <col min="25" max="43" width="0" style="1" hidden="1" customWidth="1"/>
    <col min="44" max="83" width="0" style="1" hidden="1"/>
    <col min="84" max="16384" width="13.1796875" style="1" hidden="1"/>
  </cols>
  <sheetData>
    <row r="1" spans="1:21" s="53" customFormat="1" x14ac:dyDescent="0.35">
      <c r="A1" s="54" t="s">
        <v>132</v>
      </c>
      <c r="B1" s="54"/>
      <c r="C1" s="55"/>
    </row>
    <row r="2" spans="1:21" ht="13" x14ac:dyDescent="0.3">
      <c r="A2" s="57" t="s">
        <v>284</v>
      </c>
      <c r="B2" s="57"/>
      <c r="C2" s="57"/>
      <c r="D2" s="57"/>
      <c r="E2" s="57"/>
      <c r="F2" s="57"/>
      <c r="G2" s="57"/>
      <c r="H2" s="57"/>
      <c r="I2" s="57"/>
      <c r="J2" s="57"/>
      <c r="K2" s="57"/>
      <c r="L2" s="57"/>
      <c r="M2" s="57"/>
      <c r="N2" s="57"/>
      <c r="O2" s="57"/>
      <c r="P2" s="57"/>
      <c r="Q2" s="57"/>
      <c r="R2" s="57"/>
      <c r="S2" s="57"/>
      <c r="T2" s="15"/>
      <c r="U2" s="15"/>
    </row>
    <row r="4" spans="1:21" ht="17.5" customHeight="1" x14ac:dyDescent="0.6">
      <c r="A4" s="58" t="s">
        <v>285</v>
      </c>
      <c r="B4" s="58"/>
      <c r="C4" s="59"/>
      <c r="D4" s="60" t="s">
        <v>286</v>
      </c>
      <c r="E4" s="60"/>
      <c r="F4" s="60"/>
      <c r="G4" s="60"/>
      <c r="H4" s="61"/>
      <c r="I4" s="60" t="s">
        <v>287</v>
      </c>
      <c r="J4" s="60"/>
      <c r="K4" s="60"/>
      <c r="L4" s="60"/>
      <c r="M4" s="61"/>
      <c r="N4" s="60" t="s">
        <v>288</v>
      </c>
      <c r="O4" s="60"/>
      <c r="P4" s="60"/>
      <c r="Q4" s="60"/>
      <c r="R4" s="60"/>
      <c r="S4" s="60"/>
      <c r="T4" s="62"/>
      <c r="U4" s="62"/>
    </row>
    <row r="5" spans="1:21" ht="18" customHeight="1" x14ac:dyDescent="0.6">
      <c r="A5" s="63"/>
      <c r="B5" s="63"/>
      <c r="C5" s="64"/>
      <c r="D5" s="63" t="s">
        <v>289</v>
      </c>
      <c r="E5" s="65" t="s">
        <v>290</v>
      </c>
      <c r="F5" s="63" t="s">
        <v>291</v>
      </c>
      <c r="G5" s="66" t="s">
        <v>292</v>
      </c>
      <c r="H5" s="64"/>
      <c r="I5" s="63" t="s">
        <v>293</v>
      </c>
      <c r="J5" s="65" t="s">
        <v>290</v>
      </c>
      <c r="K5" s="63" t="s">
        <v>291</v>
      </c>
      <c r="L5" s="66" t="s">
        <v>294</v>
      </c>
      <c r="M5" s="64"/>
      <c r="N5" s="63" t="s">
        <v>289</v>
      </c>
      <c r="O5" s="65" t="s">
        <v>290</v>
      </c>
      <c r="P5" s="63" t="s">
        <v>295</v>
      </c>
      <c r="Q5" s="66" t="s">
        <v>296</v>
      </c>
      <c r="R5" s="64"/>
      <c r="S5" s="63" t="s">
        <v>297</v>
      </c>
      <c r="T5" s="64"/>
      <c r="U5" s="64"/>
    </row>
    <row r="6" spans="1:21" ht="30.75" customHeight="1" x14ac:dyDescent="0.6">
      <c r="A6" s="63"/>
      <c r="B6" s="63"/>
      <c r="C6" s="64"/>
      <c r="D6" s="63"/>
      <c r="E6" s="65" t="s">
        <v>298</v>
      </c>
      <c r="F6" s="63"/>
      <c r="G6" s="66"/>
      <c r="H6" s="64"/>
      <c r="I6" s="63"/>
      <c r="J6" s="65" t="s">
        <v>299</v>
      </c>
      <c r="K6" s="63"/>
      <c r="L6" s="66"/>
      <c r="M6" s="64"/>
      <c r="N6" s="63"/>
      <c r="O6" s="65" t="s">
        <v>298</v>
      </c>
      <c r="P6" s="63"/>
      <c r="Q6" s="66"/>
      <c r="R6" s="64"/>
      <c r="S6" s="63"/>
      <c r="T6" s="64"/>
      <c r="U6" s="64"/>
    </row>
    <row r="7" spans="1:21" ht="13" x14ac:dyDescent="0.3">
      <c r="A7" s="13" t="s">
        <v>300</v>
      </c>
      <c r="B7" s="13"/>
      <c r="C7" s="13"/>
      <c r="E7" s="68"/>
      <c r="G7" s="69"/>
      <c r="H7" s="70"/>
      <c r="I7" s="71"/>
      <c r="J7" s="72"/>
      <c r="K7" s="71"/>
      <c r="L7" s="73"/>
      <c r="M7" s="70"/>
      <c r="N7" s="70"/>
      <c r="O7" s="74"/>
      <c r="P7" s="70"/>
      <c r="Q7" s="69"/>
      <c r="R7" s="70"/>
    </row>
    <row r="8" spans="1:21" x14ac:dyDescent="0.25">
      <c r="B8" s="78" t="s">
        <v>119</v>
      </c>
      <c r="C8" s="79"/>
      <c r="D8" s="70">
        <v>55730</v>
      </c>
      <c r="E8" s="74">
        <v>12090</v>
      </c>
      <c r="F8" s="70">
        <v>6170</v>
      </c>
      <c r="G8" s="69">
        <v>61900</v>
      </c>
      <c r="H8" s="70"/>
      <c r="I8" s="71">
        <v>147.4</v>
      </c>
      <c r="J8" s="72">
        <v>52.8</v>
      </c>
      <c r="K8" s="71">
        <v>73.2</v>
      </c>
      <c r="L8" s="73">
        <v>220.6</v>
      </c>
      <c r="M8" s="70"/>
      <c r="N8" s="70">
        <v>9837</v>
      </c>
      <c r="O8" s="74">
        <v>1811</v>
      </c>
      <c r="P8" s="70">
        <v>2635</v>
      </c>
      <c r="Q8" s="69">
        <v>12472</v>
      </c>
      <c r="R8" s="70"/>
      <c r="S8" s="70">
        <v>1297</v>
      </c>
      <c r="T8" s="70"/>
      <c r="U8" s="70"/>
    </row>
    <row r="9" spans="1:21" x14ac:dyDescent="0.25">
      <c r="B9" s="78" t="s">
        <v>104</v>
      </c>
      <c r="C9" s="79"/>
      <c r="D9" s="70">
        <v>55290</v>
      </c>
      <c r="E9" s="74">
        <v>13010</v>
      </c>
      <c r="F9" s="70">
        <v>6150</v>
      </c>
      <c r="G9" s="69">
        <v>61440</v>
      </c>
      <c r="H9" s="83"/>
      <c r="I9" s="71">
        <v>160.6</v>
      </c>
      <c r="J9" s="72">
        <v>58.7</v>
      </c>
      <c r="K9" s="71">
        <v>68.5</v>
      </c>
      <c r="L9" s="73">
        <v>229.1</v>
      </c>
      <c r="M9" s="70"/>
      <c r="N9" s="70">
        <v>10089</v>
      </c>
      <c r="O9" s="74">
        <v>2068</v>
      </c>
      <c r="P9" s="70">
        <v>2110</v>
      </c>
      <c r="Q9" s="69">
        <v>12200</v>
      </c>
      <c r="R9" s="70"/>
      <c r="S9" s="70">
        <v>1440</v>
      </c>
      <c r="T9" s="70"/>
      <c r="U9" s="70"/>
    </row>
    <row r="10" spans="1:21" x14ac:dyDescent="0.25">
      <c r="B10" s="78" t="s">
        <v>301</v>
      </c>
      <c r="C10" s="79"/>
      <c r="D10" s="70">
        <v>47920</v>
      </c>
      <c r="E10" s="74">
        <v>12020</v>
      </c>
      <c r="F10" s="70">
        <v>5170</v>
      </c>
      <c r="G10" s="69">
        <v>53090</v>
      </c>
      <c r="H10" s="83"/>
      <c r="I10" s="71">
        <v>160.5</v>
      </c>
      <c r="J10" s="72">
        <v>72.2</v>
      </c>
      <c r="K10" s="71">
        <v>57.9</v>
      </c>
      <c r="L10" s="73">
        <v>218.4</v>
      </c>
      <c r="M10" s="70"/>
      <c r="N10" s="70">
        <v>9666</v>
      </c>
      <c r="O10" s="74">
        <v>2153</v>
      </c>
      <c r="P10" s="70">
        <v>1997</v>
      </c>
      <c r="Q10" s="69">
        <v>11663</v>
      </c>
      <c r="R10" s="70"/>
      <c r="S10" s="70">
        <v>1032</v>
      </c>
      <c r="T10" s="70"/>
      <c r="U10" s="70"/>
    </row>
    <row r="11" spans="1:21" ht="26.5" customHeight="1" x14ac:dyDescent="0.3">
      <c r="A11" s="13" t="s">
        <v>302</v>
      </c>
      <c r="B11" s="13"/>
      <c r="C11" s="13"/>
      <c r="E11" s="68"/>
      <c r="G11" s="69"/>
      <c r="H11" s="70"/>
      <c r="I11" s="71"/>
      <c r="J11" s="72"/>
      <c r="K11" s="71"/>
      <c r="L11" s="73"/>
      <c r="M11" s="70"/>
      <c r="N11" s="70"/>
      <c r="O11" s="74"/>
      <c r="P11" s="70"/>
      <c r="Q11" s="69"/>
      <c r="R11" s="70"/>
    </row>
    <row r="12" spans="1:21" x14ac:dyDescent="0.25">
      <c r="B12" s="78" t="s">
        <v>303</v>
      </c>
      <c r="C12" s="79"/>
      <c r="D12" s="70">
        <v>13240</v>
      </c>
      <c r="E12" s="74">
        <v>2930</v>
      </c>
      <c r="F12" s="70">
        <v>1430</v>
      </c>
      <c r="G12" s="69">
        <v>14660</v>
      </c>
      <c r="H12" s="70"/>
      <c r="I12" s="71">
        <v>31.5</v>
      </c>
      <c r="J12" s="72">
        <v>12.2</v>
      </c>
      <c r="K12" s="71">
        <v>15.6</v>
      </c>
      <c r="L12" s="73">
        <v>47.1</v>
      </c>
      <c r="M12" s="70"/>
      <c r="N12" s="70">
        <v>2259</v>
      </c>
      <c r="O12" s="74">
        <v>416</v>
      </c>
      <c r="P12" s="70">
        <v>523</v>
      </c>
      <c r="Q12" s="69">
        <v>2782</v>
      </c>
      <c r="R12" s="70"/>
      <c r="S12" s="70">
        <v>260</v>
      </c>
      <c r="T12" s="70"/>
      <c r="U12" s="70"/>
    </row>
    <row r="13" spans="1:21" x14ac:dyDescent="0.25">
      <c r="B13" s="78" t="s">
        <v>304</v>
      </c>
      <c r="C13" s="79"/>
      <c r="D13" s="70">
        <v>14860</v>
      </c>
      <c r="E13" s="74">
        <v>3070</v>
      </c>
      <c r="F13" s="70">
        <v>1490</v>
      </c>
      <c r="G13" s="69">
        <v>16350</v>
      </c>
      <c r="H13" s="70"/>
      <c r="I13" s="71">
        <v>41.1</v>
      </c>
      <c r="J13" s="72">
        <v>13.7</v>
      </c>
      <c r="K13" s="71">
        <v>17.7</v>
      </c>
      <c r="L13" s="73">
        <v>58.8</v>
      </c>
      <c r="M13" s="70"/>
      <c r="N13" s="70">
        <v>2689</v>
      </c>
      <c r="O13" s="74">
        <v>470</v>
      </c>
      <c r="P13" s="70">
        <v>692</v>
      </c>
      <c r="Q13" s="69">
        <v>3381</v>
      </c>
      <c r="R13" s="70"/>
      <c r="S13" s="70">
        <v>388</v>
      </c>
      <c r="T13" s="70"/>
      <c r="U13" s="70"/>
    </row>
    <row r="14" spans="1:21" x14ac:dyDescent="0.25">
      <c r="B14" s="78" t="s">
        <v>305</v>
      </c>
      <c r="C14" s="79"/>
      <c r="D14" s="70">
        <v>15770</v>
      </c>
      <c r="E14" s="74">
        <v>3250</v>
      </c>
      <c r="F14" s="70">
        <v>1700</v>
      </c>
      <c r="G14" s="69">
        <v>17470</v>
      </c>
      <c r="H14" s="70"/>
      <c r="I14" s="71">
        <v>43.8</v>
      </c>
      <c r="J14" s="72">
        <v>15</v>
      </c>
      <c r="K14" s="71">
        <v>19.600000000000001</v>
      </c>
      <c r="L14" s="73">
        <v>63.4</v>
      </c>
      <c r="M14" s="70"/>
      <c r="N14" s="70">
        <v>2850</v>
      </c>
      <c r="O14" s="74">
        <v>510</v>
      </c>
      <c r="P14" s="70">
        <v>660</v>
      </c>
      <c r="Q14" s="69">
        <v>3510</v>
      </c>
      <c r="R14" s="70"/>
      <c r="S14" s="70">
        <v>321</v>
      </c>
      <c r="T14" s="70"/>
      <c r="U14" s="70"/>
    </row>
    <row r="15" spans="1:21" ht="13.4" customHeight="1" x14ac:dyDescent="0.25">
      <c r="B15" s="78" t="s">
        <v>306</v>
      </c>
      <c r="C15" s="79"/>
      <c r="D15" s="70">
        <v>11860</v>
      </c>
      <c r="E15" s="74">
        <v>2830</v>
      </c>
      <c r="F15" s="70">
        <v>1560</v>
      </c>
      <c r="G15" s="69">
        <v>13430</v>
      </c>
      <c r="H15" s="70"/>
      <c r="I15" s="71">
        <v>31</v>
      </c>
      <c r="J15" s="72">
        <v>11.9</v>
      </c>
      <c r="K15" s="71">
        <v>20.3</v>
      </c>
      <c r="L15" s="73">
        <v>51.3</v>
      </c>
      <c r="M15" s="70"/>
      <c r="N15" s="70">
        <v>2038</v>
      </c>
      <c r="O15" s="74">
        <v>416</v>
      </c>
      <c r="P15" s="70">
        <v>761</v>
      </c>
      <c r="Q15" s="69">
        <v>2800</v>
      </c>
      <c r="R15" s="70"/>
      <c r="S15" s="70">
        <v>328</v>
      </c>
      <c r="T15" s="70"/>
      <c r="U15" s="70"/>
    </row>
    <row r="16" spans="1:21" ht="25.5" customHeight="1" x14ac:dyDescent="0.25">
      <c r="B16" s="78" t="s">
        <v>307</v>
      </c>
      <c r="C16" s="79"/>
      <c r="D16" s="70">
        <v>13250</v>
      </c>
      <c r="E16" s="74">
        <v>3010</v>
      </c>
      <c r="F16" s="70">
        <v>1530</v>
      </c>
      <c r="G16" s="69">
        <v>14770</v>
      </c>
      <c r="H16" s="70"/>
      <c r="I16" s="71">
        <v>34.9</v>
      </c>
      <c r="J16" s="72">
        <v>13.1</v>
      </c>
      <c r="K16" s="71">
        <v>14.1</v>
      </c>
      <c r="L16" s="73">
        <v>49</v>
      </c>
      <c r="M16" s="70"/>
      <c r="N16" s="70">
        <v>2385</v>
      </c>
      <c r="O16" s="74">
        <v>461</v>
      </c>
      <c r="P16" s="70">
        <v>382</v>
      </c>
      <c r="Q16" s="69">
        <v>2767</v>
      </c>
      <c r="R16" s="70"/>
      <c r="S16" s="70">
        <v>378</v>
      </c>
      <c r="T16" s="70"/>
      <c r="U16" s="70"/>
    </row>
    <row r="17" spans="1:21" x14ac:dyDescent="0.25">
      <c r="B17" s="78" t="s">
        <v>308</v>
      </c>
      <c r="C17" s="79"/>
      <c r="D17" s="70">
        <v>14930</v>
      </c>
      <c r="E17" s="74">
        <v>3380</v>
      </c>
      <c r="F17" s="70">
        <v>1570</v>
      </c>
      <c r="G17" s="69">
        <v>16500</v>
      </c>
      <c r="H17" s="70"/>
      <c r="I17" s="71">
        <v>43.6</v>
      </c>
      <c r="J17" s="72">
        <v>15.7</v>
      </c>
      <c r="K17" s="71">
        <v>17.100000000000001</v>
      </c>
      <c r="L17" s="73">
        <v>60.7</v>
      </c>
      <c r="M17" s="70"/>
      <c r="N17" s="70">
        <v>2731</v>
      </c>
      <c r="O17" s="74">
        <v>542</v>
      </c>
      <c r="P17" s="70">
        <v>633</v>
      </c>
      <c r="Q17" s="69">
        <v>3364</v>
      </c>
      <c r="R17" s="70"/>
      <c r="S17" s="70">
        <v>423</v>
      </c>
      <c r="T17" s="70"/>
      <c r="U17" s="70"/>
    </row>
    <row r="18" spans="1:21" x14ac:dyDescent="0.25">
      <c r="B18" s="78" t="s">
        <v>309</v>
      </c>
      <c r="C18" s="79"/>
      <c r="D18" s="70">
        <v>15190</v>
      </c>
      <c r="E18" s="74">
        <v>3450</v>
      </c>
      <c r="F18" s="70">
        <v>1520</v>
      </c>
      <c r="G18" s="69">
        <v>16720</v>
      </c>
      <c r="H18" s="70"/>
      <c r="I18" s="71">
        <v>45.4</v>
      </c>
      <c r="J18" s="72">
        <v>15.9</v>
      </c>
      <c r="K18" s="71">
        <v>20.2</v>
      </c>
      <c r="L18" s="73">
        <v>65.599999999999994</v>
      </c>
      <c r="M18" s="70"/>
      <c r="N18" s="70">
        <v>2819</v>
      </c>
      <c r="O18" s="74">
        <v>557</v>
      </c>
      <c r="P18" s="70">
        <v>630</v>
      </c>
      <c r="Q18" s="69">
        <v>3448</v>
      </c>
      <c r="R18" s="70"/>
      <c r="S18" s="70">
        <v>345</v>
      </c>
      <c r="T18" s="70"/>
      <c r="U18" s="70"/>
    </row>
    <row r="19" spans="1:21" x14ac:dyDescent="0.25">
      <c r="B19" s="78" t="s">
        <v>310</v>
      </c>
      <c r="C19" s="79"/>
      <c r="D19" s="70">
        <v>11920</v>
      </c>
      <c r="E19" s="74">
        <v>3170</v>
      </c>
      <c r="F19" s="70">
        <v>1540</v>
      </c>
      <c r="G19" s="69">
        <v>13460</v>
      </c>
      <c r="H19" s="70"/>
      <c r="I19" s="71">
        <v>36.700000000000003</v>
      </c>
      <c r="J19" s="72">
        <v>14</v>
      </c>
      <c r="K19" s="71">
        <v>17.100000000000001</v>
      </c>
      <c r="L19" s="73">
        <v>53.7</v>
      </c>
      <c r="M19" s="70"/>
      <c r="N19" s="70">
        <v>2154</v>
      </c>
      <c r="O19" s="74">
        <v>508</v>
      </c>
      <c r="P19" s="70">
        <v>465</v>
      </c>
      <c r="Q19" s="69">
        <v>2620</v>
      </c>
      <c r="R19" s="70"/>
      <c r="S19" s="70">
        <v>293</v>
      </c>
      <c r="T19" s="70"/>
      <c r="U19" s="70"/>
    </row>
    <row r="20" spans="1:21" ht="25.5" customHeight="1" x14ac:dyDescent="0.25">
      <c r="B20" s="78" t="s">
        <v>311</v>
      </c>
      <c r="C20" s="79"/>
      <c r="D20" s="70">
        <v>6270</v>
      </c>
      <c r="E20" s="74">
        <v>1490</v>
      </c>
      <c r="F20" s="70">
        <v>990</v>
      </c>
      <c r="G20" s="69">
        <v>7260</v>
      </c>
      <c r="H20" s="70"/>
      <c r="I20" s="71">
        <v>17.5</v>
      </c>
      <c r="J20" s="72">
        <v>6.6</v>
      </c>
      <c r="K20" s="71">
        <v>8.9</v>
      </c>
      <c r="L20" s="73">
        <v>26.4</v>
      </c>
      <c r="M20" s="70"/>
      <c r="N20" s="70">
        <v>1090</v>
      </c>
      <c r="O20" s="74">
        <v>236</v>
      </c>
      <c r="P20" s="70">
        <v>278</v>
      </c>
      <c r="Q20" s="69">
        <v>1368</v>
      </c>
      <c r="R20" s="70"/>
      <c r="S20" s="70">
        <v>122</v>
      </c>
      <c r="T20" s="70"/>
      <c r="U20" s="70"/>
    </row>
    <row r="21" spans="1:21" ht="12.65" customHeight="1" x14ac:dyDescent="0.25">
      <c r="B21" s="78" t="s">
        <v>312</v>
      </c>
      <c r="C21" s="79"/>
      <c r="D21" s="70">
        <v>9960</v>
      </c>
      <c r="E21" s="74">
        <v>2600</v>
      </c>
      <c r="F21" s="70">
        <v>1200</v>
      </c>
      <c r="G21" s="69">
        <v>11160</v>
      </c>
      <c r="H21" s="70"/>
      <c r="I21" s="71">
        <v>29</v>
      </c>
      <c r="J21" s="72">
        <v>13.1</v>
      </c>
      <c r="K21" s="71">
        <v>10.3</v>
      </c>
      <c r="L21" s="73">
        <v>39.299999999999997</v>
      </c>
      <c r="M21" s="70"/>
      <c r="N21" s="70">
        <v>1920</v>
      </c>
      <c r="O21" s="74">
        <v>443</v>
      </c>
      <c r="P21" s="70">
        <v>464</v>
      </c>
      <c r="Q21" s="69">
        <v>2385</v>
      </c>
      <c r="R21" s="70"/>
      <c r="S21" s="70">
        <v>255</v>
      </c>
      <c r="T21" s="70"/>
      <c r="U21" s="70"/>
    </row>
    <row r="22" spans="1:21" ht="12.65" customHeight="1" x14ac:dyDescent="0.25">
      <c r="B22" s="78" t="s">
        <v>313</v>
      </c>
      <c r="C22" s="79"/>
      <c r="D22" s="70">
        <v>16780</v>
      </c>
      <c r="E22" s="74">
        <v>4170</v>
      </c>
      <c r="F22" s="70">
        <v>1530</v>
      </c>
      <c r="G22" s="69">
        <v>18320</v>
      </c>
      <c r="H22" s="70"/>
      <c r="I22" s="71">
        <v>54.8</v>
      </c>
      <c r="J22" s="72">
        <v>24.4</v>
      </c>
      <c r="K22" s="71">
        <v>18.8</v>
      </c>
      <c r="L22" s="73">
        <v>73.599999999999994</v>
      </c>
      <c r="M22" s="70"/>
      <c r="N22" s="70">
        <v>3463</v>
      </c>
      <c r="O22" s="74">
        <v>760</v>
      </c>
      <c r="P22" s="70">
        <v>556</v>
      </c>
      <c r="Q22" s="69">
        <v>4019</v>
      </c>
      <c r="R22" s="70"/>
      <c r="S22" s="70">
        <v>275</v>
      </c>
      <c r="T22" s="70"/>
      <c r="U22" s="70"/>
    </row>
    <row r="23" spans="1:21" ht="12.65" customHeight="1" x14ac:dyDescent="0.25">
      <c r="B23" s="78" t="s">
        <v>314</v>
      </c>
      <c r="C23" s="79"/>
      <c r="D23" s="70">
        <v>14910</v>
      </c>
      <c r="E23" s="74">
        <v>3760</v>
      </c>
      <c r="F23" s="70">
        <v>1450</v>
      </c>
      <c r="G23" s="69">
        <v>16360</v>
      </c>
      <c r="H23" s="70"/>
      <c r="I23" s="71">
        <v>59.2</v>
      </c>
      <c r="J23" s="72">
        <v>28.1</v>
      </c>
      <c r="K23" s="71">
        <v>19.899999999999999</v>
      </c>
      <c r="L23" s="73">
        <v>79.099999999999994</v>
      </c>
      <c r="M23" s="70"/>
      <c r="N23" s="70">
        <v>3193</v>
      </c>
      <c r="O23" s="74">
        <v>715</v>
      </c>
      <c r="P23" s="70">
        <v>698</v>
      </c>
      <c r="Q23" s="69">
        <v>3892</v>
      </c>
      <c r="R23" s="70"/>
      <c r="S23" s="70">
        <v>380</v>
      </c>
      <c r="T23" s="70"/>
      <c r="U23" s="70"/>
    </row>
    <row r="24" spans="1:21" ht="26.5" customHeight="1" x14ac:dyDescent="0.3">
      <c r="A24" s="13" t="s">
        <v>315</v>
      </c>
      <c r="B24" s="13"/>
      <c r="C24" s="13"/>
      <c r="D24" s="70"/>
      <c r="E24" s="74"/>
      <c r="F24" s="70"/>
      <c r="G24" s="69"/>
      <c r="H24" s="70"/>
      <c r="I24" s="82"/>
      <c r="J24" s="82"/>
      <c r="K24" s="71"/>
      <c r="L24" s="73"/>
      <c r="M24" s="70"/>
      <c r="N24" s="70"/>
      <c r="O24" s="74"/>
      <c r="P24" s="70"/>
      <c r="Q24" s="69"/>
      <c r="R24" s="70"/>
    </row>
    <row r="25" spans="1:21" x14ac:dyDescent="0.25">
      <c r="B25" s="85" t="s">
        <v>316</v>
      </c>
      <c r="C25" s="79"/>
      <c r="D25" s="70">
        <v>3900</v>
      </c>
      <c r="E25" s="74">
        <v>910</v>
      </c>
      <c r="F25" s="70">
        <v>490</v>
      </c>
      <c r="G25" s="69">
        <v>4390</v>
      </c>
      <c r="H25" s="70"/>
      <c r="I25" s="71">
        <v>8.8000000000000007</v>
      </c>
      <c r="J25" s="72">
        <v>3.8</v>
      </c>
      <c r="K25" s="71">
        <v>6</v>
      </c>
      <c r="L25" s="73">
        <v>14.8</v>
      </c>
      <c r="M25" s="70"/>
      <c r="N25" s="70">
        <v>639</v>
      </c>
      <c r="O25" s="74">
        <v>130</v>
      </c>
      <c r="P25" s="70">
        <v>217</v>
      </c>
      <c r="Q25" s="69">
        <v>855</v>
      </c>
      <c r="R25" s="70"/>
      <c r="S25" s="70">
        <v>123</v>
      </c>
      <c r="T25" s="70"/>
      <c r="U25" s="70"/>
    </row>
    <row r="26" spans="1:21" x14ac:dyDescent="0.25">
      <c r="B26" s="85" t="s">
        <v>317</v>
      </c>
      <c r="C26" s="79"/>
      <c r="D26" s="70">
        <v>4360</v>
      </c>
      <c r="E26" s="74">
        <v>960</v>
      </c>
      <c r="F26" s="70">
        <v>450</v>
      </c>
      <c r="G26" s="69">
        <v>4810</v>
      </c>
      <c r="H26" s="70"/>
      <c r="I26" s="71">
        <v>9.9</v>
      </c>
      <c r="J26" s="72">
        <v>4</v>
      </c>
      <c r="K26" s="71">
        <v>3.6</v>
      </c>
      <c r="L26" s="73">
        <v>13.5</v>
      </c>
      <c r="M26" s="70"/>
      <c r="N26" s="70">
        <v>722</v>
      </c>
      <c r="O26" s="74">
        <v>136</v>
      </c>
      <c r="P26" s="70">
        <v>125</v>
      </c>
      <c r="Q26" s="69">
        <v>847</v>
      </c>
      <c r="R26" s="70"/>
      <c r="S26" s="70">
        <v>66</v>
      </c>
      <c r="T26" s="70"/>
      <c r="U26" s="70"/>
    </row>
    <row r="27" spans="1:21" x14ac:dyDescent="0.25">
      <c r="B27" s="85" t="s">
        <v>318</v>
      </c>
      <c r="C27" s="79"/>
      <c r="D27" s="70">
        <v>4990</v>
      </c>
      <c r="E27" s="74">
        <v>1060</v>
      </c>
      <c r="F27" s="70">
        <v>480</v>
      </c>
      <c r="G27" s="69">
        <v>5470</v>
      </c>
      <c r="H27" s="70"/>
      <c r="I27" s="71">
        <v>12.8</v>
      </c>
      <c r="J27" s="72">
        <v>4.4000000000000004</v>
      </c>
      <c r="K27" s="71">
        <v>6</v>
      </c>
      <c r="L27" s="73">
        <v>18.8</v>
      </c>
      <c r="M27" s="70"/>
      <c r="N27" s="70">
        <v>899</v>
      </c>
      <c r="O27" s="74">
        <v>150</v>
      </c>
      <c r="P27" s="70">
        <v>181</v>
      </c>
      <c r="Q27" s="69">
        <v>1080</v>
      </c>
      <c r="R27" s="70"/>
      <c r="S27" s="70">
        <v>71</v>
      </c>
      <c r="T27" s="70"/>
      <c r="U27" s="70"/>
    </row>
    <row r="28" spans="1:21" x14ac:dyDescent="0.25">
      <c r="B28" s="85" t="s">
        <v>319</v>
      </c>
      <c r="C28" s="79"/>
      <c r="D28" s="70">
        <v>4860</v>
      </c>
      <c r="E28" s="74">
        <v>1060</v>
      </c>
      <c r="F28" s="70">
        <v>490</v>
      </c>
      <c r="G28" s="69">
        <v>5350</v>
      </c>
      <c r="H28" s="70"/>
      <c r="I28" s="71">
        <v>13.1</v>
      </c>
      <c r="J28" s="72">
        <v>4.8</v>
      </c>
      <c r="K28" s="71">
        <v>8</v>
      </c>
      <c r="L28" s="73">
        <v>21.1</v>
      </c>
      <c r="M28" s="70"/>
      <c r="N28" s="70">
        <v>863</v>
      </c>
      <c r="O28" s="74">
        <v>163</v>
      </c>
      <c r="P28" s="70">
        <v>332</v>
      </c>
      <c r="Q28" s="69">
        <v>1195</v>
      </c>
      <c r="R28" s="70"/>
      <c r="S28" s="70">
        <v>98</v>
      </c>
      <c r="T28" s="70"/>
      <c r="U28" s="70"/>
    </row>
    <row r="29" spans="1:21" x14ac:dyDescent="0.25">
      <c r="B29" s="85" t="s">
        <v>320</v>
      </c>
      <c r="C29" s="79"/>
      <c r="D29" s="70">
        <v>5460</v>
      </c>
      <c r="E29" s="74">
        <v>1110</v>
      </c>
      <c r="F29" s="70">
        <v>530</v>
      </c>
      <c r="G29" s="69">
        <v>5990</v>
      </c>
      <c r="H29" s="70"/>
      <c r="I29" s="71">
        <v>14.9</v>
      </c>
      <c r="J29" s="72">
        <v>4.8</v>
      </c>
      <c r="K29" s="71">
        <v>3.8</v>
      </c>
      <c r="L29" s="73">
        <v>18.7</v>
      </c>
      <c r="M29" s="70"/>
      <c r="N29" s="70">
        <v>992</v>
      </c>
      <c r="O29" s="74">
        <v>164</v>
      </c>
      <c r="P29" s="70">
        <v>191</v>
      </c>
      <c r="Q29" s="69">
        <v>1182</v>
      </c>
      <c r="R29" s="70"/>
      <c r="S29" s="70">
        <v>59</v>
      </c>
      <c r="T29" s="70"/>
      <c r="U29" s="70"/>
    </row>
    <row r="30" spans="1:21" x14ac:dyDescent="0.25">
      <c r="B30" s="85" t="s">
        <v>321</v>
      </c>
      <c r="C30" s="79"/>
      <c r="D30" s="70">
        <v>4540</v>
      </c>
      <c r="E30" s="74">
        <v>900</v>
      </c>
      <c r="F30" s="70">
        <v>470</v>
      </c>
      <c r="G30" s="69">
        <v>5010</v>
      </c>
      <c r="H30" s="70"/>
      <c r="I30" s="71">
        <v>13.2</v>
      </c>
      <c r="J30" s="72">
        <v>4.2</v>
      </c>
      <c r="K30" s="71">
        <v>5.9</v>
      </c>
      <c r="L30" s="73">
        <v>19.100000000000001</v>
      </c>
      <c r="M30" s="70"/>
      <c r="N30" s="70">
        <v>834</v>
      </c>
      <c r="O30" s="74">
        <v>142</v>
      </c>
      <c r="P30" s="70">
        <v>170</v>
      </c>
      <c r="Q30" s="69">
        <v>1004</v>
      </c>
      <c r="R30" s="70"/>
      <c r="S30" s="70">
        <v>231</v>
      </c>
      <c r="T30" s="70"/>
      <c r="U30" s="70"/>
    </row>
    <row r="31" spans="1:21" x14ac:dyDescent="0.25">
      <c r="B31" s="85" t="s">
        <v>322</v>
      </c>
      <c r="C31" s="79"/>
      <c r="D31" s="70">
        <v>5050</v>
      </c>
      <c r="E31" s="74">
        <v>1080</v>
      </c>
      <c r="F31" s="70">
        <v>610</v>
      </c>
      <c r="G31" s="69">
        <v>5660</v>
      </c>
      <c r="H31" s="70"/>
      <c r="I31" s="71">
        <v>14.3</v>
      </c>
      <c r="J31" s="72">
        <v>4.9000000000000004</v>
      </c>
      <c r="K31" s="71">
        <v>6.6</v>
      </c>
      <c r="L31" s="73">
        <v>20.8</v>
      </c>
      <c r="M31" s="70"/>
      <c r="N31" s="70">
        <v>908</v>
      </c>
      <c r="O31" s="74">
        <v>167</v>
      </c>
      <c r="P31" s="70">
        <v>221</v>
      </c>
      <c r="Q31" s="69">
        <v>1129</v>
      </c>
      <c r="R31" s="70"/>
      <c r="S31" s="70">
        <v>112</v>
      </c>
      <c r="T31" s="70"/>
      <c r="U31" s="70"/>
    </row>
    <row r="32" spans="1:21" x14ac:dyDescent="0.25">
      <c r="B32" s="85" t="s">
        <v>323</v>
      </c>
      <c r="C32" s="79"/>
      <c r="D32" s="70">
        <v>5790</v>
      </c>
      <c r="E32" s="74">
        <v>1200</v>
      </c>
      <c r="F32" s="70">
        <v>560</v>
      </c>
      <c r="G32" s="69">
        <v>6350</v>
      </c>
      <c r="H32" s="70"/>
      <c r="I32" s="71">
        <v>16.399999999999999</v>
      </c>
      <c r="J32" s="72">
        <v>5.6</v>
      </c>
      <c r="K32" s="71">
        <v>5.6</v>
      </c>
      <c r="L32" s="73">
        <v>22</v>
      </c>
      <c r="M32" s="70"/>
      <c r="N32" s="70">
        <v>1051</v>
      </c>
      <c r="O32" s="74">
        <v>191</v>
      </c>
      <c r="P32" s="70">
        <v>177</v>
      </c>
      <c r="Q32" s="69">
        <v>1229</v>
      </c>
      <c r="R32" s="70"/>
      <c r="S32" s="70">
        <v>114</v>
      </c>
      <c r="T32" s="70"/>
      <c r="U32" s="70"/>
    </row>
    <row r="33" spans="2:21" x14ac:dyDescent="0.25">
      <c r="B33" s="85" t="s">
        <v>324</v>
      </c>
      <c r="C33" s="79"/>
      <c r="D33" s="70">
        <v>4930</v>
      </c>
      <c r="E33" s="74">
        <v>980</v>
      </c>
      <c r="F33" s="70">
        <v>530</v>
      </c>
      <c r="G33" s="69">
        <v>5470</v>
      </c>
      <c r="H33" s="70"/>
      <c r="I33" s="71">
        <v>13.1</v>
      </c>
      <c r="J33" s="72">
        <v>4.4000000000000004</v>
      </c>
      <c r="K33" s="71">
        <v>7.5</v>
      </c>
      <c r="L33" s="73">
        <v>20.5</v>
      </c>
      <c r="M33" s="70"/>
      <c r="N33" s="70">
        <v>890</v>
      </c>
      <c r="O33" s="74">
        <v>151</v>
      </c>
      <c r="P33" s="70">
        <v>261</v>
      </c>
      <c r="Q33" s="69">
        <v>1152</v>
      </c>
      <c r="R33" s="70"/>
      <c r="S33" s="70">
        <v>94</v>
      </c>
      <c r="T33" s="70"/>
      <c r="U33" s="70"/>
    </row>
    <row r="34" spans="2:21" x14ac:dyDescent="0.25">
      <c r="B34" s="85" t="s">
        <v>325</v>
      </c>
      <c r="C34" s="79"/>
      <c r="D34" s="70">
        <v>3590</v>
      </c>
      <c r="E34" s="74">
        <v>860</v>
      </c>
      <c r="F34" s="70">
        <v>440</v>
      </c>
      <c r="G34" s="69">
        <v>4030</v>
      </c>
      <c r="H34" s="70"/>
      <c r="I34" s="71">
        <v>10</v>
      </c>
      <c r="J34" s="72">
        <v>3.7</v>
      </c>
      <c r="K34" s="71">
        <v>6.9</v>
      </c>
      <c r="L34" s="73">
        <v>16.899999999999999</v>
      </c>
      <c r="M34" s="70"/>
      <c r="N34" s="70">
        <v>625</v>
      </c>
      <c r="O34" s="74">
        <v>128</v>
      </c>
      <c r="P34" s="70">
        <v>209</v>
      </c>
      <c r="Q34" s="69">
        <v>834</v>
      </c>
      <c r="R34" s="70"/>
      <c r="S34" s="70">
        <v>50</v>
      </c>
      <c r="T34" s="70"/>
      <c r="U34" s="70"/>
    </row>
    <row r="35" spans="2:21" x14ac:dyDescent="0.25">
      <c r="B35" s="85" t="s">
        <v>326</v>
      </c>
      <c r="C35" s="79"/>
      <c r="D35" s="70">
        <v>3860</v>
      </c>
      <c r="E35" s="74">
        <v>910</v>
      </c>
      <c r="F35" s="70">
        <v>460</v>
      </c>
      <c r="G35" s="69">
        <v>4320</v>
      </c>
      <c r="H35" s="70"/>
      <c r="I35" s="71">
        <v>9.6999999999999993</v>
      </c>
      <c r="J35" s="72">
        <v>3.7</v>
      </c>
      <c r="K35" s="71">
        <v>5.4</v>
      </c>
      <c r="L35" s="73">
        <v>15.1</v>
      </c>
      <c r="M35" s="70"/>
      <c r="N35" s="70">
        <v>659</v>
      </c>
      <c r="O35" s="74">
        <v>130</v>
      </c>
      <c r="P35" s="70">
        <v>161</v>
      </c>
      <c r="Q35" s="69">
        <v>820</v>
      </c>
      <c r="R35" s="70"/>
      <c r="S35" s="70">
        <v>127</v>
      </c>
      <c r="T35" s="70"/>
      <c r="U35" s="70"/>
    </row>
    <row r="36" spans="2:21" x14ac:dyDescent="0.25">
      <c r="B36" s="85" t="s">
        <v>327</v>
      </c>
      <c r="C36" s="79"/>
      <c r="D36" s="70">
        <v>4410</v>
      </c>
      <c r="E36" s="74">
        <v>1060</v>
      </c>
      <c r="F36" s="70">
        <v>670</v>
      </c>
      <c r="G36" s="69">
        <v>5080</v>
      </c>
      <c r="H36" s="70"/>
      <c r="I36" s="71">
        <v>11.2</v>
      </c>
      <c r="J36" s="72">
        <v>4.5</v>
      </c>
      <c r="K36" s="71">
        <v>8.1</v>
      </c>
      <c r="L36" s="73">
        <v>19.3</v>
      </c>
      <c r="M36" s="70"/>
      <c r="N36" s="70">
        <v>755</v>
      </c>
      <c r="O36" s="74">
        <v>157</v>
      </c>
      <c r="P36" s="70">
        <v>391</v>
      </c>
      <c r="Q36" s="69">
        <v>1146</v>
      </c>
      <c r="R36" s="70"/>
      <c r="S36" s="70">
        <v>151</v>
      </c>
      <c r="T36" s="70"/>
      <c r="U36" s="70"/>
    </row>
    <row r="37" spans="2:21" ht="26.5" customHeight="1" x14ac:dyDescent="0.25">
      <c r="B37" s="85" t="s">
        <v>328</v>
      </c>
      <c r="C37" s="79"/>
      <c r="D37" s="70">
        <v>4020</v>
      </c>
      <c r="E37" s="74">
        <v>940</v>
      </c>
      <c r="F37" s="70">
        <v>530</v>
      </c>
      <c r="G37" s="69">
        <v>4550</v>
      </c>
      <c r="H37" s="70"/>
      <c r="I37" s="71">
        <v>10.3</v>
      </c>
      <c r="J37" s="72">
        <v>3.9</v>
      </c>
      <c r="K37" s="71">
        <v>2.9</v>
      </c>
      <c r="L37" s="73">
        <v>13.1</v>
      </c>
      <c r="M37" s="70"/>
      <c r="N37" s="70">
        <v>739</v>
      </c>
      <c r="O37" s="74">
        <v>137</v>
      </c>
      <c r="P37" s="70">
        <v>133</v>
      </c>
      <c r="Q37" s="69">
        <v>872</v>
      </c>
      <c r="R37" s="70"/>
      <c r="S37" s="70">
        <v>63</v>
      </c>
      <c r="T37" s="70"/>
      <c r="U37" s="83"/>
    </row>
    <row r="38" spans="2:21" x14ac:dyDescent="0.25">
      <c r="B38" s="85" t="s">
        <v>329</v>
      </c>
      <c r="C38" s="79"/>
      <c r="D38" s="70">
        <v>4560</v>
      </c>
      <c r="E38" s="74">
        <v>1050</v>
      </c>
      <c r="F38" s="70">
        <v>530</v>
      </c>
      <c r="G38" s="69">
        <v>5090</v>
      </c>
      <c r="H38" s="70"/>
      <c r="I38" s="71">
        <v>11.8</v>
      </c>
      <c r="J38" s="72">
        <v>4.5</v>
      </c>
      <c r="K38" s="71">
        <v>7.8</v>
      </c>
      <c r="L38" s="73">
        <v>19.600000000000001</v>
      </c>
      <c r="M38" s="70"/>
      <c r="N38" s="70">
        <v>795</v>
      </c>
      <c r="O38" s="74">
        <v>159</v>
      </c>
      <c r="P38" s="70">
        <v>128</v>
      </c>
      <c r="Q38" s="69">
        <v>922</v>
      </c>
      <c r="R38" s="70"/>
      <c r="S38" s="70">
        <v>272</v>
      </c>
      <c r="T38" s="70"/>
      <c r="U38" s="70"/>
    </row>
    <row r="39" spans="2:21" x14ac:dyDescent="0.25">
      <c r="B39" s="85" t="s">
        <v>330</v>
      </c>
      <c r="C39" s="79"/>
      <c r="D39" s="70">
        <v>4670</v>
      </c>
      <c r="E39" s="74">
        <v>1030</v>
      </c>
      <c r="F39" s="70">
        <v>470</v>
      </c>
      <c r="G39" s="69">
        <v>5130</v>
      </c>
      <c r="H39" s="70"/>
      <c r="I39" s="71">
        <v>12.8</v>
      </c>
      <c r="J39" s="72">
        <v>4.7</v>
      </c>
      <c r="K39" s="71">
        <v>3.5</v>
      </c>
      <c r="L39" s="73">
        <v>16.3</v>
      </c>
      <c r="M39" s="70"/>
      <c r="N39" s="70">
        <v>851</v>
      </c>
      <c r="O39" s="74">
        <v>166</v>
      </c>
      <c r="P39" s="70">
        <v>121</v>
      </c>
      <c r="Q39" s="69">
        <v>973</v>
      </c>
      <c r="R39" s="70"/>
      <c r="S39" s="70">
        <v>43</v>
      </c>
      <c r="T39" s="70"/>
      <c r="U39" s="82"/>
    </row>
    <row r="40" spans="2:21" x14ac:dyDescent="0.25">
      <c r="B40" s="85" t="s">
        <v>331</v>
      </c>
      <c r="C40" s="79"/>
      <c r="D40" s="70">
        <v>5020</v>
      </c>
      <c r="E40" s="74">
        <v>1160</v>
      </c>
      <c r="F40" s="70">
        <v>590</v>
      </c>
      <c r="G40" s="69">
        <v>5610</v>
      </c>
      <c r="H40" s="70"/>
      <c r="I40" s="71">
        <v>14</v>
      </c>
      <c r="J40" s="72">
        <v>5.3</v>
      </c>
      <c r="K40" s="71">
        <v>5</v>
      </c>
      <c r="L40" s="73">
        <v>19</v>
      </c>
      <c r="M40" s="70"/>
      <c r="N40" s="70">
        <v>904</v>
      </c>
      <c r="O40" s="74">
        <v>182</v>
      </c>
      <c r="P40" s="70">
        <v>194</v>
      </c>
      <c r="Q40" s="69">
        <v>1098</v>
      </c>
      <c r="R40" s="70"/>
      <c r="S40" s="70">
        <v>140</v>
      </c>
      <c r="T40" s="70"/>
      <c r="U40" s="70"/>
    </row>
    <row r="41" spans="2:21" x14ac:dyDescent="0.25">
      <c r="B41" s="85" t="s">
        <v>332</v>
      </c>
      <c r="C41" s="79"/>
      <c r="D41" s="70">
        <v>5270</v>
      </c>
      <c r="E41" s="74">
        <v>1150</v>
      </c>
      <c r="F41" s="70">
        <v>480</v>
      </c>
      <c r="G41" s="69">
        <v>5740</v>
      </c>
      <c r="H41" s="70"/>
      <c r="I41" s="71">
        <v>16.5</v>
      </c>
      <c r="J41" s="72">
        <v>5.5</v>
      </c>
      <c r="K41" s="71">
        <v>3.7</v>
      </c>
      <c r="L41" s="73">
        <v>20.2</v>
      </c>
      <c r="M41" s="70"/>
      <c r="N41" s="70">
        <v>992</v>
      </c>
      <c r="O41" s="74">
        <v>190</v>
      </c>
      <c r="P41" s="70">
        <v>177</v>
      </c>
      <c r="Q41" s="69">
        <v>1169</v>
      </c>
      <c r="R41" s="70"/>
      <c r="S41" s="70">
        <v>80</v>
      </c>
      <c r="T41" s="70"/>
      <c r="U41" s="70"/>
    </row>
    <row r="42" spans="2:21" x14ac:dyDescent="0.25">
      <c r="B42" s="85" t="s">
        <v>333</v>
      </c>
      <c r="C42" s="79"/>
      <c r="D42" s="70">
        <v>4640</v>
      </c>
      <c r="E42" s="74">
        <v>1070</v>
      </c>
      <c r="F42" s="70">
        <v>500</v>
      </c>
      <c r="G42" s="69">
        <v>5140</v>
      </c>
      <c r="H42" s="70"/>
      <c r="I42" s="71">
        <v>13.2</v>
      </c>
      <c r="J42" s="72">
        <v>4.9000000000000004</v>
      </c>
      <c r="K42" s="71">
        <v>8.4</v>
      </c>
      <c r="L42" s="73">
        <v>21.6</v>
      </c>
      <c r="M42" s="70"/>
      <c r="N42" s="70">
        <v>835</v>
      </c>
      <c r="O42" s="74">
        <v>170</v>
      </c>
      <c r="P42" s="70">
        <v>263</v>
      </c>
      <c r="Q42" s="69">
        <v>1097</v>
      </c>
      <c r="R42" s="70"/>
      <c r="S42" s="70">
        <v>203</v>
      </c>
      <c r="T42" s="70"/>
      <c r="U42" s="70"/>
    </row>
    <row r="43" spans="2:21" x14ac:dyDescent="0.25">
      <c r="B43" s="85" t="s">
        <v>334</v>
      </c>
      <c r="C43" s="79"/>
      <c r="D43" s="70">
        <v>5060</v>
      </c>
      <c r="E43" s="74">
        <v>1170</v>
      </c>
      <c r="F43" s="70">
        <v>530</v>
      </c>
      <c r="G43" s="69">
        <v>5590</v>
      </c>
      <c r="H43" s="70"/>
      <c r="I43" s="71">
        <v>14.9</v>
      </c>
      <c r="J43" s="72">
        <v>5.4</v>
      </c>
      <c r="K43" s="71">
        <v>4.5</v>
      </c>
      <c r="L43" s="73">
        <v>19.3</v>
      </c>
      <c r="M43" s="70"/>
      <c r="N43" s="70">
        <v>927</v>
      </c>
      <c r="O43" s="74">
        <v>187</v>
      </c>
      <c r="P43" s="70">
        <v>159</v>
      </c>
      <c r="Q43" s="69">
        <v>1086</v>
      </c>
      <c r="R43" s="70"/>
      <c r="S43" s="70">
        <v>126</v>
      </c>
      <c r="T43" s="70"/>
      <c r="U43" s="70"/>
    </row>
    <row r="44" spans="2:21" x14ac:dyDescent="0.25">
      <c r="B44" s="85" t="s">
        <v>335</v>
      </c>
      <c r="C44" s="79"/>
      <c r="D44" s="70">
        <v>5230</v>
      </c>
      <c r="E44" s="74">
        <v>1110</v>
      </c>
      <c r="F44" s="70">
        <v>470</v>
      </c>
      <c r="G44" s="69">
        <v>5700</v>
      </c>
      <c r="H44" s="70"/>
      <c r="I44" s="71">
        <v>16.100000000000001</v>
      </c>
      <c r="J44" s="72">
        <v>5.3</v>
      </c>
      <c r="K44" s="71">
        <v>6.4</v>
      </c>
      <c r="L44" s="73">
        <v>22.5</v>
      </c>
      <c r="M44" s="70"/>
      <c r="N44" s="70">
        <v>987</v>
      </c>
      <c r="O44" s="74">
        <v>182</v>
      </c>
      <c r="P44" s="70">
        <v>234</v>
      </c>
      <c r="Q44" s="69">
        <v>1221</v>
      </c>
      <c r="R44" s="70"/>
      <c r="S44" s="70">
        <v>66</v>
      </c>
      <c r="T44" s="70"/>
      <c r="U44" s="70"/>
    </row>
    <row r="45" spans="2:21" x14ac:dyDescent="0.25">
      <c r="B45" s="85" t="s">
        <v>336</v>
      </c>
      <c r="C45" s="79"/>
      <c r="D45" s="70">
        <v>4900</v>
      </c>
      <c r="E45" s="74">
        <v>1160</v>
      </c>
      <c r="F45" s="70">
        <v>520</v>
      </c>
      <c r="G45" s="69">
        <v>5420</v>
      </c>
      <c r="H45" s="70"/>
      <c r="I45" s="71">
        <v>14.4</v>
      </c>
      <c r="J45" s="72">
        <v>5.3</v>
      </c>
      <c r="K45" s="71">
        <v>9.4</v>
      </c>
      <c r="L45" s="73">
        <v>23.8</v>
      </c>
      <c r="M45" s="70"/>
      <c r="N45" s="70">
        <v>905</v>
      </c>
      <c r="O45" s="74">
        <v>187</v>
      </c>
      <c r="P45" s="70">
        <v>236</v>
      </c>
      <c r="Q45" s="69">
        <v>1142</v>
      </c>
      <c r="R45" s="70"/>
      <c r="S45" s="70">
        <v>153</v>
      </c>
      <c r="T45" s="70"/>
      <c r="U45" s="70"/>
    </row>
    <row r="46" spans="2:21" x14ac:dyDescent="0.25">
      <c r="B46" s="85" t="s">
        <v>337</v>
      </c>
      <c r="C46" s="79"/>
      <c r="D46" s="70">
        <v>3860</v>
      </c>
      <c r="E46" s="74">
        <v>1080</v>
      </c>
      <c r="F46" s="70">
        <v>530</v>
      </c>
      <c r="G46" s="69">
        <v>4400</v>
      </c>
      <c r="H46" s="70"/>
      <c r="I46" s="71">
        <v>12.2</v>
      </c>
      <c r="J46" s="72">
        <v>4.9000000000000004</v>
      </c>
      <c r="K46" s="71">
        <v>7.7</v>
      </c>
      <c r="L46" s="73">
        <v>19.899999999999999</v>
      </c>
      <c r="M46" s="70"/>
      <c r="N46" s="70">
        <v>688</v>
      </c>
      <c r="O46" s="74">
        <v>170</v>
      </c>
      <c r="P46" s="70">
        <v>190</v>
      </c>
      <c r="Q46" s="69">
        <v>878</v>
      </c>
      <c r="R46" s="70"/>
      <c r="S46" s="70">
        <v>107</v>
      </c>
      <c r="T46" s="70"/>
      <c r="U46" s="70"/>
    </row>
    <row r="47" spans="2:21" x14ac:dyDescent="0.25">
      <c r="B47" s="85" t="s">
        <v>338</v>
      </c>
      <c r="C47" s="79"/>
      <c r="D47" s="70">
        <v>3940</v>
      </c>
      <c r="E47" s="74">
        <v>1060</v>
      </c>
      <c r="F47" s="70">
        <v>440</v>
      </c>
      <c r="G47" s="69">
        <v>4380</v>
      </c>
      <c r="H47" s="70"/>
      <c r="I47" s="71">
        <v>12</v>
      </c>
      <c r="J47" s="72">
        <v>4.7</v>
      </c>
      <c r="K47" s="71">
        <v>4</v>
      </c>
      <c r="L47" s="73">
        <v>16</v>
      </c>
      <c r="M47" s="70"/>
      <c r="N47" s="70">
        <v>706</v>
      </c>
      <c r="O47" s="74">
        <v>168</v>
      </c>
      <c r="P47" s="70">
        <v>128</v>
      </c>
      <c r="Q47" s="69">
        <v>835</v>
      </c>
      <c r="R47" s="70"/>
      <c r="S47" s="70">
        <v>78</v>
      </c>
      <c r="T47" s="70"/>
      <c r="U47" s="70"/>
    </row>
    <row r="48" spans="2:21" x14ac:dyDescent="0.25">
      <c r="B48" s="85" t="s">
        <v>339</v>
      </c>
      <c r="C48" s="79"/>
      <c r="D48" s="70">
        <v>4120</v>
      </c>
      <c r="E48" s="74">
        <v>1030</v>
      </c>
      <c r="F48" s="70">
        <v>560</v>
      </c>
      <c r="G48" s="69">
        <v>4680</v>
      </c>
      <c r="H48" s="70"/>
      <c r="I48" s="71">
        <v>12.5</v>
      </c>
      <c r="J48" s="72">
        <v>4.5</v>
      </c>
      <c r="K48" s="71">
        <v>5.4</v>
      </c>
      <c r="L48" s="73">
        <v>17.899999999999999</v>
      </c>
      <c r="M48" s="70"/>
      <c r="N48" s="70">
        <v>760</v>
      </c>
      <c r="O48" s="74">
        <v>170</v>
      </c>
      <c r="P48" s="70">
        <v>147</v>
      </c>
      <c r="Q48" s="69">
        <v>907</v>
      </c>
      <c r="R48" s="70"/>
      <c r="S48" s="70">
        <v>108</v>
      </c>
      <c r="T48" s="70"/>
      <c r="U48" s="70"/>
    </row>
    <row r="49" spans="1:21" ht="26.25" customHeight="1" x14ac:dyDescent="0.25">
      <c r="B49" s="85" t="s">
        <v>340</v>
      </c>
      <c r="C49" s="79"/>
      <c r="D49" s="70">
        <v>1760</v>
      </c>
      <c r="E49" s="74">
        <v>440</v>
      </c>
      <c r="F49" s="70">
        <v>370</v>
      </c>
      <c r="G49" s="69">
        <v>2130</v>
      </c>
      <c r="H49" s="70"/>
      <c r="I49" s="71">
        <v>4.7</v>
      </c>
      <c r="J49" s="72">
        <v>2</v>
      </c>
      <c r="K49" s="71">
        <v>5.2</v>
      </c>
      <c r="L49" s="73">
        <v>9.9</v>
      </c>
      <c r="M49" s="70"/>
      <c r="N49" s="70">
        <v>289</v>
      </c>
      <c r="O49" s="74">
        <v>72</v>
      </c>
      <c r="P49" s="70">
        <v>134</v>
      </c>
      <c r="Q49" s="69">
        <v>424</v>
      </c>
      <c r="R49" s="70"/>
      <c r="S49" s="70">
        <v>34</v>
      </c>
      <c r="T49" s="70"/>
      <c r="U49" s="70"/>
    </row>
    <row r="50" spans="1:21" ht="12.75" customHeight="1" x14ac:dyDescent="0.25">
      <c r="B50" s="85" t="s">
        <v>341</v>
      </c>
      <c r="C50" s="79"/>
      <c r="D50" s="70">
        <v>1940</v>
      </c>
      <c r="E50" s="74">
        <v>440</v>
      </c>
      <c r="F50" s="70">
        <v>270</v>
      </c>
      <c r="G50" s="69">
        <v>2210</v>
      </c>
      <c r="H50" s="70"/>
      <c r="I50" s="71">
        <v>5.3</v>
      </c>
      <c r="J50" s="72">
        <v>2</v>
      </c>
      <c r="K50" s="71">
        <v>1.5</v>
      </c>
      <c r="L50" s="73">
        <v>6.7</v>
      </c>
      <c r="M50" s="70"/>
      <c r="N50" s="70">
        <v>331</v>
      </c>
      <c r="O50" s="74">
        <v>71</v>
      </c>
      <c r="P50" s="70">
        <v>68</v>
      </c>
      <c r="Q50" s="69">
        <v>400</v>
      </c>
      <c r="R50" s="70"/>
      <c r="S50" s="70">
        <v>24</v>
      </c>
      <c r="T50" s="70"/>
      <c r="U50" s="70"/>
    </row>
    <row r="51" spans="1:21" ht="12.75" customHeight="1" x14ac:dyDescent="0.25">
      <c r="B51" s="86" t="s">
        <v>342</v>
      </c>
      <c r="C51" s="79"/>
      <c r="D51" s="70">
        <v>2570</v>
      </c>
      <c r="E51" s="74">
        <v>600</v>
      </c>
      <c r="F51" s="70">
        <v>350</v>
      </c>
      <c r="G51" s="69">
        <v>2920</v>
      </c>
      <c r="H51" s="70"/>
      <c r="I51" s="71">
        <v>7.5</v>
      </c>
      <c r="J51" s="72">
        <v>2.6</v>
      </c>
      <c r="K51" s="71">
        <v>2.2999999999999998</v>
      </c>
      <c r="L51" s="73">
        <v>9.8000000000000007</v>
      </c>
      <c r="M51" s="70"/>
      <c r="N51" s="70">
        <v>470</v>
      </c>
      <c r="O51" s="74">
        <v>93</v>
      </c>
      <c r="P51" s="70">
        <v>75</v>
      </c>
      <c r="Q51" s="69">
        <v>545</v>
      </c>
      <c r="R51" s="70"/>
      <c r="S51" s="70">
        <v>65</v>
      </c>
      <c r="T51" s="70"/>
      <c r="U51" s="70"/>
    </row>
    <row r="52" spans="1:21" ht="12.75" customHeight="1" x14ac:dyDescent="0.25">
      <c r="B52" s="86" t="s">
        <v>343</v>
      </c>
      <c r="C52" s="79"/>
      <c r="D52" s="70">
        <v>3030</v>
      </c>
      <c r="E52" s="74">
        <v>830</v>
      </c>
      <c r="F52" s="70">
        <v>440</v>
      </c>
      <c r="G52" s="69">
        <v>3470</v>
      </c>
      <c r="H52" s="70"/>
      <c r="I52" s="71">
        <v>9.3000000000000007</v>
      </c>
      <c r="J52" s="72">
        <v>3.8</v>
      </c>
      <c r="K52" s="71">
        <v>3.4</v>
      </c>
      <c r="L52" s="73">
        <v>12.8</v>
      </c>
      <c r="M52" s="70"/>
      <c r="N52" s="70">
        <v>581</v>
      </c>
      <c r="O52" s="74">
        <v>140</v>
      </c>
      <c r="P52" s="70">
        <v>153</v>
      </c>
      <c r="Q52" s="69">
        <v>734</v>
      </c>
      <c r="R52" s="70"/>
      <c r="S52" s="70">
        <v>124</v>
      </c>
      <c r="T52" s="70"/>
      <c r="U52" s="87"/>
    </row>
    <row r="53" spans="1:21" ht="12.75" customHeight="1" x14ac:dyDescent="0.25">
      <c r="B53" s="85" t="s">
        <v>344</v>
      </c>
      <c r="C53" s="79"/>
      <c r="D53" s="70">
        <v>3230</v>
      </c>
      <c r="E53" s="74">
        <v>830</v>
      </c>
      <c r="F53" s="70">
        <v>340</v>
      </c>
      <c r="G53" s="69">
        <v>3560</v>
      </c>
      <c r="H53" s="70"/>
      <c r="I53" s="71">
        <v>9.4</v>
      </c>
      <c r="J53" s="72">
        <v>4.4000000000000004</v>
      </c>
      <c r="K53" s="71">
        <v>4.2</v>
      </c>
      <c r="L53" s="73">
        <v>13.7</v>
      </c>
      <c r="M53" s="70"/>
      <c r="N53" s="70">
        <v>633</v>
      </c>
      <c r="O53" s="74">
        <v>148</v>
      </c>
      <c r="P53" s="70">
        <v>201</v>
      </c>
      <c r="Q53" s="69">
        <v>834</v>
      </c>
      <c r="R53" s="70"/>
      <c r="S53" s="70">
        <v>76</v>
      </c>
      <c r="T53" s="70"/>
      <c r="U53" s="87"/>
    </row>
    <row r="54" spans="1:21" ht="12.75" customHeight="1" x14ac:dyDescent="0.25">
      <c r="B54" s="85" t="s">
        <v>345</v>
      </c>
      <c r="C54" s="79"/>
      <c r="D54" s="70">
        <v>3700</v>
      </c>
      <c r="E54" s="74">
        <v>940</v>
      </c>
      <c r="F54" s="70">
        <v>430</v>
      </c>
      <c r="G54" s="69">
        <v>4120</v>
      </c>
      <c r="H54" s="70"/>
      <c r="I54" s="71">
        <v>10.199999999999999</v>
      </c>
      <c r="J54" s="72">
        <v>4.9000000000000004</v>
      </c>
      <c r="K54" s="71">
        <v>2.6</v>
      </c>
      <c r="L54" s="73">
        <v>12.8</v>
      </c>
      <c r="M54" s="70"/>
      <c r="N54" s="70">
        <v>706</v>
      </c>
      <c r="O54" s="74">
        <v>156</v>
      </c>
      <c r="P54" s="70">
        <v>110</v>
      </c>
      <c r="Q54" s="69">
        <v>816</v>
      </c>
      <c r="R54" s="70"/>
      <c r="S54" s="70">
        <v>55</v>
      </c>
      <c r="T54" s="70"/>
      <c r="U54" s="87"/>
    </row>
    <row r="55" spans="1:21" ht="12.75" customHeight="1" x14ac:dyDescent="0.25">
      <c r="B55" s="85" t="s">
        <v>346</v>
      </c>
      <c r="C55" s="79"/>
      <c r="D55" s="70">
        <v>5300</v>
      </c>
      <c r="E55" s="74">
        <v>1370</v>
      </c>
      <c r="F55" s="70">
        <v>530</v>
      </c>
      <c r="G55" s="69">
        <v>5830</v>
      </c>
      <c r="H55" s="70"/>
      <c r="I55" s="71">
        <v>16.3</v>
      </c>
      <c r="J55" s="72">
        <v>7.4</v>
      </c>
      <c r="K55" s="71">
        <v>5.8</v>
      </c>
      <c r="L55" s="73">
        <v>22.2</v>
      </c>
      <c r="M55" s="70"/>
      <c r="N55" s="70">
        <v>1062</v>
      </c>
      <c r="O55" s="74">
        <v>234</v>
      </c>
      <c r="P55" s="70">
        <v>177</v>
      </c>
      <c r="Q55" s="69">
        <v>1239</v>
      </c>
      <c r="R55" s="70"/>
      <c r="S55" s="70">
        <v>76</v>
      </c>
      <c r="T55" s="70"/>
      <c r="U55" s="87"/>
    </row>
    <row r="56" spans="1:21" ht="12.75" customHeight="1" x14ac:dyDescent="0.25">
      <c r="B56" s="85" t="s">
        <v>347</v>
      </c>
      <c r="C56" s="79"/>
      <c r="D56" s="70">
        <v>5290</v>
      </c>
      <c r="E56" s="74">
        <v>1280</v>
      </c>
      <c r="F56" s="70">
        <v>430</v>
      </c>
      <c r="G56" s="69">
        <v>5720</v>
      </c>
      <c r="H56" s="70"/>
      <c r="I56" s="71">
        <v>17.3</v>
      </c>
      <c r="J56" s="72">
        <v>7.3</v>
      </c>
      <c r="K56" s="71">
        <v>4.7</v>
      </c>
      <c r="L56" s="73">
        <v>21.9</v>
      </c>
      <c r="M56" s="70"/>
      <c r="N56" s="70">
        <v>1090</v>
      </c>
      <c r="O56" s="74">
        <v>229</v>
      </c>
      <c r="P56" s="70">
        <v>140</v>
      </c>
      <c r="Q56" s="69">
        <v>1229</v>
      </c>
      <c r="R56" s="70"/>
      <c r="S56" s="70">
        <v>56</v>
      </c>
      <c r="T56" s="70"/>
      <c r="U56" s="87"/>
    </row>
    <row r="57" spans="1:21" ht="12.75" customHeight="1" x14ac:dyDescent="0.25">
      <c r="B57" s="85" t="s">
        <v>348</v>
      </c>
      <c r="C57" s="79"/>
      <c r="D57" s="70">
        <v>6190</v>
      </c>
      <c r="E57" s="74">
        <v>1530</v>
      </c>
      <c r="F57" s="70">
        <v>570</v>
      </c>
      <c r="G57" s="69">
        <v>6760</v>
      </c>
      <c r="H57" s="70"/>
      <c r="I57" s="71">
        <v>21.2</v>
      </c>
      <c r="J57" s="72">
        <v>9.6999999999999993</v>
      </c>
      <c r="K57" s="71">
        <v>8.3000000000000007</v>
      </c>
      <c r="L57" s="73">
        <v>29.4</v>
      </c>
      <c r="M57" s="70"/>
      <c r="N57" s="70">
        <v>1311</v>
      </c>
      <c r="O57" s="74">
        <v>297</v>
      </c>
      <c r="P57" s="70">
        <v>240</v>
      </c>
      <c r="Q57" s="69">
        <v>1551</v>
      </c>
      <c r="R57" s="70"/>
      <c r="S57" s="70">
        <v>144</v>
      </c>
      <c r="T57" s="70"/>
      <c r="U57" s="87"/>
    </row>
    <row r="58" spans="1:21" ht="12.75" customHeight="1" x14ac:dyDescent="0.25">
      <c r="B58" s="85" t="s">
        <v>349</v>
      </c>
      <c r="C58" s="79"/>
      <c r="D58" s="70">
        <v>3890</v>
      </c>
      <c r="E58" s="74">
        <v>960</v>
      </c>
      <c r="F58" s="70">
        <v>380</v>
      </c>
      <c r="G58" s="69">
        <v>4270</v>
      </c>
      <c r="H58" s="70"/>
      <c r="I58" s="71">
        <v>14.8</v>
      </c>
      <c r="J58" s="72">
        <v>6.9</v>
      </c>
      <c r="K58" s="71">
        <v>3.2</v>
      </c>
      <c r="L58" s="73">
        <v>18.100000000000001</v>
      </c>
      <c r="M58" s="70"/>
      <c r="N58" s="70">
        <v>812</v>
      </c>
      <c r="O58" s="74">
        <v>168</v>
      </c>
      <c r="P58" s="70">
        <v>201</v>
      </c>
      <c r="Q58" s="69">
        <v>1014</v>
      </c>
      <c r="R58" s="70"/>
      <c r="S58" s="70">
        <v>104</v>
      </c>
      <c r="T58" s="70"/>
      <c r="U58" s="87"/>
    </row>
    <row r="59" spans="1:21" ht="12.75" customHeight="1" x14ac:dyDescent="0.25">
      <c r="B59" s="85" t="s">
        <v>350</v>
      </c>
      <c r="C59" s="79"/>
      <c r="D59" s="70">
        <v>4750</v>
      </c>
      <c r="E59" s="74">
        <v>1240</v>
      </c>
      <c r="F59" s="70">
        <v>460</v>
      </c>
      <c r="G59" s="69">
        <v>5210</v>
      </c>
      <c r="H59" s="70"/>
      <c r="I59" s="71">
        <v>17.8</v>
      </c>
      <c r="J59" s="72">
        <v>9</v>
      </c>
      <c r="K59" s="71">
        <v>6.7</v>
      </c>
      <c r="L59" s="73">
        <v>24.5</v>
      </c>
      <c r="M59" s="70"/>
      <c r="N59" s="70">
        <v>976</v>
      </c>
      <c r="O59" s="74">
        <v>216</v>
      </c>
      <c r="P59" s="70">
        <v>229</v>
      </c>
      <c r="Q59" s="69">
        <v>1205</v>
      </c>
      <c r="R59" s="70"/>
      <c r="S59" s="70">
        <v>217</v>
      </c>
      <c r="T59" s="70"/>
      <c r="U59" s="87"/>
    </row>
    <row r="60" spans="1:21" ht="12.75" customHeight="1" x14ac:dyDescent="0.25">
      <c r="B60" s="85" t="s">
        <v>351</v>
      </c>
      <c r="C60" s="79"/>
      <c r="D60" s="70">
        <v>6270</v>
      </c>
      <c r="E60" s="74">
        <v>1570</v>
      </c>
      <c r="F60" s="70">
        <v>610</v>
      </c>
      <c r="G60" s="69">
        <v>6880</v>
      </c>
      <c r="H60" s="70"/>
      <c r="I60" s="71">
        <v>26.6</v>
      </c>
      <c r="J60" s="72">
        <v>12.2</v>
      </c>
      <c r="K60" s="71">
        <v>10</v>
      </c>
      <c r="L60" s="73">
        <v>36.6</v>
      </c>
      <c r="M60" s="70"/>
      <c r="N60" s="70">
        <v>1405</v>
      </c>
      <c r="O60" s="74">
        <v>331</v>
      </c>
      <c r="P60" s="70">
        <v>268</v>
      </c>
      <c r="Q60" s="69">
        <v>1673</v>
      </c>
      <c r="R60" s="70"/>
      <c r="S60" s="70">
        <v>59</v>
      </c>
      <c r="T60" s="70"/>
      <c r="U60" s="87"/>
    </row>
    <row r="61" spans="1:21" ht="25.5" customHeight="1" x14ac:dyDescent="0.25">
      <c r="A61" s="85" t="s">
        <v>352</v>
      </c>
      <c r="B61" s="85"/>
      <c r="C61" s="79"/>
      <c r="D61" s="88"/>
      <c r="E61" s="74"/>
      <c r="F61" s="88"/>
      <c r="G61" s="89"/>
      <c r="H61" s="70"/>
      <c r="I61" s="82"/>
      <c r="J61" s="82"/>
      <c r="K61" s="88"/>
      <c r="L61" s="73"/>
      <c r="M61" s="70"/>
      <c r="N61" s="70"/>
      <c r="O61" s="74"/>
      <c r="P61" s="70"/>
      <c r="Q61" s="69"/>
      <c r="R61" s="70"/>
      <c r="S61" s="83"/>
      <c r="T61" s="70"/>
      <c r="U61" s="70"/>
    </row>
    <row r="62" spans="1:21" ht="12.75" customHeight="1" x14ac:dyDescent="0.25">
      <c r="B62" s="1" t="s">
        <v>353</v>
      </c>
      <c r="C62" s="79"/>
      <c r="D62" s="70" t="s">
        <v>283</v>
      </c>
      <c r="E62" s="70" t="s">
        <v>283</v>
      </c>
      <c r="F62" s="70" t="s">
        <v>283</v>
      </c>
      <c r="G62" s="69" t="s">
        <v>283</v>
      </c>
      <c r="H62" s="70"/>
      <c r="I62" s="71" t="s">
        <v>101</v>
      </c>
      <c r="J62" s="70" t="s">
        <v>101</v>
      </c>
      <c r="K62" s="71" t="s">
        <v>101</v>
      </c>
      <c r="L62" s="90">
        <v>0</v>
      </c>
      <c r="M62" s="70"/>
      <c r="N62" s="70" t="s">
        <v>283</v>
      </c>
      <c r="O62" s="70" t="s">
        <v>283</v>
      </c>
      <c r="P62" s="70" t="s">
        <v>283</v>
      </c>
      <c r="Q62" s="69" t="s">
        <v>283</v>
      </c>
      <c r="R62" s="70"/>
      <c r="S62" s="70" t="s">
        <v>283</v>
      </c>
      <c r="T62" s="70"/>
      <c r="U62" s="70"/>
    </row>
    <row r="63" spans="1:21" ht="13.5" customHeight="1" x14ac:dyDescent="0.25">
      <c r="B63" s="1" t="s">
        <v>354</v>
      </c>
      <c r="C63" s="79"/>
      <c r="D63" s="70" t="s">
        <v>283</v>
      </c>
      <c r="E63" s="70" t="s">
        <v>283</v>
      </c>
      <c r="F63" s="70" t="s">
        <v>283</v>
      </c>
      <c r="G63" s="69" t="s">
        <v>283</v>
      </c>
      <c r="H63" s="70"/>
      <c r="I63" s="71" t="s">
        <v>101</v>
      </c>
      <c r="J63" s="70" t="s">
        <v>101</v>
      </c>
      <c r="K63" s="71">
        <v>28.2</v>
      </c>
      <c r="L63" s="90">
        <v>28.2</v>
      </c>
      <c r="M63" s="70"/>
      <c r="N63" s="70" t="s">
        <v>283</v>
      </c>
      <c r="O63" s="70" t="s">
        <v>283</v>
      </c>
      <c r="P63" s="70" t="s">
        <v>283</v>
      </c>
      <c r="Q63" s="69" t="s">
        <v>283</v>
      </c>
      <c r="R63" s="70"/>
      <c r="S63" s="70" t="s">
        <v>283</v>
      </c>
      <c r="T63" s="70"/>
      <c r="U63" s="70"/>
    </row>
    <row r="64" spans="1:21" ht="25.5" customHeight="1" x14ac:dyDescent="0.25">
      <c r="A64" s="85" t="s">
        <v>355</v>
      </c>
      <c r="C64" s="79"/>
      <c r="D64" s="70"/>
      <c r="E64" s="74"/>
      <c r="F64" s="70"/>
      <c r="G64" s="69"/>
      <c r="H64" s="70"/>
      <c r="I64" s="71"/>
      <c r="J64" s="72"/>
      <c r="K64" s="71"/>
      <c r="L64" s="73"/>
      <c r="M64" s="70"/>
      <c r="N64" s="70"/>
      <c r="O64" s="74"/>
      <c r="P64" s="70"/>
      <c r="Q64" s="69"/>
      <c r="R64" s="70"/>
      <c r="S64" s="70"/>
      <c r="T64" s="70"/>
      <c r="U64" s="70"/>
    </row>
    <row r="65" spans="1:21" x14ac:dyDescent="0.25">
      <c r="A65" s="85"/>
      <c r="B65" s="1" t="s">
        <v>353</v>
      </c>
      <c r="C65" s="79"/>
      <c r="D65" s="70" t="s">
        <v>283</v>
      </c>
      <c r="E65" s="70" t="s">
        <v>283</v>
      </c>
      <c r="F65" s="70" t="s">
        <v>283</v>
      </c>
      <c r="G65" s="69" t="s">
        <v>283</v>
      </c>
      <c r="H65" s="70"/>
      <c r="I65" s="91" t="s">
        <v>283</v>
      </c>
      <c r="J65" s="91" t="s">
        <v>283</v>
      </c>
      <c r="K65" s="91" t="s">
        <v>283</v>
      </c>
      <c r="L65" s="92">
        <v>0</v>
      </c>
      <c r="M65" s="70"/>
      <c r="N65" s="70" t="s">
        <v>283</v>
      </c>
      <c r="O65" s="70" t="s">
        <v>283</v>
      </c>
      <c r="P65" s="70" t="s">
        <v>283</v>
      </c>
      <c r="Q65" s="69" t="s">
        <v>283</v>
      </c>
      <c r="R65" s="70"/>
      <c r="S65" s="70" t="s">
        <v>283</v>
      </c>
      <c r="T65" s="70"/>
      <c r="U65" s="70"/>
    </row>
    <row r="66" spans="1:21" x14ac:dyDescent="0.25">
      <c r="B66" s="1" t="s">
        <v>354</v>
      </c>
      <c r="C66" s="79"/>
      <c r="D66" s="70" t="s">
        <v>283</v>
      </c>
      <c r="E66" s="70" t="s">
        <v>283</v>
      </c>
      <c r="F66" s="70" t="s">
        <v>283</v>
      </c>
      <c r="G66" s="69" t="s">
        <v>283</v>
      </c>
      <c r="H66" s="70"/>
      <c r="I66" s="91" t="s">
        <v>283</v>
      </c>
      <c r="J66" s="91" t="s">
        <v>283</v>
      </c>
      <c r="K66" s="91" t="s">
        <v>283</v>
      </c>
      <c r="L66" s="92">
        <v>2</v>
      </c>
      <c r="M66" s="70"/>
      <c r="N66" s="70" t="s">
        <v>283</v>
      </c>
      <c r="O66" s="70" t="s">
        <v>283</v>
      </c>
      <c r="P66" s="70" t="s">
        <v>283</v>
      </c>
      <c r="Q66" s="69" t="s">
        <v>283</v>
      </c>
      <c r="R66" s="70"/>
      <c r="S66" s="70" t="s">
        <v>283</v>
      </c>
      <c r="T66" s="70"/>
      <c r="U66" s="70"/>
    </row>
    <row r="67" spans="1:21" ht="2.15" customHeight="1" x14ac:dyDescent="0.25">
      <c r="A67" s="93"/>
      <c r="B67" s="93"/>
      <c r="C67" s="93"/>
      <c r="D67" s="94"/>
      <c r="E67" s="94"/>
      <c r="F67" s="94"/>
      <c r="G67" s="95"/>
      <c r="H67" s="94"/>
      <c r="I67" s="96"/>
      <c r="J67" s="97"/>
      <c r="K67" s="96"/>
      <c r="L67" s="95"/>
      <c r="M67" s="94"/>
      <c r="N67" s="94"/>
      <c r="O67" s="94"/>
      <c r="P67" s="94"/>
      <c r="Q67" s="95"/>
      <c r="R67" s="94"/>
      <c r="S67" s="94"/>
      <c r="T67" s="94"/>
      <c r="U67" s="70"/>
    </row>
    <row r="68" spans="1:21" x14ac:dyDescent="0.25">
      <c r="A68" s="98"/>
      <c r="B68" s="98"/>
      <c r="C68" s="98"/>
      <c r="D68" s="70"/>
      <c r="E68" s="70"/>
      <c r="F68" s="70"/>
      <c r="G68" s="70"/>
      <c r="H68" s="70"/>
      <c r="I68" s="71"/>
      <c r="K68" s="71"/>
      <c r="L68" s="71"/>
      <c r="M68" s="70"/>
      <c r="N68" s="70"/>
      <c r="O68" s="70"/>
      <c r="P68" s="70"/>
      <c r="Q68" s="70"/>
      <c r="R68" s="70"/>
      <c r="S68" s="70"/>
      <c r="T68" s="70"/>
      <c r="U68" s="70"/>
    </row>
    <row r="69" spans="1:21" ht="14.5" x14ac:dyDescent="0.25">
      <c r="A69" s="99">
        <v>1</v>
      </c>
      <c r="B69" s="1" t="s">
        <v>357</v>
      </c>
    </row>
    <row r="70" spans="1:21" ht="14.5" x14ac:dyDescent="0.25">
      <c r="A70" s="99">
        <v>2</v>
      </c>
      <c r="B70" s="1" t="s">
        <v>358</v>
      </c>
      <c r="I70" s="71"/>
    </row>
    <row r="71" spans="1:21" ht="39.65" customHeight="1" x14ac:dyDescent="0.25">
      <c r="A71" s="101">
        <v>3</v>
      </c>
      <c r="B71" s="102" t="s">
        <v>359</v>
      </c>
      <c r="C71" s="102"/>
      <c r="D71" s="102"/>
      <c r="E71" s="102"/>
      <c r="F71" s="102"/>
      <c r="G71" s="102"/>
      <c r="H71" s="102"/>
      <c r="I71" s="102"/>
      <c r="J71" s="102"/>
      <c r="K71" s="102"/>
      <c r="L71" s="102"/>
      <c r="M71" s="102"/>
      <c r="N71" s="102"/>
      <c r="O71" s="102"/>
      <c r="P71" s="102"/>
      <c r="Q71" s="102"/>
      <c r="R71" s="102"/>
      <c r="S71" s="102"/>
      <c r="T71" s="103"/>
      <c r="U71" s="103"/>
    </row>
    <row r="72" spans="1:21" ht="14.5" x14ac:dyDescent="0.25">
      <c r="A72" s="99">
        <v>4</v>
      </c>
      <c r="B72" s="1" t="s">
        <v>360</v>
      </c>
    </row>
    <row r="73" spans="1:21" ht="14.5" x14ac:dyDescent="0.25">
      <c r="A73" s="99">
        <v>5</v>
      </c>
      <c r="B73" s="1" t="s">
        <v>361</v>
      </c>
    </row>
    <row r="74" spans="1:21" ht="14.5" x14ac:dyDescent="0.25">
      <c r="A74" s="99">
        <v>6</v>
      </c>
      <c r="B74" s="1" t="s">
        <v>362</v>
      </c>
    </row>
    <row r="75" spans="1:21" ht="27" customHeight="1" x14ac:dyDescent="0.25">
      <c r="A75" s="104">
        <v>7</v>
      </c>
      <c r="B75" s="102" t="s">
        <v>363</v>
      </c>
      <c r="C75" s="102"/>
      <c r="D75" s="102"/>
      <c r="E75" s="102"/>
      <c r="F75" s="102"/>
      <c r="G75" s="102"/>
      <c r="H75" s="102"/>
      <c r="I75" s="102"/>
      <c r="J75" s="102"/>
      <c r="K75" s="102"/>
      <c r="L75" s="102"/>
      <c r="M75" s="102"/>
      <c r="N75" s="102"/>
      <c r="O75" s="102"/>
      <c r="P75" s="102"/>
      <c r="Q75" s="102"/>
      <c r="R75" s="102"/>
      <c r="S75" s="102"/>
    </row>
    <row r="76" spans="1:21" x14ac:dyDescent="0.25">
      <c r="A76" s="10" t="s">
        <v>105</v>
      </c>
      <c r="B76" s="1" t="s">
        <v>364</v>
      </c>
    </row>
    <row r="77" spans="1:21" x14ac:dyDescent="0.25">
      <c r="A77" s="10" t="s">
        <v>106</v>
      </c>
      <c r="B77" s="1" t="s">
        <v>365</v>
      </c>
    </row>
    <row r="78" spans="1:21" x14ac:dyDescent="0.25">
      <c r="A78" s="1" t="s">
        <v>283</v>
      </c>
      <c r="B78" s="1" t="s">
        <v>366</v>
      </c>
    </row>
    <row r="79" spans="1:21" x14ac:dyDescent="0.25">
      <c r="A79" s="1" t="s">
        <v>101</v>
      </c>
      <c r="B79" s="1" t="s">
        <v>367</v>
      </c>
    </row>
    <row r="80" spans="1:21" x14ac:dyDescent="0.25">
      <c r="B80" s="5"/>
    </row>
    <row r="85" spans="4:9" x14ac:dyDescent="0.25">
      <c r="D85" s="108"/>
      <c r="E85" s="109"/>
      <c r="F85" s="108"/>
      <c r="G85" s="31"/>
      <c r="I85" s="108"/>
    </row>
    <row r="86" spans="4:9" x14ac:dyDescent="0.25">
      <c r="D86" s="108"/>
      <c r="E86" s="109"/>
      <c r="F86" s="108"/>
      <c r="G86" s="31"/>
      <c r="I86" s="108"/>
    </row>
    <row r="87" spans="4:9" x14ac:dyDescent="0.25">
      <c r="D87" s="108"/>
      <c r="E87" s="108"/>
      <c r="F87" s="108"/>
      <c r="G87" s="108"/>
      <c r="H87" s="108"/>
      <c r="I87" s="108"/>
    </row>
    <row r="88" spans="4:9" x14ac:dyDescent="0.25">
      <c r="D88" s="100"/>
      <c r="E88" s="100"/>
      <c r="F88" s="100"/>
      <c r="G88" s="100"/>
      <c r="H88" s="100"/>
      <c r="I88" s="100"/>
    </row>
    <row r="91" spans="4:9" x14ac:dyDescent="0.25">
      <c r="E91" s="108"/>
      <c r="F91" s="108"/>
    </row>
    <row r="92" spans="4:9" x14ac:dyDescent="0.25">
      <c r="E92" s="108"/>
      <c r="F92" s="108"/>
    </row>
    <row r="93" spans="4:9" x14ac:dyDescent="0.25">
      <c r="E93" s="108"/>
      <c r="F93" s="108"/>
    </row>
    <row r="94" spans="4:9" x14ac:dyDescent="0.25">
      <c r="E94" s="100"/>
      <c r="F94" s="100"/>
    </row>
  </sheetData>
  <mergeCells count="18">
    <mergeCell ref="B71:S71"/>
    <mergeCell ref="B75:S75"/>
    <mergeCell ref="D5:D6"/>
    <mergeCell ref="F5:F6"/>
    <mergeCell ref="G5:G6"/>
    <mergeCell ref="I5:I6"/>
    <mergeCell ref="K5:K6"/>
    <mergeCell ref="L5:L6"/>
    <mergeCell ref="N5:N6"/>
    <mergeCell ref="P5:P6"/>
    <mergeCell ref="A4:B6"/>
    <mergeCell ref="D4:G4"/>
    <mergeCell ref="I4:L4"/>
    <mergeCell ref="N4:S4"/>
    <mergeCell ref="Q5:Q6"/>
    <mergeCell ref="S5:S6"/>
    <mergeCell ref="A1:B1"/>
    <mergeCell ref="A2:S2"/>
  </mergeCells>
  <hyperlinks>
    <hyperlink ref="A1:B1" location="ContentsHead" display="ContentsHead" xr:uid="{931E9FED-6199-4B90-9A72-7F234AB2837F}"/>
  </hyperlinks>
  <pageMargins left="0.7" right="0.7" top="0.75" bottom="0.75" header="0.3" footer="0.3"/>
  <pageSetup scale="1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463242-3A6B-4085-9A8F-BAE90B306822}">
  <sheetPr codeName="Sheet5">
    <pageSetUpPr fitToPage="1"/>
  </sheetPr>
  <dimension ref="A1:L66"/>
  <sheetViews>
    <sheetView zoomScaleNormal="100" workbookViewId="0">
      <pane xSplit="2" ySplit="5" topLeftCell="C6" activePane="bottomRight" state="frozen"/>
      <selection sqref="A1:B1048576"/>
      <selection pane="topRight" sqref="A1:B1048576"/>
      <selection pane="bottomLeft" sqref="A1:B1048576"/>
      <selection pane="bottomRight" sqref="A1:B1"/>
    </sheetView>
  </sheetViews>
  <sheetFormatPr defaultColWidth="0" defaultRowHeight="12.5" x14ac:dyDescent="0.25"/>
  <cols>
    <col min="1" max="1" width="2.54296875" style="1" customWidth="1"/>
    <col min="2" max="2" width="24" style="1" customWidth="1"/>
    <col min="3" max="3" width="12.54296875" style="1" customWidth="1"/>
    <col min="4" max="4" width="18.1796875" style="1" customWidth="1"/>
    <col min="5" max="5" width="12.453125" style="1" customWidth="1"/>
    <col min="6" max="6" width="14.1796875" style="1" customWidth="1"/>
    <col min="7" max="7" width="11.1796875" style="1" bestFit="1" customWidth="1"/>
    <col min="8" max="8" width="4.54296875" style="1" customWidth="1"/>
    <col min="9" max="9" width="14.54296875" style="1" customWidth="1"/>
    <col min="10" max="10" width="14.54296875" style="1" hidden="1"/>
    <col min="11" max="12" width="0" style="1" hidden="1"/>
    <col min="13" max="16384" width="14.54296875" style="1" hidden="1"/>
  </cols>
  <sheetData>
    <row r="1" spans="1:7" x14ac:dyDescent="0.25">
      <c r="A1" s="54" t="s">
        <v>132</v>
      </c>
      <c r="B1" s="54"/>
    </row>
    <row r="2" spans="1:7" ht="13" x14ac:dyDescent="0.3">
      <c r="A2" s="57" t="s">
        <v>370</v>
      </c>
      <c r="B2" s="57"/>
      <c r="C2" s="57"/>
      <c r="D2" s="57"/>
      <c r="E2" s="57"/>
      <c r="F2" s="57"/>
      <c r="G2" s="57"/>
    </row>
    <row r="4" spans="1:7" ht="32" x14ac:dyDescent="0.6">
      <c r="A4" s="58" t="s">
        <v>285</v>
      </c>
      <c r="B4" s="58"/>
      <c r="C4" s="58" t="s">
        <v>371</v>
      </c>
      <c r="D4" s="58"/>
      <c r="E4" s="59" t="s">
        <v>168</v>
      </c>
      <c r="F4" s="59" t="s">
        <v>372</v>
      </c>
      <c r="G4" s="110" t="s">
        <v>373</v>
      </c>
    </row>
    <row r="5" spans="1:7" ht="32" x14ac:dyDescent="0.6">
      <c r="A5" s="63"/>
      <c r="B5" s="63"/>
      <c r="C5" s="64" t="s">
        <v>368</v>
      </c>
      <c r="D5" s="64" t="s">
        <v>374</v>
      </c>
      <c r="E5" s="64" t="s">
        <v>368</v>
      </c>
      <c r="F5" s="64" t="s">
        <v>368</v>
      </c>
      <c r="G5" s="111" t="s">
        <v>368</v>
      </c>
    </row>
    <row r="6" spans="1:7" ht="13" x14ac:dyDescent="0.3">
      <c r="A6" s="13" t="s">
        <v>300</v>
      </c>
      <c r="B6" s="13"/>
      <c r="C6" s="70"/>
      <c r="D6" s="70"/>
      <c r="E6" s="70"/>
      <c r="F6" s="70"/>
      <c r="G6" s="69"/>
    </row>
    <row r="7" spans="1:7" x14ac:dyDescent="0.25">
      <c r="B7" s="78" t="s">
        <v>119</v>
      </c>
      <c r="C7" s="70">
        <v>56570</v>
      </c>
      <c r="D7" s="70">
        <v>11646</v>
      </c>
      <c r="E7" s="70">
        <v>2640</v>
      </c>
      <c r="F7" s="70">
        <v>2700</v>
      </c>
      <c r="G7" s="69">
        <v>61900</v>
      </c>
    </row>
    <row r="8" spans="1:7" x14ac:dyDescent="0.25">
      <c r="B8" s="78" t="s">
        <v>104</v>
      </c>
      <c r="C8" s="70">
        <v>55990</v>
      </c>
      <c r="D8" s="70">
        <v>11621</v>
      </c>
      <c r="E8" s="70">
        <v>2930</v>
      </c>
      <c r="F8" s="70">
        <v>2520</v>
      </c>
      <c r="G8" s="69">
        <v>61440</v>
      </c>
    </row>
    <row r="9" spans="1:7" x14ac:dyDescent="0.25">
      <c r="B9" s="78" t="s">
        <v>375</v>
      </c>
      <c r="C9" s="70">
        <v>48920</v>
      </c>
      <c r="D9" s="70">
        <v>11169</v>
      </c>
      <c r="E9" s="70">
        <v>2180</v>
      </c>
      <c r="F9" s="70">
        <v>1990</v>
      </c>
      <c r="G9" s="69">
        <v>53090</v>
      </c>
    </row>
    <row r="10" spans="1:7" ht="26.15" customHeight="1" x14ac:dyDescent="0.3">
      <c r="A10" s="13" t="s">
        <v>302</v>
      </c>
      <c r="B10" s="13"/>
      <c r="C10" s="70"/>
      <c r="D10" s="70"/>
      <c r="E10" s="70"/>
      <c r="F10" s="70"/>
      <c r="G10" s="69"/>
    </row>
    <row r="11" spans="1:7" s="13" customFormat="1" ht="13" x14ac:dyDescent="0.3">
      <c r="A11" s="1"/>
      <c r="B11" s="78" t="s">
        <v>303</v>
      </c>
      <c r="C11" s="70">
        <v>13320</v>
      </c>
      <c r="D11" s="70">
        <v>2608</v>
      </c>
      <c r="E11" s="70">
        <v>650</v>
      </c>
      <c r="F11" s="70">
        <v>690</v>
      </c>
      <c r="G11" s="69">
        <v>14660</v>
      </c>
    </row>
    <row r="12" spans="1:7" x14ac:dyDescent="0.25">
      <c r="B12" s="78" t="s">
        <v>304</v>
      </c>
      <c r="C12" s="70">
        <v>15040</v>
      </c>
      <c r="D12" s="70">
        <v>3162</v>
      </c>
      <c r="E12" s="70">
        <v>610</v>
      </c>
      <c r="F12" s="70">
        <v>700</v>
      </c>
      <c r="G12" s="69">
        <v>16350</v>
      </c>
    </row>
    <row r="13" spans="1:7" x14ac:dyDescent="0.25">
      <c r="B13" s="78" t="s">
        <v>305</v>
      </c>
      <c r="C13" s="70">
        <v>16040</v>
      </c>
      <c r="D13" s="70">
        <v>3274</v>
      </c>
      <c r="E13" s="70">
        <v>720</v>
      </c>
      <c r="F13" s="70">
        <v>710</v>
      </c>
      <c r="G13" s="69">
        <v>17470</v>
      </c>
    </row>
    <row r="14" spans="1:7" ht="13.4" customHeight="1" x14ac:dyDescent="0.25">
      <c r="B14" s="78" t="s">
        <v>306</v>
      </c>
      <c r="C14" s="70">
        <v>12180</v>
      </c>
      <c r="D14" s="70">
        <v>2602</v>
      </c>
      <c r="E14" s="70">
        <v>660</v>
      </c>
      <c r="F14" s="70">
        <v>590</v>
      </c>
      <c r="G14" s="69">
        <v>13430</v>
      </c>
    </row>
    <row r="15" spans="1:7" ht="26.5" customHeight="1" x14ac:dyDescent="0.25">
      <c r="B15" s="78" t="s">
        <v>307</v>
      </c>
      <c r="C15" s="70">
        <v>13490</v>
      </c>
      <c r="D15" s="70">
        <v>2603</v>
      </c>
      <c r="E15" s="70">
        <v>690</v>
      </c>
      <c r="F15" s="70">
        <v>600</v>
      </c>
      <c r="G15" s="69">
        <v>14770</v>
      </c>
    </row>
    <row r="16" spans="1:7" x14ac:dyDescent="0.25">
      <c r="B16" s="78" t="s">
        <v>308</v>
      </c>
      <c r="C16" s="70">
        <v>15070</v>
      </c>
      <c r="D16" s="70">
        <v>3217</v>
      </c>
      <c r="E16" s="70">
        <v>790</v>
      </c>
      <c r="F16" s="70">
        <v>640</v>
      </c>
      <c r="G16" s="69">
        <v>16500</v>
      </c>
    </row>
    <row r="17" spans="1:7" x14ac:dyDescent="0.25">
      <c r="B17" s="78" t="s">
        <v>309</v>
      </c>
      <c r="C17" s="70">
        <v>15380</v>
      </c>
      <c r="D17" s="70">
        <v>3313</v>
      </c>
      <c r="E17" s="70">
        <v>680</v>
      </c>
      <c r="F17" s="70">
        <v>660</v>
      </c>
      <c r="G17" s="69">
        <v>16720</v>
      </c>
    </row>
    <row r="18" spans="1:7" x14ac:dyDescent="0.25">
      <c r="B18" s="78" t="s">
        <v>310</v>
      </c>
      <c r="C18" s="70">
        <v>12060</v>
      </c>
      <c r="D18" s="70">
        <v>2489</v>
      </c>
      <c r="E18" s="70">
        <v>770</v>
      </c>
      <c r="F18" s="70">
        <v>630</v>
      </c>
      <c r="G18" s="69">
        <v>13460</v>
      </c>
    </row>
    <row r="19" spans="1:7" ht="25.5" customHeight="1" x14ac:dyDescent="0.25">
      <c r="B19" s="78" t="s">
        <v>376</v>
      </c>
      <c r="C19" s="70">
        <v>6580</v>
      </c>
      <c r="D19" s="70">
        <v>1292</v>
      </c>
      <c r="E19" s="70">
        <v>390</v>
      </c>
      <c r="F19" s="70">
        <v>290</v>
      </c>
      <c r="G19" s="69">
        <v>7260</v>
      </c>
    </row>
    <row r="20" spans="1:7" ht="12.65" customHeight="1" x14ac:dyDescent="0.25">
      <c r="B20" s="78" t="s">
        <v>377</v>
      </c>
      <c r="C20" s="70">
        <v>10250</v>
      </c>
      <c r="D20" s="70">
        <v>2284</v>
      </c>
      <c r="E20" s="70">
        <v>500</v>
      </c>
      <c r="F20" s="70">
        <v>410</v>
      </c>
      <c r="G20" s="69">
        <v>11160</v>
      </c>
    </row>
    <row r="21" spans="1:7" ht="12.65" customHeight="1" x14ac:dyDescent="0.25">
      <c r="B21" s="78" t="s">
        <v>378</v>
      </c>
      <c r="C21" s="70">
        <v>16920</v>
      </c>
      <c r="D21" s="70">
        <v>3843</v>
      </c>
      <c r="E21" s="70">
        <v>740</v>
      </c>
      <c r="F21" s="70">
        <v>660</v>
      </c>
      <c r="G21" s="69">
        <v>18320</v>
      </c>
    </row>
    <row r="22" spans="1:7" ht="12.65" customHeight="1" x14ac:dyDescent="0.25">
      <c r="B22" s="78" t="s">
        <v>379</v>
      </c>
      <c r="C22" s="70">
        <v>15160</v>
      </c>
      <c r="D22" s="70">
        <v>3751</v>
      </c>
      <c r="E22" s="70">
        <v>550</v>
      </c>
      <c r="F22" s="70">
        <v>640</v>
      </c>
      <c r="G22" s="69">
        <v>16360</v>
      </c>
    </row>
    <row r="23" spans="1:7" ht="26.5" customHeight="1" x14ac:dyDescent="0.3">
      <c r="A23" s="13" t="s">
        <v>315</v>
      </c>
      <c r="B23" s="13"/>
      <c r="C23" s="70"/>
      <c r="D23" s="70"/>
      <c r="E23" s="70"/>
      <c r="F23" s="70"/>
      <c r="G23" s="69"/>
    </row>
    <row r="24" spans="1:7" x14ac:dyDescent="0.25">
      <c r="B24" s="85" t="s">
        <v>316</v>
      </c>
      <c r="C24" s="70">
        <v>3960</v>
      </c>
      <c r="D24" s="70">
        <v>784</v>
      </c>
      <c r="E24" s="70">
        <v>220</v>
      </c>
      <c r="F24" s="70">
        <v>210</v>
      </c>
      <c r="G24" s="69">
        <v>4390</v>
      </c>
    </row>
    <row r="25" spans="1:7" x14ac:dyDescent="0.25">
      <c r="B25" s="85" t="s">
        <v>317</v>
      </c>
      <c r="C25" s="70">
        <v>4380</v>
      </c>
      <c r="D25" s="70">
        <v>804</v>
      </c>
      <c r="E25" s="70">
        <v>200</v>
      </c>
      <c r="F25" s="70">
        <v>230</v>
      </c>
      <c r="G25" s="69">
        <v>4810</v>
      </c>
    </row>
    <row r="26" spans="1:7" x14ac:dyDescent="0.25">
      <c r="B26" s="85" t="s">
        <v>318</v>
      </c>
      <c r="C26" s="70">
        <v>4970</v>
      </c>
      <c r="D26" s="70">
        <v>1020</v>
      </c>
      <c r="E26" s="70">
        <v>240</v>
      </c>
      <c r="F26" s="70">
        <v>260</v>
      </c>
      <c r="G26" s="69">
        <v>5470</v>
      </c>
    </row>
    <row r="27" spans="1:7" x14ac:dyDescent="0.25">
      <c r="B27" s="85" t="s">
        <v>319</v>
      </c>
      <c r="C27" s="70">
        <v>4930</v>
      </c>
      <c r="D27" s="70">
        <v>1122</v>
      </c>
      <c r="E27" s="70">
        <v>190</v>
      </c>
      <c r="F27" s="70">
        <v>240</v>
      </c>
      <c r="G27" s="69">
        <v>5350</v>
      </c>
    </row>
    <row r="28" spans="1:7" s="13" customFormat="1" ht="12.65" customHeight="1" x14ac:dyDescent="0.3">
      <c r="A28" s="1"/>
      <c r="B28" s="85" t="s">
        <v>320</v>
      </c>
      <c r="C28" s="70">
        <v>5510</v>
      </c>
      <c r="D28" s="70">
        <v>1124</v>
      </c>
      <c r="E28" s="70">
        <v>210</v>
      </c>
      <c r="F28" s="70">
        <v>270</v>
      </c>
      <c r="G28" s="69">
        <v>5990</v>
      </c>
    </row>
    <row r="29" spans="1:7" x14ac:dyDescent="0.25">
      <c r="B29" s="85" t="s">
        <v>321</v>
      </c>
      <c r="C29" s="70">
        <v>4600</v>
      </c>
      <c r="D29" s="70">
        <v>916</v>
      </c>
      <c r="E29" s="70">
        <v>220</v>
      </c>
      <c r="F29" s="70">
        <v>190</v>
      </c>
      <c r="G29" s="69">
        <v>5010</v>
      </c>
    </row>
    <row r="30" spans="1:7" x14ac:dyDescent="0.25">
      <c r="B30" s="85" t="s">
        <v>322</v>
      </c>
      <c r="C30" s="70">
        <v>5180</v>
      </c>
      <c r="D30" s="70">
        <v>1073</v>
      </c>
      <c r="E30" s="70">
        <v>250</v>
      </c>
      <c r="F30" s="70">
        <v>230</v>
      </c>
      <c r="G30" s="69">
        <v>5660</v>
      </c>
    </row>
    <row r="31" spans="1:7" x14ac:dyDescent="0.25">
      <c r="B31" s="85" t="s">
        <v>323</v>
      </c>
      <c r="C31" s="70">
        <v>5850</v>
      </c>
      <c r="D31" s="70">
        <v>1167</v>
      </c>
      <c r="E31" s="70">
        <v>250</v>
      </c>
      <c r="F31" s="70">
        <v>250</v>
      </c>
      <c r="G31" s="69">
        <v>6350</v>
      </c>
    </row>
    <row r="32" spans="1:7" x14ac:dyDescent="0.25">
      <c r="B32" s="85" t="s">
        <v>324</v>
      </c>
      <c r="C32" s="70">
        <v>5010</v>
      </c>
      <c r="D32" s="70">
        <v>1035</v>
      </c>
      <c r="E32" s="70">
        <v>230</v>
      </c>
      <c r="F32" s="70">
        <v>230</v>
      </c>
      <c r="G32" s="69">
        <v>5470</v>
      </c>
    </row>
    <row r="33" spans="2:7" x14ac:dyDescent="0.25">
      <c r="B33" s="85" t="s">
        <v>325</v>
      </c>
      <c r="C33" s="70">
        <v>3660</v>
      </c>
      <c r="D33" s="70">
        <v>750</v>
      </c>
      <c r="E33" s="70">
        <v>180</v>
      </c>
      <c r="F33" s="70">
        <v>190</v>
      </c>
      <c r="G33" s="69">
        <v>4030</v>
      </c>
    </row>
    <row r="34" spans="2:7" x14ac:dyDescent="0.25">
      <c r="B34" s="85" t="s">
        <v>326</v>
      </c>
      <c r="C34" s="70">
        <v>3930</v>
      </c>
      <c r="D34" s="70">
        <v>765</v>
      </c>
      <c r="E34" s="70">
        <v>200</v>
      </c>
      <c r="F34" s="70">
        <v>200</v>
      </c>
      <c r="G34" s="69">
        <v>4320</v>
      </c>
    </row>
    <row r="35" spans="2:7" x14ac:dyDescent="0.25">
      <c r="B35" s="85" t="s">
        <v>327</v>
      </c>
      <c r="C35" s="70">
        <v>4590</v>
      </c>
      <c r="D35" s="70">
        <v>1086</v>
      </c>
      <c r="E35" s="70">
        <v>280</v>
      </c>
      <c r="F35" s="70">
        <v>210</v>
      </c>
      <c r="G35" s="69">
        <v>5080</v>
      </c>
    </row>
    <row r="36" spans="2:7" ht="26.5" customHeight="1" x14ac:dyDescent="0.25">
      <c r="B36" s="85" t="s">
        <v>328</v>
      </c>
      <c r="C36" s="70">
        <v>4170</v>
      </c>
      <c r="D36" s="70">
        <v>817</v>
      </c>
      <c r="E36" s="70">
        <v>200</v>
      </c>
      <c r="F36" s="70">
        <v>180</v>
      </c>
      <c r="G36" s="69">
        <v>4550</v>
      </c>
    </row>
    <row r="37" spans="2:7" x14ac:dyDescent="0.25">
      <c r="B37" s="85" t="s">
        <v>329</v>
      </c>
      <c r="C37" s="70">
        <v>4600</v>
      </c>
      <c r="D37" s="70">
        <v>859</v>
      </c>
      <c r="E37" s="70">
        <v>280</v>
      </c>
      <c r="F37" s="70">
        <v>210</v>
      </c>
      <c r="G37" s="69">
        <v>5090</v>
      </c>
    </row>
    <row r="38" spans="2:7" x14ac:dyDescent="0.25">
      <c r="B38" s="85" t="s">
        <v>330</v>
      </c>
      <c r="C38" s="70">
        <v>4720</v>
      </c>
      <c r="D38" s="70">
        <v>927</v>
      </c>
      <c r="E38" s="70">
        <v>210</v>
      </c>
      <c r="F38" s="70">
        <v>200</v>
      </c>
      <c r="G38" s="69">
        <v>5130</v>
      </c>
    </row>
    <row r="39" spans="2:7" x14ac:dyDescent="0.25">
      <c r="B39" s="85" t="s">
        <v>331</v>
      </c>
      <c r="C39" s="70">
        <v>5090</v>
      </c>
      <c r="D39" s="70">
        <v>1047</v>
      </c>
      <c r="E39" s="70">
        <v>290</v>
      </c>
      <c r="F39" s="70">
        <v>230</v>
      </c>
      <c r="G39" s="69">
        <v>5610</v>
      </c>
    </row>
    <row r="40" spans="2:7" x14ac:dyDescent="0.25">
      <c r="B40" s="85" t="s">
        <v>332</v>
      </c>
      <c r="C40" s="70">
        <v>5310</v>
      </c>
      <c r="D40" s="70">
        <v>1128</v>
      </c>
      <c r="E40" s="70">
        <v>240</v>
      </c>
      <c r="F40" s="70">
        <v>200</v>
      </c>
      <c r="G40" s="69">
        <v>5740</v>
      </c>
    </row>
    <row r="41" spans="2:7" x14ac:dyDescent="0.25">
      <c r="B41" s="85" t="s">
        <v>333</v>
      </c>
      <c r="C41" s="70">
        <v>4670</v>
      </c>
      <c r="D41" s="70">
        <v>1042</v>
      </c>
      <c r="E41" s="70">
        <v>270</v>
      </c>
      <c r="F41" s="70">
        <v>210</v>
      </c>
      <c r="G41" s="69">
        <v>5140</v>
      </c>
    </row>
    <row r="42" spans="2:7" x14ac:dyDescent="0.25">
      <c r="B42" s="85" t="s">
        <v>334</v>
      </c>
      <c r="C42" s="70">
        <v>5120</v>
      </c>
      <c r="D42" s="70">
        <v>1032</v>
      </c>
      <c r="E42" s="70">
        <v>240</v>
      </c>
      <c r="F42" s="70">
        <v>240</v>
      </c>
      <c r="G42" s="69">
        <v>5590</v>
      </c>
    </row>
    <row r="43" spans="2:7" x14ac:dyDescent="0.25">
      <c r="B43" s="85" t="s">
        <v>335</v>
      </c>
      <c r="C43" s="70">
        <v>5290</v>
      </c>
      <c r="D43" s="70">
        <v>1181</v>
      </c>
      <c r="E43" s="70">
        <v>190</v>
      </c>
      <c r="F43" s="70">
        <v>220</v>
      </c>
      <c r="G43" s="69">
        <v>5700</v>
      </c>
    </row>
    <row r="44" spans="2:7" x14ac:dyDescent="0.25">
      <c r="B44" s="85" t="s">
        <v>336</v>
      </c>
      <c r="C44" s="70">
        <v>4960</v>
      </c>
      <c r="D44" s="70">
        <v>1099</v>
      </c>
      <c r="E44" s="70">
        <v>250</v>
      </c>
      <c r="F44" s="70">
        <v>210</v>
      </c>
      <c r="G44" s="69">
        <v>5420</v>
      </c>
    </row>
    <row r="45" spans="2:7" x14ac:dyDescent="0.25">
      <c r="B45" s="85" t="s">
        <v>337</v>
      </c>
      <c r="C45" s="70">
        <v>3900</v>
      </c>
      <c r="D45" s="70">
        <v>829</v>
      </c>
      <c r="E45" s="70">
        <v>280</v>
      </c>
      <c r="F45" s="70">
        <v>220</v>
      </c>
      <c r="G45" s="69">
        <v>4400</v>
      </c>
    </row>
    <row r="46" spans="2:7" x14ac:dyDescent="0.25">
      <c r="B46" s="85" t="s">
        <v>338</v>
      </c>
      <c r="C46" s="70">
        <v>3960</v>
      </c>
      <c r="D46" s="70">
        <v>797</v>
      </c>
      <c r="E46" s="70">
        <v>210</v>
      </c>
      <c r="F46" s="70">
        <v>220</v>
      </c>
      <c r="G46" s="69">
        <v>4380</v>
      </c>
    </row>
    <row r="47" spans="2:7" x14ac:dyDescent="0.25">
      <c r="B47" s="85" t="s">
        <v>339</v>
      </c>
      <c r="C47" s="70">
        <v>4200</v>
      </c>
      <c r="D47" s="70">
        <v>862</v>
      </c>
      <c r="E47" s="70">
        <v>290</v>
      </c>
      <c r="F47" s="70">
        <v>190</v>
      </c>
      <c r="G47" s="69">
        <v>4680</v>
      </c>
    </row>
    <row r="48" spans="2:7" ht="26.25" customHeight="1" x14ac:dyDescent="0.25">
      <c r="B48" s="85" t="s">
        <v>380</v>
      </c>
      <c r="C48" s="70">
        <v>1890</v>
      </c>
      <c r="D48" s="70">
        <v>397</v>
      </c>
      <c r="E48" s="70">
        <v>160</v>
      </c>
      <c r="F48" s="70">
        <v>80</v>
      </c>
      <c r="G48" s="69">
        <v>2130</v>
      </c>
    </row>
    <row r="49" spans="1:12" x14ac:dyDescent="0.25">
      <c r="B49" s="85" t="s">
        <v>381</v>
      </c>
      <c r="C49" s="70">
        <v>2030</v>
      </c>
      <c r="D49" s="70">
        <v>376</v>
      </c>
      <c r="E49" s="70">
        <v>90</v>
      </c>
      <c r="F49" s="70">
        <v>90</v>
      </c>
      <c r="G49" s="69">
        <v>2210</v>
      </c>
    </row>
    <row r="50" spans="1:12" x14ac:dyDescent="0.25">
      <c r="B50" s="85" t="s">
        <v>382</v>
      </c>
      <c r="C50" s="70">
        <v>2670</v>
      </c>
      <c r="D50" s="70">
        <v>519</v>
      </c>
      <c r="E50" s="70">
        <v>140</v>
      </c>
      <c r="F50" s="70">
        <v>120</v>
      </c>
      <c r="G50" s="69">
        <v>2920</v>
      </c>
    </row>
    <row r="51" spans="1:12" x14ac:dyDescent="0.25">
      <c r="B51" s="85" t="s">
        <v>383</v>
      </c>
      <c r="C51" s="70">
        <v>3130</v>
      </c>
      <c r="D51" s="70">
        <v>695</v>
      </c>
      <c r="E51" s="70">
        <v>210</v>
      </c>
      <c r="F51" s="70">
        <v>140</v>
      </c>
      <c r="G51" s="69">
        <v>3470</v>
      </c>
    </row>
    <row r="52" spans="1:12" x14ac:dyDescent="0.25">
      <c r="B52" s="85" t="s">
        <v>384</v>
      </c>
      <c r="C52" s="70">
        <v>3290</v>
      </c>
      <c r="D52" s="70">
        <v>797</v>
      </c>
      <c r="E52" s="70">
        <v>130</v>
      </c>
      <c r="F52" s="70">
        <v>140</v>
      </c>
      <c r="G52" s="69">
        <v>3560</v>
      </c>
    </row>
    <row r="53" spans="1:12" x14ac:dyDescent="0.25">
      <c r="B53" s="85" t="s">
        <v>385</v>
      </c>
      <c r="C53" s="70">
        <v>3830</v>
      </c>
      <c r="D53" s="70">
        <v>792</v>
      </c>
      <c r="E53" s="70">
        <v>170</v>
      </c>
      <c r="F53" s="70">
        <v>130</v>
      </c>
      <c r="G53" s="69">
        <v>4120</v>
      </c>
    </row>
    <row r="54" spans="1:12" x14ac:dyDescent="0.25">
      <c r="B54" s="85" t="s">
        <v>386</v>
      </c>
      <c r="C54" s="70">
        <v>5360</v>
      </c>
      <c r="D54" s="70">
        <v>1189</v>
      </c>
      <c r="E54" s="70">
        <v>280</v>
      </c>
      <c r="F54" s="70">
        <v>190</v>
      </c>
      <c r="G54" s="69">
        <v>5830</v>
      </c>
    </row>
    <row r="55" spans="1:12" x14ac:dyDescent="0.25">
      <c r="B55" s="85" t="s">
        <v>387</v>
      </c>
      <c r="C55" s="70">
        <v>5270</v>
      </c>
      <c r="D55" s="70">
        <v>1181</v>
      </c>
      <c r="E55" s="70">
        <v>220</v>
      </c>
      <c r="F55" s="70">
        <v>230</v>
      </c>
      <c r="G55" s="69">
        <v>5720</v>
      </c>
    </row>
    <row r="56" spans="1:12" x14ac:dyDescent="0.25">
      <c r="B56" s="85" t="s">
        <v>388</v>
      </c>
      <c r="C56" s="70">
        <v>6290</v>
      </c>
      <c r="D56" s="70">
        <v>1473</v>
      </c>
      <c r="E56" s="70">
        <v>240</v>
      </c>
      <c r="F56" s="70">
        <v>240</v>
      </c>
      <c r="G56" s="69">
        <v>6760</v>
      </c>
    </row>
    <row r="57" spans="1:12" x14ac:dyDescent="0.25">
      <c r="B57" s="85" t="s">
        <v>389</v>
      </c>
      <c r="C57" s="70">
        <v>3960</v>
      </c>
      <c r="D57" s="70">
        <v>978</v>
      </c>
      <c r="E57" s="70">
        <v>140</v>
      </c>
      <c r="F57" s="70">
        <v>180</v>
      </c>
      <c r="G57" s="69">
        <v>4270</v>
      </c>
    </row>
    <row r="58" spans="1:12" x14ac:dyDescent="0.25">
      <c r="B58" s="85" t="s">
        <v>390</v>
      </c>
      <c r="C58" s="70">
        <v>4840</v>
      </c>
      <c r="D58" s="70">
        <v>1162</v>
      </c>
      <c r="E58" s="70">
        <v>180</v>
      </c>
      <c r="F58" s="70">
        <v>190</v>
      </c>
      <c r="G58" s="69">
        <v>5210</v>
      </c>
    </row>
    <row r="59" spans="1:12" x14ac:dyDescent="0.25">
      <c r="B59" s="85" t="s">
        <v>391</v>
      </c>
      <c r="C59" s="70">
        <v>6370</v>
      </c>
      <c r="D59" s="70">
        <v>1610</v>
      </c>
      <c r="E59" s="70">
        <v>230</v>
      </c>
      <c r="F59" s="70">
        <v>280</v>
      </c>
      <c r="G59" s="69">
        <v>6880</v>
      </c>
    </row>
    <row r="60" spans="1:12" ht="2.9" customHeight="1" x14ac:dyDescent="0.25">
      <c r="A60" s="93"/>
      <c r="B60" s="93"/>
      <c r="C60" s="93"/>
      <c r="D60" s="94"/>
      <c r="E60" s="94"/>
      <c r="F60" s="94"/>
      <c r="G60" s="95"/>
      <c r="H60" s="70"/>
      <c r="I60" s="70"/>
      <c r="J60" s="70"/>
      <c r="K60" s="70"/>
      <c r="L60" s="71"/>
    </row>
    <row r="61" spans="1:12" x14ac:dyDescent="0.25">
      <c r="A61" s="98"/>
      <c r="B61" s="98"/>
      <c r="C61" s="98"/>
      <c r="D61" s="70"/>
      <c r="E61" s="70"/>
      <c r="F61" s="70"/>
      <c r="G61" s="70"/>
      <c r="H61" s="70"/>
      <c r="I61" s="70"/>
      <c r="J61" s="70"/>
      <c r="K61" s="70"/>
      <c r="L61" s="71"/>
    </row>
    <row r="62" spans="1:12" ht="14.5" x14ac:dyDescent="0.25">
      <c r="A62" s="99">
        <v>1</v>
      </c>
      <c r="B62" s="102" t="s">
        <v>392</v>
      </c>
      <c r="C62" s="102"/>
      <c r="D62" s="102"/>
      <c r="E62" s="102"/>
      <c r="F62" s="102"/>
      <c r="G62" s="102"/>
    </row>
    <row r="63" spans="1:12" ht="26.25" customHeight="1" x14ac:dyDescent="0.25">
      <c r="A63" s="104">
        <v>2</v>
      </c>
      <c r="B63" s="102" t="s">
        <v>393</v>
      </c>
      <c r="C63" s="102"/>
      <c r="D63" s="102"/>
      <c r="E63" s="102"/>
      <c r="F63" s="102"/>
      <c r="G63" s="102"/>
    </row>
    <row r="64" spans="1:12" ht="54.75" customHeight="1" x14ac:dyDescent="0.25">
      <c r="A64" s="104">
        <v>2</v>
      </c>
      <c r="B64" s="102" t="s">
        <v>363</v>
      </c>
      <c r="C64" s="102"/>
      <c r="D64" s="102"/>
      <c r="E64" s="102"/>
      <c r="F64" s="102"/>
      <c r="G64" s="102"/>
    </row>
    <row r="65" spans="1:7" ht="25.4" customHeight="1" x14ac:dyDescent="0.25">
      <c r="A65" s="112" t="s">
        <v>114</v>
      </c>
      <c r="B65" s="102" t="s">
        <v>364</v>
      </c>
      <c r="C65" s="102"/>
      <c r="D65" s="102"/>
      <c r="E65" s="102"/>
      <c r="F65" s="102"/>
      <c r="G65" s="102"/>
    </row>
    <row r="66" spans="1:7" x14ac:dyDescent="0.25">
      <c r="A66" s="1" t="s">
        <v>106</v>
      </c>
      <c r="B66" s="1" t="s">
        <v>365</v>
      </c>
    </row>
  </sheetData>
  <mergeCells count="8">
    <mergeCell ref="B63:G63"/>
    <mergeCell ref="B64:G64"/>
    <mergeCell ref="B65:G65"/>
    <mergeCell ref="A1:B1"/>
    <mergeCell ref="A2:G2"/>
    <mergeCell ref="A4:B5"/>
    <mergeCell ref="C4:D4"/>
    <mergeCell ref="B62:G62"/>
  </mergeCells>
  <hyperlinks>
    <hyperlink ref="A1:B1" location="ContentsHead" display="ContentsHead" xr:uid="{48EF1513-BA7A-4B5B-95E6-D16149CC9C23}"/>
  </hyperlinks>
  <pageMargins left="0.7" right="0.7" top="0.75" bottom="0.75" header="0.3" footer="0.3"/>
  <pageSetup scale="2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D23E6B-BA5E-49C0-A25C-C60D5A147BE5}">
  <sheetPr codeName="Sheet16">
    <pageSetUpPr fitToPage="1"/>
  </sheetPr>
  <dimension ref="A1:X73"/>
  <sheetViews>
    <sheetView zoomScaleNormal="100" workbookViewId="0">
      <pane xSplit="2" ySplit="5" topLeftCell="C6" activePane="bottomRight" state="frozen"/>
      <selection sqref="A1:B1048576"/>
      <selection pane="topRight" sqref="A1:B1048576"/>
      <selection pane="bottomLeft" sqref="A1:B1048576"/>
      <selection pane="bottomRight" sqref="A1:B1"/>
    </sheetView>
  </sheetViews>
  <sheetFormatPr defaultColWidth="10.453125" defaultRowHeight="12.5" x14ac:dyDescent="0.35"/>
  <cols>
    <col min="1" max="1" width="2.54296875" style="53" customWidth="1"/>
    <col min="2" max="2" width="24.453125" style="53" customWidth="1"/>
    <col min="3" max="3" width="12" style="53" bestFit="1" customWidth="1"/>
    <col min="4" max="7" width="9" style="53" customWidth="1"/>
    <col min="8" max="8" width="8.81640625" style="53" bestFit="1" customWidth="1"/>
    <col min="9" max="9" width="11.453125" style="53" customWidth="1"/>
    <col min="10" max="10" width="12" style="53" bestFit="1" customWidth="1"/>
    <col min="11" max="13" width="10.54296875" style="53" bestFit="1" customWidth="1"/>
    <col min="14" max="14" width="11" style="53" bestFit="1" customWidth="1"/>
    <col min="15" max="15" width="9.54296875" style="53" bestFit="1" customWidth="1"/>
    <col min="16" max="16" width="13" style="53" customWidth="1"/>
    <col min="17" max="17" width="12.54296875" style="53" bestFit="1" customWidth="1"/>
    <col min="18" max="19" width="12.453125" style="53" bestFit="1" customWidth="1"/>
    <col min="20" max="22" width="9.54296875" style="53" customWidth="1"/>
    <col min="23" max="23" width="13.1796875" style="53" customWidth="1"/>
    <col min="24" max="16384" width="10.453125" style="53"/>
  </cols>
  <sheetData>
    <row r="1" spans="1:24" x14ac:dyDescent="0.35">
      <c r="A1" s="54" t="s">
        <v>132</v>
      </c>
      <c r="B1" s="54"/>
    </row>
    <row r="2" spans="1:24" s="1" customFormat="1" ht="13" x14ac:dyDescent="0.3">
      <c r="A2" s="57" t="s">
        <v>396</v>
      </c>
      <c r="B2" s="57"/>
      <c r="C2" s="57"/>
      <c r="D2" s="57"/>
      <c r="E2" s="57"/>
      <c r="F2" s="57"/>
      <c r="G2" s="57"/>
      <c r="H2" s="57"/>
      <c r="I2" s="57"/>
      <c r="J2" s="57"/>
      <c r="K2" s="57"/>
      <c r="L2" s="57"/>
      <c r="M2" s="57"/>
      <c r="N2" s="57"/>
      <c r="O2" s="57"/>
      <c r="P2" s="57"/>
      <c r="Q2" s="57"/>
      <c r="R2" s="57"/>
      <c r="S2" s="57"/>
      <c r="T2" s="57"/>
      <c r="U2" s="57"/>
      <c r="V2" s="57"/>
      <c r="W2" s="57"/>
    </row>
    <row r="3" spans="1:24" s="1" customFormat="1" x14ac:dyDescent="0.25">
      <c r="Q3" s="80"/>
      <c r="R3" s="80"/>
      <c r="S3" s="80"/>
      <c r="T3" s="80"/>
      <c r="U3" s="80"/>
      <c r="V3" s="80"/>
    </row>
    <row r="4" spans="1:24" s="1" customFormat="1" ht="16" x14ac:dyDescent="0.6">
      <c r="A4" s="58" t="s">
        <v>285</v>
      </c>
      <c r="B4" s="58"/>
      <c r="C4" s="60" t="s">
        <v>397</v>
      </c>
      <c r="D4" s="60"/>
      <c r="E4" s="60"/>
      <c r="F4" s="60"/>
      <c r="G4" s="60"/>
      <c r="H4" s="60"/>
      <c r="I4" s="60"/>
      <c r="J4" s="60" t="s">
        <v>398</v>
      </c>
      <c r="K4" s="60"/>
      <c r="L4" s="60"/>
      <c r="M4" s="60"/>
      <c r="N4" s="60"/>
      <c r="O4" s="60"/>
      <c r="P4" s="60"/>
      <c r="Q4" s="60" t="s">
        <v>288</v>
      </c>
      <c r="R4" s="60"/>
      <c r="S4" s="60"/>
      <c r="T4" s="60"/>
      <c r="U4" s="60"/>
      <c r="V4" s="60"/>
      <c r="W4" s="60"/>
      <c r="X4" s="62"/>
    </row>
    <row r="5" spans="1:24" s="1" customFormat="1" ht="50.5" customHeight="1" x14ac:dyDescent="0.6">
      <c r="A5" s="63"/>
      <c r="B5" s="63"/>
      <c r="C5" s="114" t="s">
        <v>107</v>
      </c>
      <c r="D5" s="64" t="s">
        <v>108</v>
      </c>
      <c r="E5" s="64" t="s">
        <v>109</v>
      </c>
      <c r="F5" s="64" t="s">
        <v>110</v>
      </c>
      <c r="G5" s="64" t="s">
        <v>111</v>
      </c>
      <c r="H5" s="114" t="s">
        <v>112</v>
      </c>
      <c r="I5" s="111" t="s">
        <v>399</v>
      </c>
      <c r="J5" s="114" t="s">
        <v>107</v>
      </c>
      <c r="K5" s="64" t="s">
        <v>108</v>
      </c>
      <c r="L5" s="64" t="s">
        <v>109</v>
      </c>
      <c r="M5" s="64" t="s">
        <v>110</v>
      </c>
      <c r="N5" s="64" t="s">
        <v>111</v>
      </c>
      <c r="O5" s="114" t="s">
        <v>112</v>
      </c>
      <c r="P5" s="111" t="s">
        <v>399</v>
      </c>
      <c r="Q5" s="114" t="s">
        <v>107</v>
      </c>
      <c r="R5" s="64" t="s">
        <v>108</v>
      </c>
      <c r="S5" s="64" t="s">
        <v>109</v>
      </c>
      <c r="T5" s="64" t="s">
        <v>110</v>
      </c>
      <c r="U5" s="64" t="s">
        <v>111</v>
      </c>
      <c r="V5" s="114" t="s">
        <v>112</v>
      </c>
      <c r="W5" s="111" t="s">
        <v>399</v>
      </c>
    </row>
    <row r="6" spans="1:24" s="115" customFormat="1" ht="14.15" customHeight="1" x14ac:dyDescent="0.3">
      <c r="A6" s="13" t="s">
        <v>300</v>
      </c>
      <c r="B6" s="13"/>
      <c r="C6" s="116"/>
      <c r="D6" s="116"/>
      <c r="E6" s="116"/>
      <c r="F6" s="116"/>
      <c r="G6" s="116"/>
      <c r="H6" s="116"/>
      <c r="I6" s="117"/>
      <c r="J6" s="118"/>
      <c r="K6" s="118"/>
      <c r="L6" s="118"/>
      <c r="M6" s="118"/>
      <c r="N6" s="118"/>
      <c r="O6" s="118"/>
      <c r="P6" s="119"/>
      <c r="W6" s="119"/>
    </row>
    <row r="7" spans="1:24" s="115" customFormat="1" ht="12.65" customHeight="1" x14ac:dyDescent="0.25">
      <c r="A7" s="1"/>
      <c r="B7" s="78" t="s">
        <v>119</v>
      </c>
      <c r="C7" s="80">
        <v>35600</v>
      </c>
      <c r="D7" s="80">
        <v>10170</v>
      </c>
      <c r="E7" s="80">
        <v>7690</v>
      </c>
      <c r="F7" s="80">
        <v>2090</v>
      </c>
      <c r="G7" s="80">
        <v>160</v>
      </c>
      <c r="H7" s="80">
        <v>10</v>
      </c>
      <c r="I7" s="120">
        <v>55730</v>
      </c>
      <c r="J7" s="121">
        <v>27.5</v>
      </c>
      <c r="K7" s="121">
        <v>21.2</v>
      </c>
      <c r="L7" s="121">
        <v>51</v>
      </c>
      <c r="M7" s="121">
        <v>39.1</v>
      </c>
      <c r="N7" s="121">
        <v>7.6</v>
      </c>
      <c r="O7" s="121">
        <v>1.1000000000000001</v>
      </c>
      <c r="P7" s="122">
        <v>147.4</v>
      </c>
      <c r="Q7" s="80">
        <v>4067</v>
      </c>
      <c r="R7" s="80">
        <v>2173</v>
      </c>
      <c r="S7" s="80">
        <v>2377</v>
      </c>
      <c r="T7" s="80">
        <v>1043</v>
      </c>
      <c r="U7" s="80">
        <v>144</v>
      </c>
      <c r="V7" s="80">
        <v>33</v>
      </c>
      <c r="W7" s="120">
        <v>9837</v>
      </c>
    </row>
    <row r="8" spans="1:24" s="115" customFormat="1" ht="12.65" customHeight="1" x14ac:dyDescent="0.25">
      <c r="A8" s="1"/>
      <c r="B8" s="78" t="s">
        <v>104</v>
      </c>
      <c r="C8" s="80">
        <v>34040</v>
      </c>
      <c r="D8" s="80">
        <v>10500</v>
      </c>
      <c r="E8" s="80">
        <v>8290</v>
      </c>
      <c r="F8" s="80">
        <v>2260</v>
      </c>
      <c r="G8" s="80">
        <v>190</v>
      </c>
      <c r="H8" s="80">
        <v>20</v>
      </c>
      <c r="I8" s="120">
        <v>55290</v>
      </c>
      <c r="J8" s="121">
        <v>27.9</v>
      </c>
      <c r="K8" s="121">
        <v>23.1</v>
      </c>
      <c r="L8" s="121">
        <v>55</v>
      </c>
      <c r="M8" s="121">
        <v>44</v>
      </c>
      <c r="N8" s="121">
        <v>9.5</v>
      </c>
      <c r="O8" s="121">
        <v>1</v>
      </c>
      <c r="P8" s="122">
        <v>160.6</v>
      </c>
      <c r="Q8" s="80">
        <v>3924</v>
      </c>
      <c r="R8" s="80">
        <v>2238</v>
      </c>
      <c r="S8" s="80">
        <v>2558</v>
      </c>
      <c r="T8" s="80">
        <v>1133</v>
      </c>
      <c r="U8" s="80">
        <v>171</v>
      </c>
      <c r="V8" s="80">
        <v>66</v>
      </c>
      <c r="W8" s="120">
        <v>10089</v>
      </c>
    </row>
    <row r="9" spans="1:24" s="115" customFormat="1" ht="12.65" customHeight="1" x14ac:dyDescent="0.25">
      <c r="A9" s="1"/>
      <c r="B9" s="78" t="s">
        <v>375</v>
      </c>
      <c r="C9" s="80">
        <v>26300</v>
      </c>
      <c r="D9" s="80">
        <v>9720</v>
      </c>
      <c r="E9" s="80">
        <v>8780</v>
      </c>
      <c r="F9" s="80">
        <v>2820</v>
      </c>
      <c r="G9" s="80">
        <v>290</v>
      </c>
      <c r="H9" s="80">
        <v>20</v>
      </c>
      <c r="I9" s="120">
        <v>47920</v>
      </c>
      <c r="J9" s="121">
        <v>26.4</v>
      </c>
      <c r="K9" s="121">
        <v>14.6</v>
      </c>
      <c r="L9" s="121">
        <v>46.3</v>
      </c>
      <c r="M9" s="121">
        <v>55</v>
      </c>
      <c r="N9" s="121">
        <v>16.100000000000001</v>
      </c>
      <c r="O9" s="121">
        <v>2</v>
      </c>
      <c r="P9" s="122">
        <v>160.5</v>
      </c>
      <c r="Q9" s="80">
        <v>3057</v>
      </c>
      <c r="R9" s="80">
        <v>2087</v>
      </c>
      <c r="S9" s="80">
        <v>2730</v>
      </c>
      <c r="T9" s="80">
        <v>1447</v>
      </c>
      <c r="U9" s="80">
        <v>271</v>
      </c>
      <c r="V9" s="80">
        <v>74</v>
      </c>
      <c r="W9" s="120">
        <v>9666</v>
      </c>
    </row>
    <row r="10" spans="1:24" ht="26.5" customHeight="1" x14ac:dyDescent="0.3">
      <c r="A10" s="13" t="s">
        <v>302</v>
      </c>
      <c r="B10" s="13"/>
      <c r="C10" s="84"/>
      <c r="D10" s="84"/>
      <c r="E10" s="84"/>
      <c r="F10" s="84"/>
      <c r="G10" s="84"/>
      <c r="H10" s="84"/>
      <c r="I10" s="117"/>
      <c r="J10" s="84"/>
      <c r="K10" s="84"/>
      <c r="L10" s="84"/>
      <c r="M10" s="84"/>
      <c r="N10" s="84"/>
      <c r="O10" s="84"/>
      <c r="P10" s="117"/>
      <c r="W10" s="120"/>
    </row>
    <row r="11" spans="1:24" ht="12.65" customHeight="1" x14ac:dyDescent="0.25">
      <c r="A11" s="1"/>
      <c r="B11" s="78" t="s">
        <v>303</v>
      </c>
      <c r="C11" s="80">
        <v>8750</v>
      </c>
      <c r="D11" s="80">
        <v>2370</v>
      </c>
      <c r="E11" s="80">
        <v>1680</v>
      </c>
      <c r="F11" s="80">
        <v>420</v>
      </c>
      <c r="G11" s="80">
        <v>20</v>
      </c>
      <c r="H11" s="80" t="s">
        <v>356</v>
      </c>
      <c r="I11" s="120">
        <v>13240</v>
      </c>
      <c r="J11" s="121">
        <v>7</v>
      </c>
      <c r="K11" s="121">
        <v>4.9000000000000004</v>
      </c>
      <c r="L11" s="121">
        <v>10.8</v>
      </c>
      <c r="M11" s="121">
        <v>7.6</v>
      </c>
      <c r="N11" s="121">
        <v>0.9</v>
      </c>
      <c r="O11" s="121" t="s">
        <v>356</v>
      </c>
      <c r="P11" s="122">
        <v>31.5</v>
      </c>
      <c r="Q11" s="80">
        <v>996</v>
      </c>
      <c r="R11" s="80">
        <v>504</v>
      </c>
      <c r="S11" s="80">
        <v>517</v>
      </c>
      <c r="T11" s="80">
        <v>208</v>
      </c>
      <c r="U11" s="80">
        <v>21</v>
      </c>
      <c r="V11" s="80" t="s">
        <v>356</v>
      </c>
      <c r="W11" s="120">
        <v>2259</v>
      </c>
    </row>
    <row r="12" spans="1:24" s="115" customFormat="1" ht="12.65" customHeight="1" x14ac:dyDescent="0.25">
      <c r="A12" s="1"/>
      <c r="B12" s="78" t="s">
        <v>304</v>
      </c>
      <c r="C12" s="80">
        <v>9210</v>
      </c>
      <c r="D12" s="80">
        <v>2800</v>
      </c>
      <c r="E12" s="80">
        <v>2170</v>
      </c>
      <c r="F12" s="80">
        <v>630</v>
      </c>
      <c r="G12" s="80">
        <v>40</v>
      </c>
      <c r="H12" s="80" t="s">
        <v>356</v>
      </c>
      <c r="I12" s="120">
        <v>14860</v>
      </c>
      <c r="J12" s="121">
        <v>6.9</v>
      </c>
      <c r="K12" s="121">
        <v>5.8</v>
      </c>
      <c r="L12" s="121">
        <v>14.3</v>
      </c>
      <c r="M12" s="121">
        <v>11.9</v>
      </c>
      <c r="N12" s="121">
        <v>2.2000000000000002</v>
      </c>
      <c r="O12" s="121" t="s">
        <v>356</v>
      </c>
      <c r="P12" s="122">
        <v>41.1</v>
      </c>
      <c r="Q12" s="80">
        <v>1059</v>
      </c>
      <c r="R12" s="80">
        <v>598</v>
      </c>
      <c r="S12" s="80">
        <v>671</v>
      </c>
      <c r="T12" s="80">
        <v>318</v>
      </c>
      <c r="U12" s="80">
        <v>39</v>
      </c>
      <c r="V12" s="80" t="s">
        <v>356</v>
      </c>
      <c r="W12" s="120">
        <v>2689</v>
      </c>
    </row>
    <row r="13" spans="1:24" s="115" customFormat="1" ht="12.65" customHeight="1" x14ac:dyDescent="0.25">
      <c r="A13" s="1"/>
      <c r="B13" s="78" t="s">
        <v>305</v>
      </c>
      <c r="C13" s="80">
        <v>9850</v>
      </c>
      <c r="D13" s="80">
        <v>2960</v>
      </c>
      <c r="E13" s="80">
        <v>2280</v>
      </c>
      <c r="F13" s="80">
        <v>620</v>
      </c>
      <c r="G13" s="80">
        <v>60</v>
      </c>
      <c r="H13" s="80">
        <v>10</v>
      </c>
      <c r="I13" s="120">
        <v>15770</v>
      </c>
      <c r="J13" s="121">
        <v>7.4</v>
      </c>
      <c r="K13" s="121">
        <v>6</v>
      </c>
      <c r="L13" s="121">
        <v>15.2</v>
      </c>
      <c r="M13" s="121">
        <v>11.8</v>
      </c>
      <c r="N13" s="121">
        <v>2.7</v>
      </c>
      <c r="O13" s="121">
        <v>0.7</v>
      </c>
      <c r="P13" s="122">
        <v>43.8</v>
      </c>
      <c r="Q13" s="80">
        <v>1142</v>
      </c>
      <c r="R13" s="80">
        <v>633</v>
      </c>
      <c r="S13" s="80">
        <v>704</v>
      </c>
      <c r="T13" s="80">
        <v>306</v>
      </c>
      <c r="U13" s="80">
        <v>50</v>
      </c>
      <c r="V13" s="80">
        <v>14</v>
      </c>
      <c r="W13" s="120">
        <v>2850</v>
      </c>
    </row>
    <row r="14" spans="1:24" s="115" customFormat="1" ht="12.65" customHeight="1" x14ac:dyDescent="0.25">
      <c r="A14" s="1"/>
      <c r="B14" s="78" t="s">
        <v>306</v>
      </c>
      <c r="C14" s="80">
        <v>7790</v>
      </c>
      <c r="D14" s="80">
        <v>2050</v>
      </c>
      <c r="E14" s="80">
        <v>1570</v>
      </c>
      <c r="F14" s="80">
        <v>420</v>
      </c>
      <c r="G14" s="80">
        <v>40</v>
      </c>
      <c r="H14" s="80" t="s">
        <v>356</v>
      </c>
      <c r="I14" s="120">
        <v>11860</v>
      </c>
      <c r="J14" s="121">
        <v>6.3</v>
      </c>
      <c r="K14" s="121">
        <v>4.5</v>
      </c>
      <c r="L14" s="121">
        <v>10.6</v>
      </c>
      <c r="M14" s="121">
        <v>7.8</v>
      </c>
      <c r="N14" s="121">
        <v>1.8</v>
      </c>
      <c r="O14" s="121" t="s">
        <v>356</v>
      </c>
      <c r="P14" s="122">
        <v>31</v>
      </c>
      <c r="Q14" s="80">
        <v>870</v>
      </c>
      <c r="R14" s="80">
        <v>438</v>
      </c>
      <c r="S14" s="80">
        <v>485</v>
      </c>
      <c r="T14" s="80">
        <v>210</v>
      </c>
      <c r="U14" s="80">
        <v>34</v>
      </c>
      <c r="V14" s="80" t="s">
        <v>356</v>
      </c>
      <c r="W14" s="120">
        <v>2038</v>
      </c>
    </row>
    <row r="15" spans="1:24" s="115" customFormat="1" ht="25.4" customHeight="1" x14ac:dyDescent="0.25">
      <c r="A15" s="1"/>
      <c r="B15" s="78" t="s">
        <v>307</v>
      </c>
      <c r="C15" s="80">
        <v>8350</v>
      </c>
      <c r="D15" s="80">
        <v>2440</v>
      </c>
      <c r="E15" s="80">
        <v>1950</v>
      </c>
      <c r="F15" s="80">
        <v>460</v>
      </c>
      <c r="G15" s="80">
        <v>30</v>
      </c>
      <c r="H15" s="80">
        <v>10</v>
      </c>
      <c r="I15" s="120">
        <v>13250</v>
      </c>
      <c r="J15" s="121">
        <v>6.7</v>
      </c>
      <c r="K15" s="121">
        <v>5.2</v>
      </c>
      <c r="L15" s="121">
        <v>12.6</v>
      </c>
      <c r="M15" s="121">
        <v>8.6</v>
      </c>
      <c r="N15" s="121">
        <v>1.7</v>
      </c>
      <c r="O15" s="121" t="s">
        <v>356</v>
      </c>
      <c r="P15" s="122">
        <v>34.9</v>
      </c>
      <c r="Q15" s="80">
        <v>959</v>
      </c>
      <c r="R15" s="80">
        <v>521</v>
      </c>
      <c r="S15" s="80">
        <v>600</v>
      </c>
      <c r="T15" s="80">
        <v>231</v>
      </c>
      <c r="U15" s="80">
        <v>32</v>
      </c>
      <c r="V15" s="80">
        <v>43</v>
      </c>
      <c r="W15" s="120">
        <v>2385</v>
      </c>
    </row>
    <row r="16" spans="1:24" s="115" customFormat="1" ht="12.65" customHeight="1" x14ac:dyDescent="0.25">
      <c r="A16" s="1"/>
      <c r="B16" s="78" t="s">
        <v>308</v>
      </c>
      <c r="C16" s="80">
        <v>9170</v>
      </c>
      <c r="D16" s="80">
        <v>2900</v>
      </c>
      <c r="E16" s="80">
        <v>2190</v>
      </c>
      <c r="F16" s="80">
        <v>630</v>
      </c>
      <c r="G16" s="80">
        <v>50</v>
      </c>
      <c r="H16" s="80" t="s">
        <v>356</v>
      </c>
      <c r="I16" s="120">
        <v>14930</v>
      </c>
      <c r="J16" s="121">
        <v>7.3</v>
      </c>
      <c r="K16" s="121">
        <v>6.3</v>
      </c>
      <c r="L16" s="121">
        <v>14.6</v>
      </c>
      <c r="M16" s="121">
        <v>12.5</v>
      </c>
      <c r="N16" s="121">
        <v>2.6</v>
      </c>
      <c r="O16" s="121" t="s">
        <v>356</v>
      </c>
      <c r="P16" s="122">
        <v>43.6</v>
      </c>
      <c r="Q16" s="80">
        <v>1072</v>
      </c>
      <c r="R16" s="80">
        <v>616</v>
      </c>
      <c r="S16" s="80">
        <v>677</v>
      </c>
      <c r="T16" s="80">
        <v>317</v>
      </c>
      <c r="U16" s="80">
        <v>46</v>
      </c>
      <c r="V16" s="80" t="s">
        <v>356</v>
      </c>
      <c r="W16" s="120">
        <v>2731</v>
      </c>
    </row>
    <row r="17" spans="1:23" s="115" customFormat="1" ht="12.65" customHeight="1" x14ac:dyDescent="0.25">
      <c r="A17" s="1"/>
      <c r="B17" s="78" t="s">
        <v>309</v>
      </c>
      <c r="C17" s="80">
        <v>9080</v>
      </c>
      <c r="D17" s="80">
        <v>2990</v>
      </c>
      <c r="E17" s="80">
        <v>2430</v>
      </c>
      <c r="F17" s="80">
        <v>640</v>
      </c>
      <c r="G17" s="80">
        <v>50</v>
      </c>
      <c r="H17" s="80" t="s">
        <v>356</v>
      </c>
      <c r="I17" s="120">
        <v>15190</v>
      </c>
      <c r="J17" s="121">
        <v>7.3</v>
      </c>
      <c r="K17" s="121">
        <v>6.5</v>
      </c>
      <c r="L17" s="121">
        <v>16.100000000000001</v>
      </c>
      <c r="M17" s="121">
        <v>12.5</v>
      </c>
      <c r="N17" s="121">
        <v>2.8</v>
      </c>
      <c r="O17" s="121" t="s">
        <v>356</v>
      </c>
      <c r="P17" s="122">
        <v>45.4</v>
      </c>
      <c r="Q17" s="80">
        <v>1054</v>
      </c>
      <c r="R17" s="80">
        <v>638</v>
      </c>
      <c r="S17" s="80">
        <v>749</v>
      </c>
      <c r="T17" s="80">
        <v>322</v>
      </c>
      <c r="U17" s="80">
        <v>48</v>
      </c>
      <c r="V17" s="80" t="s">
        <v>356</v>
      </c>
      <c r="W17" s="120">
        <v>2819</v>
      </c>
    </row>
    <row r="18" spans="1:23" s="115" customFormat="1" ht="12.65" customHeight="1" x14ac:dyDescent="0.25">
      <c r="A18" s="1"/>
      <c r="B18" s="78" t="s">
        <v>310</v>
      </c>
      <c r="C18" s="80">
        <v>7450</v>
      </c>
      <c r="D18" s="80">
        <v>2170</v>
      </c>
      <c r="E18" s="80">
        <v>1720</v>
      </c>
      <c r="F18" s="80">
        <v>520</v>
      </c>
      <c r="G18" s="80">
        <v>50</v>
      </c>
      <c r="H18" s="80">
        <v>10</v>
      </c>
      <c r="I18" s="120">
        <v>11920</v>
      </c>
      <c r="J18" s="121">
        <v>6.6</v>
      </c>
      <c r="K18" s="121">
        <v>5.0999999999999996</v>
      </c>
      <c r="L18" s="121">
        <v>11.7</v>
      </c>
      <c r="M18" s="121">
        <v>10.4</v>
      </c>
      <c r="N18" s="121">
        <v>2.6</v>
      </c>
      <c r="O18" s="121">
        <v>0.4</v>
      </c>
      <c r="P18" s="122">
        <v>36.700000000000003</v>
      </c>
      <c r="Q18" s="80">
        <v>840</v>
      </c>
      <c r="R18" s="80">
        <v>464</v>
      </c>
      <c r="S18" s="80">
        <v>531</v>
      </c>
      <c r="T18" s="80">
        <v>263</v>
      </c>
      <c r="U18" s="80">
        <v>45</v>
      </c>
      <c r="V18" s="80">
        <v>12</v>
      </c>
      <c r="W18" s="120">
        <v>2154</v>
      </c>
    </row>
    <row r="19" spans="1:23" s="115" customFormat="1" ht="25.5" customHeight="1" x14ac:dyDescent="0.25">
      <c r="A19" s="1"/>
      <c r="B19" s="78" t="s">
        <v>400</v>
      </c>
      <c r="C19" s="80">
        <v>4020</v>
      </c>
      <c r="D19" s="80">
        <v>1210</v>
      </c>
      <c r="E19" s="80">
        <v>790</v>
      </c>
      <c r="F19" s="80">
        <v>230</v>
      </c>
      <c r="G19" s="80">
        <v>30</v>
      </c>
      <c r="H19" s="80" t="s">
        <v>356</v>
      </c>
      <c r="I19" s="120">
        <v>6270</v>
      </c>
      <c r="J19" s="121">
        <v>3.1</v>
      </c>
      <c r="K19" s="121">
        <v>2.6</v>
      </c>
      <c r="L19" s="121">
        <v>5.3</v>
      </c>
      <c r="M19" s="121">
        <v>4.4000000000000004</v>
      </c>
      <c r="N19" s="121">
        <v>1.7</v>
      </c>
      <c r="O19" s="121" t="s">
        <v>356</v>
      </c>
      <c r="P19" s="122">
        <v>17.5</v>
      </c>
      <c r="Q19" s="80">
        <v>445</v>
      </c>
      <c r="R19" s="80">
        <v>258</v>
      </c>
      <c r="S19" s="80">
        <v>242</v>
      </c>
      <c r="T19" s="80">
        <v>114</v>
      </c>
      <c r="U19" s="80">
        <v>26</v>
      </c>
      <c r="V19" s="80" t="s">
        <v>356</v>
      </c>
      <c r="W19" s="120">
        <v>1090</v>
      </c>
    </row>
    <row r="20" spans="1:23" s="115" customFormat="1" ht="12.65" customHeight="1" x14ac:dyDescent="0.25">
      <c r="A20" s="1"/>
      <c r="B20" s="78" t="s">
        <v>401</v>
      </c>
      <c r="C20" s="80">
        <v>5770</v>
      </c>
      <c r="D20" s="80">
        <v>1970</v>
      </c>
      <c r="E20" s="80">
        <v>1680</v>
      </c>
      <c r="F20" s="80">
        <v>490</v>
      </c>
      <c r="G20" s="80">
        <v>50</v>
      </c>
      <c r="H20" s="80" t="s">
        <v>356</v>
      </c>
      <c r="I20" s="120">
        <v>9960</v>
      </c>
      <c r="J20" s="121">
        <v>5.3</v>
      </c>
      <c r="K20" s="121">
        <v>2.8</v>
      </c>
      <c r="L20" s="121">
        <v>8.6999999999999993</v>
      </c>
      <c r="M20" s="121">
        <v>9.4</v>
      </c>
      <c r="N20" s="121">
        <v>2.6</v>
      </c>
      <c r="O20" s="121" t="s">
        <v>356</v>
      </c>
      <c r="P20" s="122">
        <v>29</v>
      </c>
      <c r="Q20" s="80">
        <v>670</v>
      </c>
      <c r="R20" s="80">
        <v>422</v>
      </c>
      <c r="S20" s="80">
        <v>520</v>
      </c>
      <c r="T20" s="80">
        <v>254</v>
      </c>
      <c r="U20" s="80">
        <v>44</v>
      </c>
      <c r="V20" s="80" t="s">
        <v>356</v>
      </c>
      <c r="W20" s="120">
        <v>1920</v>
      </c>
    </row>
    <row r="21" spans="1:23" s="115" customFormat="1" ht="12.65" customHeight="1" x14ac:dyDescent="0.25">
      <c r="A21" s="1"/>
      <c r="B21" s="78" t="s">
        <v>402</v>
      </c>
      <c r="C21" s="80">
        <v>8850</v>
      </c>
      <c r="D21" s="80">
        <v>3530</v>
      </c>
      <c r="E21" s="80">
        <v>3280</v>
      </c>
      <c r="F21" s="80">
        <v>1010</v>
      </c>
      <c r="G21" s="80">
        <v>110</v>
      </c>
      <c r="H21" s="80">
        <v>10</v>
      </c>
      <c r="I21" s="120">
        <v>16780</v>
      </c>
      <c r="J21" s="121">
        <v>8.1999999999999993</v>
      </c>
      <c r="K21" s="121">
        <v>4.2</v>
      </c>
      <c r="L21" s="121">
        <v>16.399999999999999</v>
      </c>
      <c r="M21" s="121">
        <v>19.2</v>
      </c>
      <c r="N21" s="121">
        <v>6</v>
      </c>
      <c r="O21" s="121">
        <v>0.8</v>
      </c>
      <c r="P21" s="122">
        <v>54.8</v>
      </c>
      <c r="Q21" s="80">
        <v>1044</v>
      </c>
      <c r="R21" s="80">
        <v>758</v>
      </c>
      <c r="S21" s="80">
        <v>1019</v>
      </c>
      <c r="T21" s="80">
        <v>518</v>
      </c>
      <c r="U21" s="80">
        <v>99</v>
      </c>
      <c r="V21" s="80">
        <v>23</v>
      </c>
      <c r="W21" s="120">
        <v>3463</v>
      </c>
    </row>
    <row r="22" spans="1:23" s="115" customFormat="1" ht="12.65" customHeight="1" x14ac:dyDescent="0.25">
      <c r="A22" s="1"/>
      <c r="B22" s="78" t="s">
        <v>403</v>
      </c>
      <c r="C22" s="80">
        <v>7650</v>
      </c>
      <c r="D22" s="80">
        <v>3010</v>
      </c>
      <c r="E22" s="80">
        <v>3040</v>
      </c>
      <c r="F22" s="80">
        <v>1090</v>
      </c>
      <c r="G22" s="80">
        <v>110</v>
      </c>
      <c r="H22" s="80">
        <v>10</v>
      </c>
      <c r="I22" s="120">
        <v>14910</v>
      </c>
      <c r="J22" s="121">
        <v>9.9</v>
      </c>
      <c r="K22" s="121">
        <v>5.0999999999999996</v>
      </c>
      <c r="L22" s="121">
        <v>15.9</v>
      </c>
      <c r="M22" s="121">
        <v>22</v>
      </c>
      <c r="N22" s="121">
        <v>5.9</v>
      </c>
      <c r="O22" s="121">
        <v>0.4</v>
      </c>
      <c r="P22" s="122">
        <v>59.2</v>
      </c>
      <c r="Q22" s="80">
        <v>898</v>
      </c>
      <c r="R22" s="80">
        <v>649</v>
      </c>
      <c r="S22" s="80">
        <v>948</v>
      </c>
      <c r="T22" s="80">
        <v>560</v>
      </c>
      <c r="U22" s="80">
        <v>102</v>
      </c>
      <c r="V22" s="80">
        <v>36</v>
      </c>
      <c r="W22" s="120">
        <v>3193</v>
      </c>
    </row>
    <row r="23" spans="1:23" s="115" customFormat="1" ht="26.5" customHeight="1" x14ac:dyDescent="0.3">
      <c r="A23" s="13" t="s">
        <v>315</v>
      </c>
      <c r="B23" s="13"/>
      <c r="C23" s="116"/>
      <c r="D23" s="116"/>
      <c r="E23" s="116"/>
      <c r="F23" s="116"/>
      <c r="G23" s="116"/>
      <c r="H23" s="116"/>
      <c r="I23" s="117"/>
      <c r="J23" s="118"/>
      <c r="K23" s="118"/>
      <c r="L23" s="118"/>
      <c r="M23" s="118"/>
      <c r="N23" s="118"/>
      <c r="O23" s="118"/>
      <c r="P23" s="119"/>
      <c r="Q23" s="116"/>
      <c r="R23" s="116"/>
      <c r="S23" s="116"/>
      <c r="T23" s="116"/>
      <c r="U23" s="116"/>
      <c r="V23" s="116"/>
      <c r="W23" s="117"/>
    </row>
    <row r="24" spans="1:23" s="115" customFormat="1" ht="13" x14ac:dyDescent="0.25">
      <c r="A24" s="1"/>
      <c r="B24" s="85" t="s">
        <v>316</v>
      </c>
      <c r="C24" s="80">
        <v>2690</v>
      </c>
      <c r="D24" s="80">
        <v>660</v>
      </c>
      <c r="E24" s="80">
        <v>440</v>
      </c>
      <c r="F24" s="80">
        <v>100</v>
      </c>
      <c r="G24" s="80" t="s">
        <v>356</v>
      </c>
      <c r="H24" s="80" t="s">
        <v>356</v>
      </c>
      <c r="I24" s="120">
        <v>3900</v>
      </c>
      <c r="J24" s="121">
        <v>2.2999999999999998</v>
      </c>
      <c r="K24" s="121">
        <v>1.4</v>
      </c>
      <c r="L24" s="121">
        <v>3</v>
      </c>
      <c r="M24" s="121">
        <v>1.9</v>
      </c>
      <c r="N24" s="121" t="s">
        <v>356</v>
      </c>
      <c r="O24" s="121" t="s">
        <v>356</v>
      </c>
      <c r="P24" s="122">
        <v>8.8000000000000007</v>
      </c>
      <c r="Q24" s="80">
        <v>307</v>
      </c>
      <c r="R24" s="80">
        <v>139</v>
      </c>
      <c r="S24" s="80">
        <v>137</v>
      </c>
      <c r="T24" s="80">
        <v>51</v>
      </c>
      <c r="U24" s="80" t="s">
        <v>356</v>
      </c>
      <c r="V24" s="80" t="s">
        <v>356</v>
      </c>
      <c r="W24" s="120">
        <v>639</v>
      </c>
    </row>
    <row r="25" spans="1:23" x14ac:dyDescent="0.25">
      <c r="A25" s="1"/>
      <c r="B25" s="85" t="s">
        <v>317</v>
      </c>
      <c r="C25" s="80">
        <v>2970</v>
      </c>
      <c r="D25" s="80">
        <v>710</v>
      </c>
      <c r="E25" s="80">
        <v>540</v>
      </c>
      <c r="F25" s="80">
        <v>130</v>
      </c>
      <c r="G25" s="80">
        <v>10</v>
      </c>
      <c r="H25" s="80" t="s">
        <v>356</v>
      </c>
      <c r="I25" s="120">
        <v>4360</v>
      </c>
      <c r="J25" s="121">
        <v>2.2999999999999998</v>
      </c>
      <c r="K25" s="121">
        <v>1.5</v>
      </c>
      <c r="L25" s="121">
        <v>3.5</v>
      </c>
      <c r="M25" s="121">
        <v>2.4</v>
      </c>
      <c r="N25" s="121">
        <v>0.3</v>
      </c>
      <c r="O25" s="121" t="s">
        <v>356</v>
      </c>
      <c r="P25" s="122">
        <v>9.9</v>
      </c>
      <c r="Q25" s="80">
        <v>335</v>
      </c>
      <c r="R25" s="80">
        <v>150</v>
      </c>
      <c r="S25" s="80">
        <v>165</v>
      </c>
      <c r="T25" s="80">
        <v>63</v>
      </c>
      <c r="U25" s="80">
        <v>8</v>
      </c>
      <c r="V25" s="80" t="s">
        <v>356</v>
      </c>
      <c r="W25" s="120">
        <v>722</v>
      </c>
    </row>
    <row r="26" spans="1:23" x14ac:dyDescent="0.25">
      <c r="A26" s="1"/>
      <c r="B26" s="85" t="s">
        <v>318</v>
      </c>
      <c r="C26" s="80">
        <v>3090</v>
      </c>
      <c r="D26" s="80">
        <v>1000</v>
      </c>
      <c r="E26" s="80">
        <v>690</v>
      </c>
      <c r="F26" s="80">
        <v>190</v>
      </c>
      <c r="G26" s="80">
        <v>10</v>
      </c>
      <c r="H26" s="80" t="s">
        <v>356</v>
      </c>
      <c r="I26" s="120">
        <v>4990</v>
      </c>
      <c r="J26" s="121">
        <v>2.4</v>
      </c>
      <c r="K26" s="121">
        <v>2</v>
      </c>
      <c r="L26" s="121">
        <v>4.4000000000000004</v>
      </c>
      <c r="M26" s="121">
        <v>3.3</v>
      </c>
      <c r="N26" s="121">
        <v>0.4</v>
      </c>
      <c r="O26" s="121" t="s">
        <v>356</v>
      </c>
      <c r="P26" s="122">
        <v>12.8</v>
      </c>
      <c r="Q26" s="80">
        <v>353</v>
      </c>
      <c r="R26" s="80">
        <v>214</v>
      </c>
      <c r="S26" s="80">
        <v>214</v>
      </c>
      <c r="T26" s="80">
        <v>94</v>
      </c>
      <c r="U26" s="80">
        <v>9</v>
      </c>
      <c r="V26" s="80" t="s">
        <v>356</v>
      </c>
      <c r="W26" s="120">
        <v>899</v>
      </c>
    </row>
    <row r="27" spans="1:23" x14ac:dyDescent="0.25">
      <c r="A27" s="1"/>
      <c r="B27" s="85" t="s">
        <v>319</v>
      </c>
      <c r="C27" s="80">
        <v>3080</v>
      </c>
      <c r="D27" s="80">
        <v>880</v>
      </c>
      <c r="E27" s="80">
        <v>710</v>
      </c>
      <c r="F27" s="80">
        <v>180</v>
      </c>
      <c r="G27" s="80">
        <v>10</v>
      </c>
      <c r="H27" s="80" t="s">
        <v>356</v>
      </c>
      <c r="I27" s="120">
        <v>4860</v>
      </c>
      <c r="J27" s="121">
        <v>2.4</v>
      </c>
      <c r="K27" s="121">
        <v>1.9</v>
      </c>
      <c r="L27" s="121">
        <v>4.7</v>
      </c>
      <c r="M27" s="121">
        <v>3.4</v>
      </c>
      <c r="N27" s="121">
        <v>0.6</v>
      </c>
      <c r="O27" s="121" t="s">
        <v>356</v>
      </c>
      <c r="P27" s="122">
        <v>13.1</v>
      </c>
      <c r="Q27" s="80">
        <v>353</v>
      </c>
      <c r="R27" s="80">
        <v>187</v>
      </c>
      <c r="S27" s="80">
        <v>219</v>
      </c>
      <c r="T27" s="80">
        <v>91</v>
      </c>
      <c r="U27" s="80">
        <v>12</v>
      </c>
      <c r="V27" s="80" t="s">
        <v>356</v>
      </c>
      <c r="W27" s="120">
        <v>863</v>
      </c>
    </row>
    <row r="28" spans="1:23" s="115" customFormat="1" ht="13" x14ac:dyDescent="0.25">
      <c r="A28" s="1"/>
      <c r="B28" s="85" t="s">
        <v>320</v>
      </c>
      <c r="C28" s="80">
        <v>3380</v>
      </c>
      <c r="D28" s="80">
        <v>1040</v>
      </c>
      <c r="E28" s="80">
        <v>780</v>
      </c>
      <c r="F28" s="80">
        <v>250</v>
      </c>
      <c r="G28" s="80">
        <v>10</v>
      </c>
      <c r="H28" s="80" t="s">
        <v>356</v>
      </c>
      <c r="I28" s="120">
        <v>5460</v>
      </c>
      <c r="J28" s="121">
        <v>2.5</v>
      </c>
      <c r="K28" s="121">
        <v>2.1</v>
      </c>
      <c r="L28" s="121">
        <v>5.0999999999999996</v>
      </c>
      <c r="M28" s="121">
        <v>4.7</v>
      </c>
      <c r="N28" s="121">
        <v>0.5</v>
      </c>
      <c r="O28" s="121" t="s">
        <v>356</v>
      </c>
      <c r="P28" s="122">
        <v>14.9</v>
      </c>
      <c r="Q28" s="80">
        <v>393</v>
      </c>
      <c r="R28" s="80">
        <v>221</v>
      </c>
      <c r="S28" s="80">
        <v>243</v>
      </c>
      <c r="T28" s="80">
        <v>124</v>
      </c>
      <c r="U28" s="80">
        <v>10</v>
      </c>
      <c r="V28" s="80" t="s">
        <v>356</v>
      </c>
      <c r="W28" s="120">
        <v>992</v>
      </c>
    </row>
    <row r="29" spans="1:23" x14ac:dyDescent="0.25">
      <c r="A29" s="1"/>
      <c r="B29" s="85" t="s">
        <v>321</v>
      </c>
      <c r="C29" s="80">
        <v>2750</v>
      </c>
      <c r="D29" s="80">
        <v>890</v>
      </c>
      <c r="E29" s="80">
        <v>680</v>
      </c>
      <c r="F29" s="80">
        <v>200</v>
      </c>
      <c r="G29" s="80">
        <v>20</v>
      </c>
      <c r="H29" s="80" t="s">
        <v>356</v>
      </c>
      <c r="I29" s="120">
        <v>4540</v>
      </c>
      <c r="J29" s="121">
        <v>2</v>
      </c>
      <c r="K29" s="121">
        <v>1.9</v>
      </c>
      <c r="L29" s="121">
        <v>4.5</v>
      </c>
      <c r="M29" s="121">
        <v>3.7</v>
      </c>
      <c r="N29" s="121">
        <v>1.1000000000000001</v>
      </c>
      <c r="O29" s="121" t="s">
        <v>356</v>
      </c>
      <c r="P29" s="122">
        <v>13.2</v>
      </c>
      <c r="Q29" s="80">
        <v>314</v>
      </c>
      <c r="R29" s="80">
        <v>190</v>
      </c>
      <c r="S29" s="80">
        <v>210</v>
      </c>
      <c r="T29" s="80">
        <v>103</v>
      </c>
      <c r="U29" s="80">
        <v>18</v>
      </c>
      <c r="V29" s="80" t="s">
        <v>356</v>
      </c>
      <c r="W29" s="120">
        <v>834</v>
      </c>
    </row>
    <row r="30" spans="1:23" s="1" customFormat="1" x14ac:dyDescent="0.25">
      <c r="B30" s="85" t="s">
        <v>322</v>
      </c>
      <c r="C30" s="80">
        <v>3180</v>
      </c>
      <c r="D30" s="80">
        <v>950</v>
      </c>
      <c r="E30" s="80">
        <v>700</v>
      </c>
      <c r="F30" s="80">
        <v>200</v>
      </c>
      <c r="G30" s="80">
        <v>20</v>
      </c>
      <c r="H30" s="80" t="s">
        <v>356</v>
      </c>
      <c r="I30" s="120">
        <v>5050</v>
      </c>
      <c r="J30" s="121">
        <v>2.5</v>
      </c>
      <c r="K30" s="121">
        <v>2.1</v>
      </c>
      <c r="L30" s="121">
        <v>4.7</v>
      </c>
      <c r="M30" s="121">
        <v>4</v>
      </c>
      <c r="N30" s="121">
        <v>0.8</v>
      </c>
      <c r="O30" s="121" t="s">
        <v>356</v>
      </c>
      <c r="P30" s="122">
        <v>14.3</v>
      </c>
      <c r="Q30" s="80">
        <v>366</v>
      </c>
      <c r="R30" s="80">
        <v>204</v>
      </c>
      <c r="S30" s="80">
        <v>216</v>
      </c>
      <c r="T30" s="80">
        <v>102</v>
      </c>
      <c r="U30" s="80">
        <v>15</v>
      </c>
      <c r="V30" s="80" t="s">
        <v>356</v>
      </c>
      <c r="W30" s="120">
        <v>908</v>
      </c>
    </row>
    <row r="31" spans="1:23" s="1" customFormat="1" x14ac:dyDescent="0.25">
      <c r="B31" s="85" t="s">
        <v>323</v>
      </c>
      <c r="C31" s="80">
        <v>3640</v>
      </c>
      <c r="D31" s="80">
        <v>1040</v>
      </c>
      <c r="E31" s="80">
        <v>860</v>
      </c>
      <c r="F31" s="80">
        <v>220</v>
      </c>
      <c r="G31" s="80">
        <v>30</v>
      </c>
      <c r="H31" s="80" t="s">
        <v>356</v>
      </c>
      <c r="I31" s="120">
        <v>5790</v>
      </c>
      <c r="J31" s="121">
        <v>2.7</v>
      </c>
      <c r="K31" s="121">
        <v>2</v>
      </c>
      <c r="L31" s="121">
        <v>5.7</v>
      </c>
      <c r="M31" s="121">
        <v>4.4000000000000004</v>
      </c>
      <c r="N31" s="121">
        <v>1.4</v>
      </c>
      <c r="O31" s="121" t="s">
        <v>356</v>
      </c>
      <c r="P31" s="122">
        <v>16.399999999999999</v>
      </c>
      <c r="Q31" s="80">
        <v>423</v>
      </c>
      <c r="R31" s="80">
        <v>222</v>
      </c>
      <c r="S31" s="80">
        <v>265</v>
      </c>
      <c r="T31" s="80">
        <v>111</v>
      </c>
      <c r="U31" s="80">
        <v>26</v>
      </c>
      <c r="V31" s="80" t="s">
        <v>356</v>
      </c>
      <c r="W31" s="120">
        <v>1051</v>
      </c>
    </row>
    <row r="32" spans="1:23" s="1" customFormat="1" x14ac:dyDescent="0.25">
      <c r="B32" s="85" t="s">
        <v>324</v>
      </c>
      <c r="C32" s="80">
        <v>3040</v>
      </c>
      <c r="D32" s="80">
        <v>970</v>
      </c>
      <c r="E32" s="80">
        <v>720</v>
      </c>
      <c r="F32" s="80">
        <v>200</v>
      </c>
      <c r="G32" s="80">
        <v>10</v>
      </c>
      <c r="H32" s="80" t="s">
        <v>356</v>
      </c>
      <c r="I32" s="120">
        <v>4930</v>
      </c>
      <c r="J32" s="121">
        <v>2.2000000000000002</v>
      </c>
      <c r="K32" s="121">
        <v>1.9</v>
      </c>
      <c r="L32" s="121">
        <v>4.7</v>
      </c>
      <c r="M32" s="121">
        <v>3.5</v>
      </c>
      <c r="N32" s="121">
        <v>0.5</v>
      </c>
      <c r="O32" s="121" t="s">
        <v>356</v>
      </c>
      <c r="P32" s="122">
        <v>13.1</v>
      </c>
      <c r="Q32" s="80">
        <v>354</v>
      </c>
      <c r="R32" s="80">
        <v>207</v>
      </c>
      <c r="S32" s="80">
        <v>222</v>
      </c>
      <c r="T32" s="80">
        <v>94</v>
      </c>
      <c r="U32" s="80">
        <v>10</v>
      </c>
      <c r="V32" s="80" t="s">
        <v>356</v>
      </c>
      <c r="W32" s="120">
        <v>890</v>
      </c>
    </row>
    <row r="33" spans="2:23" s="1" customFormat="1" x14ac:dyDescent="0.25">
      <c r="B33" s="85" t="s">
        <v>325</v>
      </c>
      <c r="C33" s="80">
        <v>2350</v>
      </c>
      <c r="D33" s="80">
        <v>610</v>
      </c>
      <c r="E33" s="80">
        <v>470</v>
      </c>
      <c r="F33" s="80">
        <v>130</v>
      </c>
      <c r="G33" s="80">
        <v>20</v>
      </c>
      <c r="H33" s="80" t="s">
        <v>356</v>
      </c>
      <c r="I33" s="120">
        <v>3590</v>
      </c>
      <c r="J33" s="121">
        <v>2</v>
      </c>
      <c r="K33" s="121">
        <v>1.4</v>
      </c>
      <c r="L33" s="121">
        <v>3.2</v>
      </c>
      <c r="M33" s="121">
        <v>2.6</v>
      </c>
      <c r="N33" s="121">
        <v>1</v>
      </c>
      <c r="O33" s="121" t="s">
        <v>356</v>
      </c>
      <c r="P33" s="122">
        <v>10</v>
      </c>
      <c r="Q33" s="80">
        <v>264</v>
      </c>
      <c r="R33" s="80">
        <v>130</v>
      </c>
      <c r="S33" s="80">
        <v>146</v>
      </c>
      <c r="T33" s="80">
        <v>66</v>
      </c>
      <c r="U33" s="80">
        <v>17</v>
      </c>
      <c r="V33" s="80" t="s">
        <v>356</v>
      </c>
      <c r="W33" s="120">
        <v>625</v>
      </c>
    </row>
    <row r="34" spans="2:23" s="1" customFormat="1" x14ac:dyDescent="0.25">
      <c r="B34" s="85" t="s">
        <v>326</v>
      </c>
      <c r="C34" s="80">
        <v>2570</v>
      </c>
      <c r="D34" s="80">
        <v>660</v>
      </c>
      <c r="E34" s="80">
        <v>500</v>
      </c>
      <c r="F34" s="80">
        <v>130</v>
      </c>
      <c r="G34" s="80">
        <v>10</v>
      </c>
      <c r="H34" s="80" t="s">
        <v>356</v>
      </c>
      <c r="I34" s="120">
        <v>3860</v>
      </c>
      <c r="J34" s="121">
        <v>2.1</v>
      </c>
      <c r="K34" s="121">
        <v>1.5</v>
      </c>
      <c r="L34" s="121">
        <v>3.2</v>
      </c>
      <c r="M34" s="121">
        <v>2.5</v>
      </c>
      <c r="N34" s="121">
        <v>0.4</v>
      </c>
      <c r="O34" s="121" t="s">
        <v>356</v>
      </c>
      <c r="P34" s="122">
        <v>9.6999999999999993</v>
      </c>
      <c r="Q34" s="80">
        <v>289</v>
      </c>
      <c r="R34" s="80">
        <v>142</v>
      </c>
      <c r="S34" s="80">
        <v>152</v>
      </c>
      <c r="T34" s="80">
        <v>67</v>
      </c>
      <c r="U34" s="80">
        <v>9</v>
      </c>
      <c r="V34" s="80" t="s">
        <v>356</v>
      </c>
      <c r="W34" s="120">
        <v>659</v>
      </c>
    </row>
    <row r="35" spans="2:23" s="1" customFormat="1" x14ac:dyDescent="0.25">
      <c r="B35" s="85" t="s">
        <v>327</v>
      </c>
      <c r="C35" s="80">
        <v>2870</v>
      </c>
      <c r="D35" s="80">
        <v>780</v>
      </c>
      <c r="E35" s="80">
        <v>600</v>
      </c>
      <c r="F35" s="80">
        <v>160</v>
      </c>
      <c r="G35" s="80">
        <v>10</v>
      </c>
      <c r="H35" s="80" t="s">
        <v>356</v>
      </c>
      <c r="I35" s="120">
        <v>4410</v>
      </c>
      <c r="J35" s="121">
        <v>2.2000000000000002</v>
      </c>
      <c r="K35" s="121">
        <v>1.6</v>
      </c>
      <c r="L35" s="121">
        <v>4.3</v>
      </c>
      <c r="M35" s="121">
        <v>2.7</v>
      </c>
      <c r="N35" s="121">
        <v>0.4</v>
      </c>
      <c r="O35" s="121" t="s">
        <v>356</v>
      </c>
      <c r="P35" s="122">
        <v>11.2</v>
      </c>
      <c r="Q35" s="80">
        <v>317</v>
      </c>
      <c r="R35" s="80">
        <v>166</v>
      </c>
      <c r="S35" s="80">
        <v>187</v>
      </c>
      <c r="T35" s="80">
        <v>77</v>
      </c>
      <c r="U35" s="80">
        <v>7</v>
      </c>
      <c r="V35" s="80" t="s">
        <v>356</v>
      </c>
      <c r="W35" s="120">
        <v>755</v>
      </c>
    </row>
    <row r="36" spans="2:23" s="1" customFormat="1" ht="26.5" customHeight="1" x14ac:dyDescent="0.25">
      <c r="B36" s="85" t="s">
        <v>328</v>
      </c>
      <c r="C36" s="80">
        <v>2580</v>
      </c>
      <c r="D36" s="80">
        <v>720</v>
      </c>
      <c r="E36" s="80">
        <v>560</v>
      </c>
      <c r="F36" s="80">
        <v>150</v>
      </c>
      <c r="G36" s="80">
        <v>10</v>
      </c>
      <c r="H36" s="80">
        <v>10</v>
      </c>
      <c r="I36" s="120">
        <v>4020</v>
      </c>
      <c r="J36" s="121">
        <v>2.1</v>
      </c>
      <c r="K36" s="121">
        <v>1.5</v>
      </c>
      <c r="L36" s="121">
        <v>3.6</v>
      </c>
      <c r="M36" s="121">
        <v>2.7</v>
      </c>
      <c r="N36" s="121">
        <v>0.2</v>
      </c>
      <c r="O36" s="121" t="s">
        <v>356</v>
      </c>
      <c r="P36" s="122">
        <v>10.3</v>
      </c>
      <c r="Q36" s="80">
        <v>294</v>
      </c>
      <c r="R36" s="80">
        <v>152</v>
      </c>
      <c r="S36" s="80">
        <v>171</v>
      </c>
      <c r="T36" s="80">
        <v>75</v>
      </c>
      <c r="U36" s="80">
        <v>7</v>
      </c>
      <c r="V36" s="80">
        <v>41</v>
      </c>
      <c r="W36" s="120">
        <v>739</v>
      </c>
    </row>
    <row r="37" spans="2:23" s="1" customFormat="1" x14ac:dyDescent="0.25">
      <c r="B37" s="85" t="s">
        <v>329</v>
      </c>
      <c r="C37" s="80">
        <v>2950</v>
      </c>
      <c r="D37" s="80">
        <v>820</v>
      </c>
      <c r="E37" s="80">
        <v>640</v>
      </c>
      <c r="F37" s="80">
        <v>140</v>
      </c>
      <c r="G37" s="80">
        <v>20</v>
      </c>
      <c r="H37" s="80" t="s">
        <v>356</v>
      </c>
      <c r="I37" s="120">
        <v>4560</v>
      </c>
      <c r="J37" s="121">
        <v>2.4</v>
      </c>
      <c r="K37" s="121">
        <v>1.7</v>
      </c>
      <c r="L37" s="121">
        <v>4.2</v>
      </c>
      <c r="M37" s="121">
        <v>2.7</v>
      </c>
      <c r="N37" s="121">
        <v>0.8</v>
      </c>
      <c r="O37" s="121" t="s">
        <v>356</v>
      </c>
      <c r="P37" s="122">
        <v>11.8</v>
      </c>
      <c r="Q37" s="80">
        <v>336</v>
      </c>
      <c r="R37" s="80">
        <v>174</v>
      </c>
      <c r="S37" s="80">
        <v>197</v>
      </c>
      <c r="T37" s="80">
        <v>71</v>
      </c>
      <c r="U37" s="80">
        <v>15</v>
      </c>
      <c r="V37" s="80" t="s">
        <v>356</v>
      </c>
      <c r="W37" s="120">
        <v>795</v>
      </c>
    </row>
    <row r="38" spans="2:23" s="1" customFormat="1" x14ac:dyDescent="0.25">
      <c r="B38" s="85" t="s">
        <v>330</v>
      </c>
      <c r="C38" s="80">
        <v>2820</v>
      </c>
      <c r="D38" s="80">
        <v>910</v>
      </c>
      <c r="E38" s="80">
        <v>760</v>
      </c>
      <c r="F38" s="80">
        <v>170</v>
      </c>
      <c r="G38" s="80">
        <v>10</v>
      </c>
      <c r="H38" s="80" t="s">
        <v>356</v>
      </c>
      <c r="I38" s="120">
        <v>4670</v>
      </c>
      <c r="J38" s="121">
        <v>2.1</v>
      </c>
      <c r="K38" s="121">
        <v>2</v>
      </c>
      <c r="L38" s="121">
        <v>4.9000000000000004</v>
      </c>
      <c r="M38" s="121">
        <v>3.2</v>
      </c>
      <c r="N38" s="121">
        <v>0.6</v>
      </c>
      <c r="O38" s="121" t="s">
        <v>356</v>
      </c>
      <c r="P38" s="122">
        <v>12.8</v>
      </c>
      <c r="Q38" s="80">
        <v>330</v>
      </c>
      <c r="R38" s="80">
        <v>195</v>
      </c>
      <c r="S38" s="80">
        <v>232</v>
      </c>
      <c r="T38" s="80">
        <v>85</v>
      </c>
      <c r="U38" s="80">
        <v>10</v>
      </c>
      <c r="V38" s="80" t="s">
        <v>356</v>
      </c>
      <c r="W38" s="120">
        <v>851</v>
      </c>
    </row>
    <row r="39" spans="2:23" s="1" customFormat="1" x14ac:dyDescent="0.25">
      <c r="B39" s="85" t="s">
        <v>331</v>
      </c>
      <c r="C39" s="80">
        <v>3110</v>
      </c>
      <c r="D39" s="80">
        <v>970</v>
      </c>
      <c r="E39" s="80">
        <v>720</v>
      </c>
      <c r="F39" s="80">
        <v>200</v>
      </c>
      <c r="G39" s="80">
        <v>10</v>
      </c>
      <c r="H39" s="80" t="s">
        <v>356</v>
      </c>
      <c r="I39" s="120">
        <v>5020</v>
      </c>
      <c r="J39" s="121">
        <v>2.5</v>
      </c>
      <c r="K39" s="121">
        <v>2.1</v>
      </c>
      <c r="L39" s="121">
        <v>4.9000000000000004</v>
      </c>
      <c r="M39" s="121">
        <v>4</v>
      </c>
      <c r="N39" s="121">
        <v>0.5</v>
      </c>
      <c r="O39" s="121" t="s">
        <v>356</v>
      </c>
      <c r="P39" s="122">
        <v>14</v>
      </c>
      <c r="Q39" s="80">
        <v>361</v>
      </c>
      <c r="R39" s="80">
        <v>207</v>
      </c>
      <c r="S39" s="80">
        <v>223</v>
      </c>
      <c r="T39" s="80">
        <v>102</v>
      </c>
      <c r="U39" s="80">
        <v>10</v>
      </c>
      <c r="V39" s="80" t="s">
        <v>356</v>
      </c>
      <c r="W39" s="120">
        <v>904</v>
      </c>
    </row>
    <row r="40" spans="2:23" s="1" customFormat="1" x14ac:dyDescent="0.25">
      <c r="B40" s="85" t="s">
        <v>332</v>
      </c>
      <c r="C40" s="80">
        <v>3150</v>
      </c>
      <c r="D40" s="80">
        <v>1040</v>
      </c>
      <c r="E40" s="80">
        <v>810</v>
      </c>
      <c r="F40" s="80">
        <v>240</v>
      </c>
      <c r="G40" s="80">
        <v>20</v>
      </c>
      <c r="H40" s="80" t="s">
        <v>356</v>
      </c>
      <c r="I40" s="120">
        <v>5270</v>
      </c>
      <c r="J40" s="121">
        <v>2.5</v>
      </c>
      <c r="K40" s="121">
        <v>2.2999999999999998</v>
      </c>
      <c r="L40" s="121">
        <v>5.4</v>
      </c>
      <c r="M40" s="121">
        <v>4.9000000000000004</v>
      </c>
      <c r="N40" s="121">
        <v>1.2</v>
      </c>
      <c r="O40" s="121" t="s">
        <v>356</v>
      </c>
      <c r="P40" s="122">
        <v>16.5</v>
      </c>
      <c r="Q40" s="80">
        <v>373</v>
      </c>
      <c r="R40" s="80">
        <v>222</v>
      </c>
      <c r="S40" s="80">
        <v>251</v>
      </c>
      <c r="T40" s="80">
        <v>123</v>
      </c>
      <c r="U40" s="80">
        <v>20</v>
      </c>
      <c r="V40" s="80" t="s">
        <v>356</v>
      </c>
      <c r="W40" s="120">
        <v>992</v>
      </c>
    </row>
    <row r="41" spans="2:23" s="1" customFormat="1" x14ac:dyDescent="0.25">
      <c r="B41" s="85" t="s">
        <v>333</v>
      </c>
      <c r="C41" s="80">
        <v>2910</v>
      </c>
      <c r="D41" s="80">
        <v>880</v>
      </c>
      <c r="E41" s="80">
        <v>660</v>
      </c>
      <c r="F41" s="80">
        <v>180</v>
      </c>
      <c r="G41" s="80">
        <v>20</v>
      </c>
      <c r="H41" s="80" t="s">
        <v>356</v>
      </c>
      <c r="I41" s="120">
        <v>4640</v>
      </c>
      <c r="J41" s="121">
        <v>2.2999999999999998</v>
      </c>
      <c r="K41" s="121">
        <v>2</v>
      </c>
      <c r="L41" s="121">
        <v>4.4000000000000004</v>
      </c>
      <c r="M41" s="121">
        <v>3.7</v>
      </c>
      <c r="N41" s="121">
        <v>0.9</v>
      </c>
      <c r="O41" s="121" t="s">
        <v>356</v>
      </c>
      <c r="P41" s="122">
        <v>13.2</v>
      </c>
      <c r="Q41" s="80">
        <v>337</v>
      </c>
      <c r="R41" s="80">
        <v>186</v>
      </c>
      <c r="S41" s="80">
        <v>203</v>
      </c>
      <c r="T41" s="80">
        <v>92</v>
      </c>
      <c r="U41" s="80">
        <v>16</v>
      </c>
      <c r="V41" s="80" t="s">
        <v>356</v>
      </c>
      <c r="W41" s="120">
        <v>835</v>
      </c>
    </row>
    <row r="42" spans="2:23" s="1" customFormat="1" x14ac:dyDescent="0.25">
      <c r="B42" s="85" t="s">
        <v>334</v>
      </c>
      <c r="C42" s="80">
        <v>3080</v>
      </c>
      <c r="D42" s="80">
        <v>970</v>
      </c>
      <c r="E42" s="80">
        <v>790</v>
      </c>
      <c r="F42" s="80">
        <v>210</v>
      </c>
      <c r="G42" s="80">
        <v>20</v>
      </c>
      <c r="H42" s="80" t="s">
        <v>356</v>
      </c>
      <c r="I42" s="120">
        <v>5060</v>
      </c>
      <c r="J42" s="121">
        <v>2.4</v>
      </c>
      <c r="K42" s="121">
        <v>2.2000000000000002</v>
      </c>
      <c r="L42" s="121">
        <v>5.2</v>
      </c>
      <c r="M42" s="121">
        <v>3.9</v>
      </c>
      <c r="N42" s="121">
        <v>1.1000000000000001</v>
      </c>
      <c r="O42" s="121" t="s">
        <v>356</v>
      </c>
      <c r="P42" s="122">
        <v>14.9</v>
      </c>
      <c r="Q42" s="80">
        <v>354</v>
      </c>
      <c r="R42" s="80">
        <v>206</v>
      </c>
      <c r="S42" s="80">
        <v>241</v>
      </c>
      <c r="T42" s="80">
        <v>104</v>
      </c>
      <c r="U42" s="80">
        <v>20</v>
      </c>
      <c r="V42" s="80" t="s">
        <v>356</v>
      </c>
      <c r="W42" s="120">
        <v>927</v>
      </c>
    </row>
    <row r="43" spans="2:23" s="1" customFormat="1" x14ac:dyDescent="0.25">
      <c r="B43" s="85" t="s">
        <v>335</v>
      </c>
      <c r="C43" s="80">
        <v>3050</v>
      </c>
      <c r="D43" s="80">
        <v>1070</v>
      </c>
      <c r="E43" s="80">
        <v>860</v>
      </c>
      <c r="F43" s="80">
        <v>240</v>
      </c>
      <c r="G43" s="80">
        <v>20</v>
      </c>
      <c r="H43" s="80" t="s">
        <v>356</v>
      </c>
      <c r="I43" s="120">
        <v>5230</v>
      </c>
      <c r="J43" s="121">
        <v>2.4</v>
      </c>
      <c r="K43" s="121">
        <v>2.2999999999999998</v>
      </c>
      <c r="L43" s="121">
        <v>5.7</v>
      </c>
      <c r="M43" s="121">
        <v>4.5</v>
      </c>
      <c r="N43" s="121">
        <v>1.1000000000000001</v>
      </c>
      <c r="O43" s="121" t="s">
        <v>356</v>
      </c>
      <c r="P43" s="122">
        <v>16.100000000000001</v>
      </c>
      <c r="Q43" s="80">
        <v>355</v>
      </c>
      <c r="R43" s="80">
        <v>230</v>
      </c>
      <c r="S43" s="80">
        <v>265</v>
      </c>
      <c r="T43" s="80">
        <v>117</v>
      </c>
      <c r="U43" s="80">
        <v>18</v>
      </c>
      <c r="V43" s="80" t="s">
        <v>356</v>
      </c>
      <c r="W43" s="120">
        <v>987</v>
      </c>
    </row>
    <row r="44" spans="2:23" s="1" customFormat="1" x14ac:dyDescent="0.25">
      <c r="B44" s="85" t="s">
        <v>336</v>
      </c>
      <c r="C44" s="80">
        <v>2950</v>
      </c>
      <c r="D44" s="80">
        <v>950</v>
      </c>
      <c r="E44" s="80">
        <v>790</v>
      </c>
      <c r="F44" s="80">
        <v>200</v>
      </c>
      <c r="G44" s="80">
        <v>10</v>
      </c>
      <c r="H44" s="80" t="s">
        <v>356</v>
      </c>
      <c r="I44" s="120">
        <v>4900</v>
      </c>
      <c r="J44" s="121">
        <v>2.5</v>
      </c>
      <c r="K44" s="121">
        <v>2.1</v>
      </c>
      <c r="L44" s="121">
        <v>5.2</v>
      </c>
      <c r="M44" s="121">
        <v>4.0999999999999996</v>
      </c>
      <c r="N44" s="121">
        <v>0.6</v>
      </c>
      <c r="O44" s="121" t="s">
        <v>356</v>
      </c>
      <c r="P44" s="122">
        <v>14.4</v>
      </c>
      <c r="Q44" s="80">
        <v>345</v>
      </c>
      <c r="R44" s="80">
        <v>202</v>
      </c>
      <c r="S44" s="80">
        <v>242</v>
      </c>
      <c r="T44" s="80">
        <v>101</v>
      </c>
      <c r="U44" s="80">
        <v>10</v>
      </c>
      <c r="V44" s="80" t="s">
        <v>356</v>
      </c>
      <c r="W44" s="120">
        <v>905</v>
      </c>
    </row>
    <row r="45" spans="2:23" s="1" customFormat="1" x14ac:dyDescent="0.25">
      <c r="B45" s="85" t="s">
        <v>337</v>
      </c>
      <c r="C45" s="80">
        <v>2470</v>
      </c>
      <c r="D45" s="80">
        <v>680</v>
      </c>
      <c r="E45" s="80">
        <v>530</v>
      </c>
      <c r="F45" s="80">
        <v>170</v>
      </c>
      <c r="G45" s="80">
        <v>20</v>
      </c>
      <c r="H45" s="80" t="s">
        <v>356</v>
      </c>
      <c r="I45" s="120">
        <v>3860</v>
      </c>
      <c r="J45" s="121">
        <v>2.2999999999999998</v>
      </c>
      <c r="K45" s="121">
        <v>1.6</v>
      </c>
      <c r="L45" s="121">
        <v>3.8</v>
      </c>
      <c r="M45" s="121">
        <v>3.3</v>
      </c>
      <c r="N45" s="121">
        <v>0.8</v>
      </c>
      <c r="O45" s="121" t="s">
        <v>356</v>
      </c>
      <c r="P45" s="122">
        <v>12.2</v>
      </c>
      <c r="Q45" s="80">
        <v>274</v>
      </c>
      <c r="R45" s="80">
        <v>146</v>
      </c>
      <c r="S45" s="80">
        <v>163</v>
      </c>
      <c r="T45" s="80">
        <v>85</v>
      </c>
      <c r="U45" s="80">
        <v>14</v>
      </c>
      <c r="V45" s="80" t="s">
        <v>356</v>
      </c>
      <c r="W45" s="120">
        <v>688</v>
      </c>
    </row>
    <row r="46" spans="2:23" s="1" customFormat="1" x14ac:dyDescent="0.25">
      <c r="B46" s="85" t="s">
        <v>338</v>
      </c>
      <c r="C46" s="80">
        <v>2480</v>
      </c>
      <c r="D46" s="80">
        <v>740</v>
      </c>
      <c r="E46" s="80">
        <v>540</v>
      </c>
      <c r="F46" s="80">
        <v>180</v>
      </c>
      <c r="G46" s="80">
        <v>10</v>
      </c>
      <c r="H46" s="80" t="s">
        <v>356</v>
      </c>
      <c r="I46" s="120">
        <v>3940</v>
      </c>
      <c r="J46" s="121">
        <v>2.1</v>
      </c>
      <c r="K46" s="121">
        <v>1.8</v>
      </c>
      <c r="L46" s="121">
        <v>3.5</v>
      </c>
      <c r="M46" s="121">
        <v>3.6</v>
      </c>
      <c r="N46" s="121">
        <v>0.8</v>
      </c>
      <c r="O46" s="121" t="s">
        <v>356</v>
      </c>
      <c r="P46" s="122">
        <v>12</v>
      </c>
      <c r="Q46" s="80">
        <v>281</v>
      </c>
      <c r="R46" s="80">
        <v>157</v>
      </c>
      <c r="S46" s="80">
        <v>165</v>
      </c>
      <c r="T46" s="80">
        <v>89</v>
      </c>
      <c r="U46" s="80">
        <v>13</v>
      </c>
      <c r="V46" s="80" t="s">
        <v>356</v>
      </c>
      <c r="W46" s="120">
        <v>706</v>
      </c>
    </row>
    <row r="47" spans="2:23" s="1" customFormat="1" x14ac:dyDescent="0.25">
      <c r="B47" s="85" t="s">
        <v>339</v>
      </c>
      <c r="C47" s="80">
        <v>2510</v>
      </c>
      <c r="D47" s="80">
        <v>760</v>
      </c>
      <c r="E47" s="80">
        <v>660</v>
      </c>
      <c r="F47" s="80">
        <v>180</v>
      </c>
      <c r="G47" s="80">
        <v>20</v>
      </c>
      <c r="H47" s="80" t="s">
        <v>356</v>
      </c>
      <c r="I47" s="120">
        <v>4120</v>
      </c>
      <c r="J47" s="121">
        <v>2.1</v>
      </c>
      <c r="K47" s="121">
        <v>1.6</v>
      </c>
      <c r="L47" s="121">
        <v>4.4000000000000004</v>
      </c>
      <c r="M47" s="121">
        <v>3.4</v>
      </c>
      <c r="N47" s="121">
        <v>0.9</v>
      </c>
      <c r="O47" s="121" t="s">
        <v>356</v>
      </c>
      <c r="P47" s="122">
        <v>12.5</v>
      </c>
      <c r="Q47" s="80">
        <v>285</v>
      </c>
      <c r="R47" s="80">
        <v>161</v>
      </c>
      <c r="S47" s="80">
        <v>203</v>
      </c>
      <c r="T47" s="80">
        <v>89</v>
      </c>
      <c r="U47" s="80">
        <v>18</v>
      </c>
      <c r="V47" s="80" t="s">
        <v>356</v>
      </c>
      <c r="W47" s="120">
        <v>760</v>
      </c>
    </row>
    <row r="48" spans="2:23" s="1" customFormat="1" ht="26.25" customHeight="1" x14ac:dyDescent="0.25">
      <c r="B48" s="85" t="s">
        <v>404</v>
      </c>
      <c r="C48" s="80">
        <v>1200</v>
      </c>
      <c r="D48" s="80">
        <v>320</v>
      </c>
      <c r="E48" s="80">
        <v>180</v>
      </c>
      <c r="F48" s="80">
        <v>60</v>
      </c>
      <c r="G48" s="80">
        <v>10</v>
      </c>
      <c r="H48" s="80" t="s">
        <v>356</v>
      </c>
      <c r="I48" s="120">
        <v>1760</v>
      </c>
      <c r="J48" s="121">
        <v>0.8</v>
      </c>
      <c r="K48" s="121">
        <v>0.7</v>
      </c>
      <c r="L48" s="121">
        <v>1.4</v>
      </c>
      <c r="M48" s="121">
        <v>1.2</v>
      </c>
      <c r="N48" s="121">
        <v>0.5</v>
      </c>
      <c r="O48" s="121" t="s">
        <v>356</v>
      </c>
      <c r="P48" s="122">
        <v>4.7</v>
      </c>
      <c r="Q48" s="80">
        <v>130</v>
      </c>
      <c r="R48" s="80">
        <v>68</v>
      </c>
      <c r="S48" s="80">
        <v>55</v>
      </c>
      <c r="T48" s="80">
        <v>29</v>
      </c>
      <c r="U48" s="80">
        <v>7</v>
      </c>
      <c r="V48" s="80" t="s">
        <v>356</v>
      </c>
      <c r="W48" s="120">
        <v>289</v>
      </c>
    </row>
    <row r="49" spans="1:24" s="1" customFormat="1" ht="12.75" customHeight="1" x14ac:dyDescent="0.25">
      <c r="B49" s="85" t="s">
        <v>405</v>
      </c>
      <c r="C49" s="80">
        <v>1300</v>
      </c>
      <c r="D49" s="80">
        <v>320</v>
      </c>
      <c r="E49" s="80">
        <v>240</v>
      </c>
      <c r="F49" s="80">
        <v>70</v>
      </c>
      <c r="G49" s="80">
        <v>10</v>
      </c>
      <c r="H49" s="80" t="s">
        <v>356</v>
      </c>
      <c r="I49" s="120">
        <v>1940</v>
      </c>
      <c r="J49" s="121">
        <v>1</v>
      </c>
      <c r="K49" s="121">
        <v>0.7</v>
      </c>
      <c r="L49" s="121">
        <v>1.6</v>
      </c>
      <c r="M49" s="121">
        <v>1.3</v>
      </c>
      <c r="N49" s="121">
        <v>0.5</v>
      </c>
      <c r="O49" s="121" t="s">
        <v>356</v>
      </c>
      <c r="P49" s="122">
        <v>5.3</v>
      </c>
      <c r="Q49" s="80">
        <v>144</v>
      </c>
      <c r="R49" s="80">
        <v>69</v>
      </c>
      <c r="S49" s="80">
        <v>73</v>
      </c>
      <c r="T49" s="80">
        <v>36</v>
      </c>
      <c r="U49" s="80">
        <v>7</v>
      </c>
      <c r="V49" s="80" t="s">
        <v>356</v>
      </c>
      <c r="W49" s="120">
        <v>331</v>
      </c>
    </row>
    <row r="50" spans="1:24" s="1" customFormat="1" ht="12.75" customHeight="1" x14ac:dyDescent="0.25">
      <c r="B50" s="85" t="s">
        <v>406</v>
      </c>
      <c r="C50" s="80">
        <v>1520</v>
      </c>
      <c r="D50" s="80">
        <v>570</v>
      </c>
      <c r="E50" s="80">
        <v>370</v>
      </c>
      <c r="F50" s="80">
        <v>100</v>
      </c>
      <c r="G50" s="80">
        <v>10</v>
      </c>
      <c r="H50" s="80" t="s">
        <v>356</v>
      </c>
      <c r="I50" s="120">
        <v>2570</v>
      </c>
      <c r="J50" s="121">
        <v>1.2</v>
      </c>
      <c r="K50" s="121">
        <v>1.2</v>
      </c>
      <c r="L50" s="121">
        <v>2.2999999999999998</v>
      </c>
      <c r="M50" s="121">
        <v>1.9</v>
      </c>
      <c r="N50" s="121">
        <v>0.6</v>
      </c>
      <c r="O50" s="121" t="s">
        <v>356</v>
      </c>
      <c r="P50" s="122">
        <v>7.5</v>
      </c>
      <c r="Q50" s="80">
        <v>171</v>
      </c>
      <c r="R50" s="80">
        <v>121</v>
      </c>
      <c r="S50" s="80">
        <v>113</v>
      </c>
      <c r="T50" s="80">
        <v>49</v>
      </c>
      <c r="U50" s="80">
        <v>11</v>
      </c>
      <c r="V50" s="80" t="s">
        <v>356</v>
      </c>
      <c r="W50" s="120">
        <v>470</v>
      </c>
    </row>
    <row r="51" spans="1:24" s="1" customFormat="1" ht="12.75" customHeight="1" x14ac:dyDescent="0.25">
      <c r="B51" s="85" t="s">
        <v>407</v>
      </c>
      <c r="C51" s="80">
        <v>1740</v>
      </c>
      <c r="D51" s="80">
        <v>630</v>
      </c>
      <c r="E51" s="80">
        <v>520</v>
      </c>
      <c r="F51" s="80">
        <v>140</v>
      </c>
      <c r="G51" s="80">
        <v>10</v>
      </c>
      <c r="H51" s="80" t="s">
        <v>356</v>
      </c>
      <c r="I51" s="120">
        <v>3030</v>
      </c>
      <c r="J51" s="121">
        <v>1.6</v>
      </c>
      <c r="K51" s="121">
        <v>1.1000000000000001</v>
      </c>
      <c r="L51" s="121">
        <v>3</v>
      </c>
      <c r="M51" s="121">
        <v>2.7</v>
      </c>
      <c r="N51" s="121">
        <v>0.9</v>
      </c>
      <c r="O51" s="121" t="s">
        <v>356</v>
      </c>
      <c r="P51" s="122">
        <v>9.3000000000000007</v>
      </c>
      <c r="Q51" s="80">
        <v>201</v>
      </c>
      <c r="R51" s="80">
        <v>134</v>
      </c>
      <c r="S51" s="80">
        <v>160</v>
      </c>
      <c r="T51" s="80">
        <v>71</v>
      </c>
      <c r="U51" s="80">
        <v>14</v>
      </c>
      <c r="V51" s="80" t="s">
        <v>356</v>
      </c>
      <c r="W51" s="120">
        <v>581</v>
      </c>
    </row>
    <row r="52" spans="1:24" s="1" customFormat="1" ht="12.75" customHeight="1" x14ac:dyDescent="0.25">
      <c r="B52" s="85" t="s">
        <v>408</v>
      </c>
      <c r="C52" s="80">
        <v>1870</v>
      </c>
      <c r="D52" s="80">
        <v>610</v>
      </c>
      <c r="E52" s="80">
        <v>570</v>
      </c>
      <c r="F52" s="80">
        <v>150</v>
      </c>
      <c r="G52" s="80">
        <v>20</v>
      </c>
      <c r="H52" s="80" t="s">
        <v>356</v>
      </c>
      <c r="I52" s="120">
        <v>3230</v>
      </c>
      <c r="J52" s="121">
        <v>1.7</v>
      </c>
      <c r="K52" s="121">
        <v>0.7</v>
      </c>
      <c r="L52" s="121">
        <v>2.9</v>
      </c>
      <c r="M52" s="121">
        <v>2.8</v>
      </c>
      <c r="N52" s="121">
        <v>1.1000000000000001</v>
      </c>
      <c r="O52" s="121" t="s">
        <v>356</v>
      </c>
      <c r="P52" s="122">
        <v>9.4</v>
      </c>
      <c r="Q52" s="80">
        <v>217</v>
      </c>
      <c r="R52" s="80">
        <v>131</v>
      </c>
      <c r="S52" s="80">
        <v>179</v>
      </c>
      <c r="T52" s="80">
        <v>77</v>
      </c>
      <c r="U52" s="80">
        <v>19</v>
      </c>
      <c r="V52" s="80" t="s">
        <v>356</v>
      </c>
      <c r="W52" s="120">
        <v>633</v>
      </c>
    </row>
    <row r="53" spans="1:24" s="1" customFormat="1" ht="12.75" customHeight="1" x14ac:dyDescent="0.25">
      <c r="B53" s="85" t="s">
        <v>409</v>
      </c>
      <c r="C53" s="80">
        <v>2160</v>
      </c>
      <c r="D53" s="80">
        <v>730</v>
      </c>
      <c r="E53" s="80">
        <v>590</v>
      </c>
      <c r="F53" s="80">
        <v>200</v>
      </c>
      <c r="G53" s="80">
        <v>10</v>
      </c>
      <c r="H53" s="80" t="s">
        <v>356</v>
      </c>
      <c r="I53" s="120">
        <v>3700</v>
      </c>
      <c r="J53" s="121">
        <v>2</v>
      </c>
      <c r="K53" s="121">
        <v>1</v>
      </c>
      <c r="L53" s="121">
        <v>2.8</v>
      </c>
      <c r="M53" s="121">
        <v>4</v>
      </c>
      <c r="N53" s="121">
        <v>0.6</v>
      </c>
      <c r="O53" s="121" t="s">
        <v>356</v>
      </c>
      <c r="P53" s="122">
        <v>10.199999999999999</v>
      </c>
      <c r="Q53" s="80">
        <v>252</v>
      </c>
      <c r="R53" s="80">
        <v>157</v>
      </c>
      <c r="S53" s="80">
        <v>181</v>
      </c>
      <c r="T53" s="80">
        <v>106</v>
      </c>
      <c r="U53" s="80">
        <v>10</v>
      </c>
      <c r="V53" s="80" t="s">
        <v>356</v>
      </c>
      <c r="W53" s="120">
        <v>706</v>
      </c>
    </row>
    <row r="54" spans="1:24" s="1" customFormat="1" ht="12.75" customHeight="1" x14ac:dyDescent="0.25">
      <c r="B54" s="85" t="s">
        <v>410</v>
      </c>
      <c r="C54" s="80">
        <v>2930</v>
      </c>
      <c r="D54" s="80">
        <v>1080</v>
      </c>
      <c r="E54" s="80">
        <v>960</v>
      </c>
      <c r="F54" s="80">
        <v>290</v>
      </c>
      <c r="G54" s="80">
        <v>30</v>
      </c>
      <c r="H54" s="80" t="s">
        <v>356</v>
      </c>
      <c r="I54" s="120">
        <v>5300</v>
      </c>
      <c r="J54" s="121">
        <v>2.6</v>
      </c>
      <c r="K54" s="121">
        <v>1.1000000000000001</v>
      </c>
      <c r="L54" s="121">
        <v>4.8</v>
      </c>
      <c r="M54" s="121">
        <v>5.6</v>
      </c>
      <c r="N54" s="121">
        <v>2</v>
      </c>
      <c r="O54" s="121" t="s">
        <v>356</v>
      </c>
      <c r="P54" s="122">
        <v>16.3</v>
      </c>
      <c r="Q54" s="80">
        <v>334</v>
      </c>
      <c r="R54" s="80">
        <v>232</v>
      </c>
      <c r="S54" s="80">
        <v>297</v>
      </c>
      <c r="T54" s="80">
        <v>151</v>
      </c>
      <c r="U54" s="80">
        <v>31</v>
      </c>
      <c r="V54" s="80" t="s">
        <v>356</v>
      </c>
      <c r="W54" s="120">
        <v>1062</v>
      </c>
    </row>
    <row r="55" spans="1:24" s="1" customFormat="1" ht="12.75" customHeight="1" x14ac:dyDescent="0.25">
      <c r="B55" s="85" t="s">
        <v>411</v>
      </c>
      <c r="C55" s="80">
        <v>2820</v>
      </c>
      <c r="D55" s="80">
        <v>1100</v>
      </c>
      <c r="E55" s="80">
        <v>1020</v>
      </c>
      <c r="F55" s="80">
        <v>310</v>
      </c>
      <c r="G55" s="80">
        <v>30</v>
      </c>
      <c r="H55" s="80" t="s">
        <v>356</v>
      </c>
      <c r="I55" s="120">
        <v>5290</v>
      </c>
      <c r="J55" s="121">
        <v>2.6</v>
      </c>
      <c r="K55" s="121">
        <v>1.3</v>
      </c>
      <c r="L55" s="121">
        <v>5.0999999999999996</v>
      </c>
      <c r="M55" s="121">
        <v>6</v>
      </c>
      <c r="N55" s="121">
        <v>1.8</v>
      </c>
      <c r="O55" s="121" t="s">
        <v>356</v>
      </c>
      <c r="P55" s="122">
        <v>17.3</v>
      </c>
      <c r="Q55" s="80">
        <v>335</v>
      </c>
      <c r="R55" s="80">
        <v>237</v>
      </c>
      <c r="S55" s="80">
        <v>320</v>
      </c>
      <c r="T55" s="80">
        <v>160</v>
      </c>
      <c r="U55" s="80">
        <v>32</v>
      </c>
      <c r="V55" s="80" t="s">
        <v>356</v>
      </c>
      <c r="W55" s="120">
        <v>1090</v>
      </c>
    </row>
    <row r="56" spans="1:24" s="1" customFormat="1" ht="12.75" customHeight="1" x14ac:dyDescent="0.25">
      <c r="B56" s="85" t="s">
        <v>412</v>
      </c>
      <c r="C56" s="80">
        <v>3100</v>
      </c>
      <c r="D56" s="80">
        <v>1340</v>
      </c>
      <c r="E56" s="80">
        <v>1300</v>
      </c>
      <c r="F56" s="80">
        <v>410</v>
      </c>
      <c r="G56" s="80">
        <v>40</v>
      </c>
      <c r="H56" s="80" t="s">
        <v>356</v>
      </c>
      <c r="I56" s="120">
        <v>6190</v>
      </c>
      <c r="J56" s="121">
        <v>3</v>
      </c>
      <c r="K56" s="121">
        <v>1.8</v>
      </c>
      <c r="L56" s="121">
        <v>6.5</v>
      </c>
      <c r="M56" s="121">
        <v>7.6</v>
      </c>
      <c r="N56" s="121">
        <v>2.2000000000000002</v>
      </c>
      <c r="O56" s="121" t="s">
        <v>356</v>
      </c>
      <c r="P56" s="122">
        <v>21.2</v>
      </c>
      <c r="Q56" s="80">
        <v>376</v>
      </c>
      <c r="R56" s="80">
        <v>289</v>
      </c>
      <c r="S56" s="80">
        <v>403</v>
      </c>
      <c r="T56" s="80">
        <v>207</v>
      </c>
      <c r="U56" s="80">
        <v>37</v>
      </c>
      <c r="V56" s="80" t="s">
        <v>356</v>
      </c>
      <c r="W56" s="120">
        <v>1311</v>
      </c>
    </row>
    <row r="57" spans="1:24" s="1" customFormat="1" ht="12.75" customHeight="1" x14ac:dyDescent="0.25">
      <c r="B57" s="85" t="s">
        <v>413</v>
      </c>
      <c r="C57" s="80">
        <v>2070</v>
      </c>
      <c r="D57" s="80">
        <v>760</v>
      </c>
      <c r="E57" s="80">
        <v>780</v>
      </c>
      <c r="F57" s="80">
        <v>270</v>
      </c>
      <c r="G57" s="80">
        <v>30</v>
      </c>
      <c r="H57" s="80" t="s">
        <v>356</v>
      </c>
      <c r="I57" s="120">
        <v>3890</v>
      </c>
      <c r="J57" s="121">
        <v>2.5</v>
      </c>
      <c r="K57" s="121">
        <v>1.2</v>
      </c>
      <c r="L57" s="121">
        <v>4</v>
      </c>
      <c r="M57" s="121">
        <v>5.4</v>
      </c>
      <c r="N57" s="121">
        <v>1.6</v>
      </c>
      <c r="O57" s="121" t="s">
        <v>356</v>
      </c>
      <c r="P57" s="122">
        <v>14.8</v>
      </c>
      <c r="Q57" s="80">
        <v>240</v>
      </c>
      <c r="R57" s="80">
        <v>163</v>
      </c>
      <c r="S57" s="80">
        <v>244</v>
      </c>
      <c r="T57" s="80">
        <v>138</v>
      </c>
      <c r="U57" s="80">
        <v>26</v>
      </c>
      <c r="V57" s="80" t="s">
        <v>356</v>
      </c>
      <c r="W57" s="120">
        <v>812</v>
      </c>
    </row>
    <row r="58" spans="1:24" s="1" customFormat="1" ht="12.75" customHeight="1" x14ac:dyDescent="0.25">
      <c r="B58" s="85" t="s">
        <v>414</v>
      </c>
      <c r="C58" s="80">
        <v>2550</v>
      </c>
      <c r="D58" s="80">
        <v>940</v>
      </c>
      <c r="E58" s="80">
        <v>920</v>
      </c>
      <c r="F58" s="80">
        <v>300</v>
      </c>
      <c r="G58" s="80">
        <v>40</v>
      </c>
      <c r="H58" s="80" t="s">
        <v>356</v>
      </c>
      <c r="I58" s="120">
        <v>4750</v>
      </c>
      <c r="J58" s="121">
        <v>3.4</v>
      </c>
      <c r="K58" s="121">
        <v>1.6</v>
      </c>
      <c r="L58" s="121">
        <v>5</v>
      </c>
      <c r="M58" s="121">
        <v>5.7</v>
      </c>
      <c r="N58" s="121">
        <v>2</v>
      </c>
      <c r="O58" s="121" t="s">
        <v>356</v>
      </c>
      <c r="P58" s="122">
        <v>17.8</v>
      </c>
      <c r="Q58" s="80">
        <v>299</v>
      </c>
      <c r="R58" s="80">
        <v>202</v>
      </c>
      <c r="S58" s="80">
        <v>287</v>
      </c>
      <c r="T58" s="80">
        <v>152</v>
      </c>
      <c r="U58" s="80">
        <v>36</v>
      </c>
      <c r="V58" s="80" t="s">
        <v>356</v>
      </c>
      <c r="W58" s="120">
        <v>976</v>
      </c>
    </row>
    <row r="59" spans="1:24" s="1" customFormat="1" ht="12.75" customHeight="1" x14ac:dyDescent="0.25">
      <c r="B59" s="85" t="s">
        <v>415</v>
      </c>
      <c r="C59" s="80">
        <v>3030</v>
      </c>
      <c r="D59" s="80">
        <v>1320</v>
      </c>
      <c r="E59" s="80">
        <v>1340</v>
      </c>
      <c r="F59" s="80">
        <v>520</v>
      </c>
      <c r="G59" s="80">
        <v>40</v>
      </c>
      <c r="H59" s="80" t="s">
        <v>356</v>
      </c>
      <c r="I59" s="120">
        <v>6270</v>
      </c>
      <c r="J59" s="121">
        <v>4</v>
      </c>
      <c r="K59" s="121">
        <v>2.2000000000000002</v>
      </c>
      <c r="L59" s="121">
        <v>6.9</v>
      </c>
      <c r="M59" s="121">
        <v>10.8</v>
      </c>
      <c r="N59" s="121">
        <v>2.2999999999999998</v>
      </c>
      <c r="O59" s="121" t="s">
        <v>356</v>
      </c>
      <c r="P59" s="122">
        <v>26.6</v>
      </c>
      <c r="Q59" s="80">
        <v>360</v>
      </c>
      <c r="R59" s="80">
        <v>284</v>
      </c>
      <c r="S59" s="80">
        <v>418</v>
      </c>
      <c r="T59" s="80">
        <v>270</v>
      </c>
      <c r="U59" s="80">
        <v>40</v>
      </c>
      <c r="V59" s="80" t="s">
        <v>356</v>
      </c>
      <c r="W59" s="120">
        <v>1405</v>
      </c>
    </row>
    <row r="60" spans="1:24" s="1" customFormat="1" ht="2.9" customHeight="1" x14ac:dyDescent="0.25">
      <c r="A60" s="97"/>
      <c r="B60" s="123"/>
      <c r="C60" s="124"/>
      <c r="D60" s="124"/>
      <c r="E60" s="124"/>
      <c r="F60" s="124"/>
      <c r="G60" s="124"/>
      <c r="H60" s="124"/>
      <c r="I60" s="125"/>
      <c r="J60" s="126"/>
      <c r="K60" s="126"/>
      <c r="L60" s="126"/>
      <c r="M60" s="126"/>
      <c r="N60" s="126"/>
      <c r="O60" s="126"/>
      <c r="P60" s="127"/>
      <c r="Q60" s="124"/>
      <c r="R60" s="124"/>
      <c r="S60" s="124"/>
      <c r="T60" s="124"/>
      <c r="U60" s="124"/>
      <c r="V60" s="124"/>
      <c r="W60" s="125"/>
    </row>
    <row r="61" spans="1:24" s="1" customFormat="1" x14ac:dyDescent="0.25">
      <c r="J61" s="80"/>
      <c r="K61" s="80"/>
      <c r="L61" s="80"/>
      <c r="M61" s="80"/>
      <c r="N61" s="80"/>
      <c r="O61" s="80"/>
      <c r="P61" s="80"/>
      <c r="Q61" s="80"/>
      <c r="R61" s="80"/>
      <c r="S61" s="80"/>
      <c r="T61" s="80"/>
      <c r="U61" s="80"/>
      <c r="V61" s="80"/>
      <c r="W61" s="80"/>
      <c r="X61" s="80"/>
    </row>
    <row r="62" spans="1:24" s="1" customFormat="1" ht="14.5" x14ac:dyDescent="0.25">
      <c r="A62" s="99">
        <v>1</v>
      </c>
      <c r="B62" s="1" t="s">
        <v>416</v>
      </c>
    </row>
    <row r="63" spans="1:24" s="1" customFormat="1" ht="14.5" x14ac:dyDescent="0.25">
      <c r="A63" s="99">
        <v>2</v>
      </c>
      <c r="B63" s="1" t="s">
        <v>417</v>
      </c>
    </row>
    <row r="64" spans="1:24" s="1" customFormat="1" ht="14.5" x14ac:dyDescent="0.25">
      <c r="A64" s="128">
        <v>3</v>
      </c>
      <c r="B64" s="1" t="s">
        <v>418</v>
      </c>
    </row>
    <row r="65" spans="1:23" s="1" customFormat="1" ht="14.5" x14ac:dyDescent="0.25">
      <c r="A65" s="128">
        <v>4</v>
      </c>
      <c r="B65" s="1" t="s">
        <v>361</v>
      </c>
    </row>
    <row r="66" spans="1:23" s="1" customFormat="1" ht="27.75" customHeight="1" x14ac:dyDescent="0.25">
      <c r="A66" s="101">
        <v>5</v>
      </c>
      <c r="B66" s="102" t="s">
        <v>363</v>
      </c>
      <c r="C66" s="102"/>
      <c r="D66" s="102"/>
      <c r="E66" s="102"/>
      <c r="F66" s="102"/>
      <c r="G66" s="102"/>
      <c r="H66" s="102"/>
      <c r="I66" s="102"/>
      <c r="J66" s="102"/>
      <c r="K66" s="102"/>
      <c r="L66" s="102"/>
      <c r="M66" s="102"/>
      <c r="N66" s="102"/>
      <c r="O66" s="102"/>
      <c r="P66" s="102"/>
      <c r="Q66" s="102"/>
      <c r="R66" s="102"/>
      <c r="S66" s="102"/>
      <c r="T66" s="102"/>
      <c r="U66" s="102"/>
      <c r="V66" s="102"/>
      <c r="W66" s="102"/>
    </row>
    <row r="67" spans="1:23" s="1" customFormat="1" x14ac:dyDescent="0.25">
      <c r="A67" s="1" t="s">
        <v>114</v>
      </c>
      <c r="B67" s="1" t="s">
        <v>364</v>
      </c>
    </row>
    <row r="68" spans="1:23" s="1" customFormat="1" x14ac:dyDescent="0.25">
      <c r="A68" s="1" t="s">
        <v>106</v>
      </c>
      <c r="B68" s="1" t="s">
        <v>365</v>
      </c>
    </row>
    <row r="69" spans="1:23" s="1" customFormat="1" x14ac:dyDescent="0.25">
      <c r="A69" s="9" t="s">
        <v>394</v>
      </c>
      <c r="B69" s="1" t="s">
        <v>419</v>
      </c>
    </row>
    <row r="70" spans="1:23" s="1" customFormat="1" x14ac:dyDescent="0.25">
      <c r="E70" s="31"/>
    </row>
    <row r="71" spans="1:23" s="1" customFormat="1" x14ac:dyDescent="0.25">
      <c r="E71" s="31"/>
    </row>
    <row r="72" spans="1:23" s="1" customFormat="1" x14ac:dyDescent="0.25">
      <c r="E72" s="31"/>
    </row>
    <row r="73" spans="1:23" s="1" customFormat="1" x14ac:dyDescent="0.25"/>
  </sheetData>
  <mergeCells count="7">
    <mergeCell ref="B66:W66"/>
    <mergeCell ref="A1:B1"/>
    <mergeCell ref="A2:W2"/>
    <mergeCell ref="A4:B5"/>
    <mergeCell ref="C4:I4"/>
    <mergeCell ref="J4:P4"/>
    <mergeCell ref="Q4:W4"/>
  </mergeCells>
  <hyperlinks>
    <hyperlink ref="A1:B1" location="ContentsHead" display="Back to contents" xr:uid="{13964A72-F68C-4F95-9F28-CC65B393A05F}"/>
  </hyperlinks>
  <pageMargins left="0.7" right="0.7" top="0.75" bottom="0.75" header="0.3" footer="0.3"/>
  <pageSetup scale="16"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5FF95C-1E9F-4ABC-A7A4-70EBDB2F05AD}">
  <sheetPr codeName="Sheet37">
    <pageSetUpPr fitToPage="1"/>
  </sheetPr>
  <dimension ref="A1:AE80"/>
  <sheetViews>
    <sheetView zoomScaleNormal="100" workbookViewId="0">
      <pane xSplit="2" ySplit="6" topLeftCell="C7" activePane="bottomRight" state="frozen"/>
      <selection sqref="A1:B1048576"/>
      <selection pane="topRight" sqref="A1:B1048576"/>
      <selection pane="bottomLeft" sqref="A1:B1048576"/>
      <selection pane="bottomRight" sqref="A1:B1"/>
    </sheetView>
  </sheetViews>
  <sheetFormatPr defaultColWidth="9" defaultRowHeight="12.5" x14ac:dyDescent="0.25"/>
  <cols>
    <col min="1" max="1" width="2.54296875" style="53" customWidth="1"/>
    <col min="2" max="2" width="24.453125" style="53" customWidth="1"/>
    <col min="3" max="3" width="2.1796875" style="53" customWidth="1"/>
    <col min="4" max="4" width="13.54296875" style="53" customWidth="1"/>
    <col min="5" max="8" width="10.54296875" style="53" customWidth="1"/>
    <col min="9" max="9" width="3.1796875" style="53" customWidth="1"/>
    <col min="10" max="10" width="13" style="53" bestFit="1" customWidth="1"/>
    <col min="11" max="11" width="10.54296875" style="53" customWidth="1"/>
    <col min="12" max="12" width="11.1796875" style="53" customWidth="1"/>
    <col min="13" max="13" width="2.1796875" style="53" customWidth="1"/>
    <col min="14" max="14" width="12" style="53" bestFit="1" customWidth="1"/>
    <col min="15" max="15" width="9.54296875" style="53" bestFit="1" customWidth="1"/>
    <col min="16" max="18" width="10.54296875" style="53" customWidth="1"/>
    <col min="19" max="19" width="3.1796875" style="53" customWidth="1"/>
    <col min="20" max="20" width="10" style="53" bestFit="1" customWidth="1"/>
    <col min="21" max="21" width="11.453125" style="53" customWidth="1"/>
    <col min="22" max="22" width="2.1796875" style="53" customWidth="1"/>
    <col min="23" max="23" width="12" style="53" bestFit="1" customWidth="1"/>
    <col min="24" max="25" width="9" style="53" customWidth="1"/>
    <col min="26" max="26" width="12.453125" style="53" bestFit="1" customWidth="1"/>
    <col min="27" max="27" width="12.6328125" style="53" bestFit="1" customWidth="1"/>
    <col min="28" max="28" width="15.54296875" style="53" customWidth="1"/>
    <col min="29" max="29" width="3.1796875" style="53" customWidth="1"/>
    <col min="30" max="30" width="20.453125" style="53" customWidth="1"/>
    <col min="31" max="31" width="9" style="53" customWidth="1"/>
    <col min="32" max="16384" width="9" style="1"/>
  </cols>
  <sheetData>
    <row r="1" spans="1:31" x14ac:dyDescent="0.25">
      <c r="A1" s="54" t="s">
        <v>132</v>
      </c>
      <c r="B1" s="54"/>
      <c r="C1" s="55"/>
    </row>
    <row r="2" spans="1:31" ht="14.5" customHeight="1" x14ac:dyDescent="0.3">
      <c r="A2" s="57" t="s">
        <v>426</v>
      </c>
      <c r="B2" s="57"/>
      <c r="C2" s="57"/>
      <c r="D2" s="57"/>
      <c r="E2" s="57"/>
      <c r="F2" s="57"/>
      <c r="G2" s="57"/>
      <c r="H2" s="57"/>
      <c r="I2" s="57"/>
      <c r="J2" s="57"/>
      <c r="K2" s="57"/>
      <c r="L2" s="57"/>
      <c r="M2" s="57"/>
      <c r="N2" s="57"/>
      <c r="O2" s="57"/>
      <c r="P2" s="57"/>
      <c r="Q2" s="57"/>
      <c r="R2" s="57"/>
      <c r="S2" s="57"/>
      <c r="T2" s="57"/>
      <c r="U2" s="57"/>
      <c r="V2" s="57"/>
      <c r="W2" s="57"/>
      <c r="X2" s="57"/>
      <c r="Y2" s="57"/>
      <c r="Z2" s="57"/>
      <c r="AA2" s="57"/>
      <c r="AB2" s="57"/>
      <c r="AC2" s="57"/>
      <c r="AD2" s="57"/>
      <c r="AE2" s="1"/>
    </row>
    <row r="3" spans="1:31" x14ac:dyDescent="0.2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row>
    <row r="4" spans="1:31" ht="17.149999999999999" customHeight="1" x14ac:dyDescent="0.6">
      <c r="A4" s="129" t="s">
        <v>285</v>
      </c>
      <c r="B4" s="129"/>
      <c r="C4" s="59"/>
      <c r="D4" s="130" t="s">
        <v>427</v>
      </c>
      <c r="E4" s="130"/>
      <c r="F4" s="130"/>
      <c r="G4" s="130"/>
      <c r="H4" s="130"/>
      <c r="I4" s="130"/>
      <c r="J4" s="130"/>
      <c r="K4" s="130"/>
      <c r="L4" s="130"/>
      <c r="M4" s="131"/>
      <c r="N4" s="130" t="s">
        <v>428</v>
      </c>
      <c r="O4" s="130"/>
      <c r="P4" s="130"/>
      <c r="Q4" s="130"/>
      <c r="R4" s="130"/>
      <c r="S4" s="130"/>
      <c r="T4" s="130"/>
      <c r="U4" s="130"/>
      <c r="V4" s="132"/>
      <c r="W4" s="130" t="s">
        <v>429</v>
      </c>
      <c r="X4" s="130"/>
      <c r="Y4" s="130"/>
      <c r="Z4" s="130"/>
      <c r="AA4" s="130"/>
      <c r="AB4" s="130"/>
      <c r="AC4" s="130"/>
      <c r="AD4" s="130"/>
      <c r="AE4" s="1"/>
    </row>
    <row r="5" spans="1:31" ht="16" x14ac:dyDescent="0.6">
      <c r="A5" s="133"/>
      <c r="B5" s="133"/>
      <c r="C5" s="64"/>
      <c r="D5" s="134" t="s">
        <v>218</v>
      </c>
      <c r="E5" s="134"/>
      <c r="F5" s="134"/>
      <c r="G5" s="134"/>
      <c r="H5" s="134"/>
      <c r="I5" s="62"/>
      <c r="J5" s="134" t="s">
        <v>210</v>
      </c>
      <c r="K5" s="134"/>
      <c r="L5" s="111"/>
      <c r="M5" s="62"/>
      <c r="N5" s="134" t="s">
        <v>218</v>
      </c>
      <c r="O5" s="134"/>
      <c r="P5" s="134"/>
      <c r="Q5" s="134"/>
      <c r="R5" s="134"/>
      <c r="S5" s="62"/>
      <c r="T5" s="1"/>
      <c r="U5" s="111"/>
      <c r="V5" s="1"/>
      <c r="W5" s="134" t="s">
        <v>218</v>
      </c>
      <c r="X5" s="134"/>
      <c r="Y5" s="134"/>
      <c r="Z5" s="134"/>
      <c r="AA5" s="134"/>
      <c r="AB5" s="134"/>
      <c r="AC5" s="62"/>
      <c r="AD5" s="135" t="s">
        <v>430</v>
      </c>
      <c r="AE5" s="1"/>
    </row>
    <row r="6" spans="1:31" ht="48" x14ac:dyDescent="0.6">
      <c r="A6" s="133"/>
      <c r="B6" s="133"/>
      <c r="C6" s="64"/>
      <c r="D6" s="64" t="s">
        <v>431</v>
      </c>
      <c r="E6" s="64" t="s">
        <v>420</v>
      </c>
      <c r="F6" s="114" t="s">
        <v>421</v>
      </c>
      <c r="G6" s="114" t="s">
        <v>115</v>
      </c>
      <c r="H6" s="64" t="s">
        <v>116</v>
      </c>
      <c r="I6" s="64"/>
      <c r="J6" s="64" t="s">
        <v>432</v>
      </c>
      <c r="K6" s="64" t="s">
        <v>433</v>
      </c>
      <c r="L6" s="111" t="s">
        <v>434</v>
      </c>
      <c r="M6" s="64"/>
      <c r="N6" s="64" t="s">
        <v>431</v>
      </c>
      <c r="O6" s="64" t="s">
        <v>420</v>
      </c>
      <c r="P6" s="114" t="s">
        <v>421</v>
      </c>
      <c r="Q6" s="114" t="s">
        <v>115</v>
      </c>
      <c r="R6" s="64" t="s">
        <v>116</v>
      </c>
      <c r="S6" s="64"/>
      <c r="T6" s="64" t="s">
        <v>210</v>
      </c>
      <c r="U6" s="111" t="s">
        <v>399</v>
      </c>
      <c r="V6" s="1"/>
      <c r="W6" s="64" t="s">
        <v>431</v>
      </c>
      <c r="X6" s="64" t="s">
        <v>420</v>
      </c>
      <c r="Y6" s="114" t="s">
        <v>421</v>
      </c>
      <c r="Z6" s="114" t="s">
        <v>115</v>
      </c>
      <c r="AA6" s="64" t="s">
        <v>116</v>
      </c>
      <c r="AB6" s="111" t="s">
        <v>435</v>
      </c>
      <c r="AC6" s="115"/>
      <c r="AD6" s="135"/>
      <c r="AE6" s="1"/>
    </row>
    <row r="7" spans="1:31" ht="13.4" customHeight="1" x14ac:dyDescent="0.3">
      <c r="A7" s="13" t="s">
        <v>300</v>
      </c>
      <c r="B7" s="13"/>
      <c r="C7" s="13"/>
      <c r="D7" s="56"/>
      <c r="E7" s="56"/>
      <c r="F7" s="56"/>
      <c r="G7" s="56"/>
      <c r="H7" s="56"/>
      <c r="I7" s="56"/>
      <c r="J7" s="56"/>
      <c r="K7" s="56"/>
      <c r="L7" s="136"/>
      <c r="M7" s="56"/>
      <c r="N7" s="137"/>
      <c r="O7" s="137"/>
      <c r="P7" s="107"/>
      <c r="Q7" s="137"/>
      <c r="R7" s="137"/>
      <c r="S7" s="56"/>
      <c r="T7" s="137"/>
      <c r="U7" s="138"/>
      <c r="AB7" s="136"/>
    </row>
    <row r="8" spans="1:31" s="13" customFormat="1" ht="12.65" customHeight="1" x14ac:dyDescent="0.3">
      <c r="A8" s="1"/>
      <c r="B8" s="78" t="s">
        <v>119</v>
      </c>
      <c r="C8" s="79"/>
      <c r="D8" s="56">
        <v>2440</v>
      </c>
      <c r="E8" s="56">
        <v>560</v>
      </c>
      <c r="F8" s="56">
        <v>150</v>
      </c>
      <c r="G8" s="56">
        <v>1150</v>
      </c>
      <c r="H8" s="56">
        <v>360</v>
      </c>
      <c r="I8" s="56"/>
      <c r="J8" s="56">
        <v>1510</v>
      </c>
      <c r="K8" s="56">
        <v>180</v>
      </c>
      <c r="L8" s="136">
        <v>6170</v>
      </c>
      <c r="M8" s="56"/>
      <c r="N8" s="139">
        <v>0.1</v>
      </c>
      <c r="O8" s="139">
        <v>0.3</v>
      </c>
      <c r="P8" s="139">
        <v>0.1</v>
      </c>
      <c r="Q8" s="139">
        <v>12.6</v>
      </c>
      <c r="R8" s="139">
        <v>49.6</v>
      </c>
      <c r="S8" s="56"/>
      <c r="T8" s="139">
        <v>10.5</v>
      </c>
      <c r="U8" s="140">
        <v>73.2</v>
      </c>
      <c r="V8" s="115"/>
      <c r="W8" s="56">
        <v>177</v>
      </c>
      <c r="X8" s="56">
        <v>104</v>
      </c>
      <c r="Y8" s="56">
        <v>37</v>
      </c>
      <c r="Z8" s="56">
        <v>554</v>
      </c>
      <c r="AA8" s="56">
        <v>1763</v>
      </c>
      <c r="AB8" s="136">
        <v>2635</v>
      </c>
      <c r="AC8" s="115"/>
      <c r="AD8" s="56">
        <v>1297</v>
      </c>
      <c r="AE8" s="115"/>
    </row>
    <row r="9" spans="1:31" s="13" customFormat="1" ht="12.65" customHeight="1" x14ac:dyDescent="0.3">
      <c r="A9" s="1"/>
      <c r="B9" s="78" t="s">
        <v>104</v>
      </c>
      <c r="C9" s="79"/>
      <c r="D9" s="56">
        <v>2430</v>
      </c>
      <c r="E9" s="56">
        <v>540</v>
      </c>
      <c r="F9" s="56">
        <v>160</v>
      </c>
      <c r="G9" s="56">
        <v>1130</v>
      </c>
      <c r="H9" s="56">
        <v>320</v>
      </c>
      <c r="I9" s="56"/>
      <c r="J9" s="56">
        <v>1570</v>
      </c>
      <c r="K9" s="56">
        <v>180</v>
      </c>
      <c r="L9" s="136">
        <v>6150</v>
      </c>
      <c r="M9" s="56"/>
      <c r="N9" s="139">
        <v>0.2</v>
      </c>
      <c r="O9" s="139">
        <v>0.2</v>
      </c>
      <c r="P9" s="139">
        <v>0.2</v>
      </c>
      <c r="Q9" s="139">
        <v>12.5</v>
      </c>
      <c r="R9" s="139">
        <v>43.1</v>
      </c>
      <c r="S9" s="56"/>
      <c r="T9" s="139">
        <v>12.4</v>
      </c>
      <c r="U9" s="140">
        <v>68.5</v>
      </c>
      <c r="V9" s="115"/>
      <c r="W9" s="56">
        <v>180</v>
      </c>
      <c r="X9" s="56">
        <v>101</v>
      </c>
      <c r="Y9" s="56">
        <v>37</v>
      </c>
      <c r="Z9" s="56">
        <v>545</v>
      </c>
      <c r="AA9" s="56">
        <v>1247</v>
      </c>
      <c r="AB9" s="136">
        <v>2110</v>
      </c>
      <c r="AC9" s="115"/>
      <c r="AD9" s="56">
        <v>1440</v>
      </c>
      <c r="AE9" s="115"/>
    </row>
    <row r="10" spans="1:31" s="13" customFormat="1" ht="12.65" customHeight="1" x14ac:dyDescent="0.3">
      <c r="A10" s="1"/>
      <c r="B10" s="78" t="s">
        <v>375</v>
      </c>
      <c r="C10" s="79"/>
      <c r="D10" s="56">
        <v>2160</v>
      </c>
      <c r="E10" s="56">
        <v>490</v>
      </c>
      <c r="F10" s="56">
        <v>130</v>
      </c>
      <c r="G10" s="56">
        <v>960</v>
      </c>
      <c r="H10" s="56">
        <v>280</v>
      </c>
      <c r="I10" s="56"/>
      <c r="J10" s="56">
        <v>1160</v>
      </c>
      <c r="K10" s="56">
        <v>100</v>
      </c>
      <c r="L10" s="136">
        <v>5170</v>
      </c>
      <c r="M10" s="56"/>
      <c r="N10" s="139">
        <v>0.2</v>
      </c>
      <c r="O10" s="139">
        <v>0.2</v>
      </c>
      <c r="P10" s="139">
        <v>0.1</v>
      </c>
      <c r="Q10" s="139">
        <v>10.4</v>
      </c>
      <c r="R10" s="139">
        <v>40</v>
      </c>
      <c r="S10" s="56"/>
      <c r="T10" s="139">
        <v>7.1</v>
      </c>
      <c r="U10" s="140">
        <v>57.9</v>
      </c>
      <c r="V10" s="115"/>
      <c r="W10" s="56">
        <v>164</v>
      </c>
      <c r="X10" s="56">
        <v>91</v>
      </c>
      <c r="Y10" s="56">
        <v>32</v>
      </c>
      <c r="Z10" s="56">
        <v>455</v>
      </c>
      <c r="AA10" s="56">
        <v>1254</v>
      </c>
      <c r="AB10" s="136">
        <v>1997</v>
      </c>
      <c r="AC10" s="115"/>
      <c r="AD10" s="56">
        <v>1032</v>
      </c>
      <c r="AE10" s="115"/>
    </row>
    <row r="11" spans="1:31" ht="26.5" customHeight="1" x14ac:dyDescent="0.3">
      <c r="A11" s="13" t="s">
        <v>302</v>
      </c>
      <c r="B11" s="13"/>
      <c r="C11" s="79"/>
      <c r="D11" s="56"/>
      <c r="E11" s="56"/>
      <c r="F11" s="56"/>
      <c r="G11" s="56"/>
      <c r="H11" s="56"/>
      <c r="I11" s="56"/>
      <c r="J11" s="56"/>
      <c r="K11" s="56"/>
      <c r="L11" s="136"/>
      <c r="M11" s="56"/>
      <c r="N11" s="107"/>
      <c r="O11" s="107"/>
      <c r="P11" s="107"/>
      <c r="Q11" s="107"/>
      <c r="R11" s="139"/>
      <c r="S11" s="56"/>
      <c r="T11" s="107"/>
      <c r="U11" s="141"/>
      <c r="AA11" s="56"/>
      <c r="AB11" s="136"/>
    </row>
    <row r="12" spans="1:31" ht="12.65" customHeight="1" x14ac:dyDescent="0.25">
      <c r="A12" s="1"/>
      <c r="B12" s="78" t="s">
        <v>303</v>
      </c>
      <c r="C12" s="79"/>
      <c r="D12" s="56">
        <v>590</v>
      </c>
      <c r="E12" s="56">
        <v>140</v>
      </c>
      <c r="F12" s="56">
        <v>40</v>
      </c>
      <c r="G12" s="56">
        <v>240</v>
      </c>
      <c r="H12" s="56">
        <v>80</v>
      </c>
      <c r="I12" s="56"/>
      <c r="J12" s="56">
        <v>350</v>
      </c>
      <c r="K12" s="56">
        <v>50</v>
      </c>
      <c r="L12" s="136">
        <v>1430</v>
      </c>
      <c r="M12" s="56"/>
      <c r="N12" s="139" t="s">
        <v>436</v>
      </c>
      <c r="O12" s="139">
        <v>0.1</v>
      </c>
      <c r="P12" s="139" t="s">
        <v>436</v>
      </c>
      <c r="Q12" s="139">
        <v>2.8</v>
      </c>
      <c r="R12" s="139">
        <v>10.1</v>
      </c>
      <c r="S12" s="56"/>
      <c r="T12" s="139">
        <v>2.7</v>
      </c>
      <c r="U12" s="140">
        <v>15.6</v>
      </c>
      <c r="W12" s="56">
        <v>41</v>
      </c>
      <c r="X12" s="56">
        <v>26</v>
      </c>
      <c r="Y12" s="56">
        <v>8</v>
      </c>
      <c r="Z12" s="56">
        <v>119</v>
      </c>
      <c r="AA12" s="56">
        <v>328</v>
      </c>
      <c r="AB12" s="136">
        <v>523</v>
      </c>
      <c r="AD12" s="56">
        <v>260</v>
      </c>
    </row>
    <row r="13" spans="1:31" ht="12.65" customHeight="1" x14ac:dyDescent="0.25">
      <c r="A13" s="1"/>
      <c r="B13" s="78" t="s">
        <v>304</v>
      </c>
      <c r="C13" s="79"/>
      <c r="D13" s="56">
        <v>610</v>
      </c>
      <c r="E13" s="56">
        <v>120</v>
      </c>
      <c r="F13" s="56">
        <v>40</v>
      </c>
      <c r="G13" s="56">
        <v>280</v>
      </c>
      <c r="H13" s="56">
        <v>80</v>
      </c>
      <c r="I13" s="56"/>
      <c r="J13" s="56">
        <v>370</v>
      </c>
      <c r="K13" s="56">
        <v>40</v>
      </c>
      <c r="L13" s="136">
        <v>1490</v>
      </c>
      <c r="M13" s="56"/>
      <c r="N13" s="139" t="s">
        <v>436</v>
      </c>
      <c r="O13" s="139">
        <v>0.1</v>
      </c>
      <c r="P13" s="139" t="s">
        <v>436</v>
      </c>
      <c r="Q13" s="139">
        <v>3.1</v>
      </c>
      <c r="R13" s="139">
        <v>11.5</v>
      </c>
      <c r="S13" s="56"/>
      <c r="T13" s="139">
        <v>3</v>
      </c>
      <c r="U13" s="140">
        <v>17.7</v>
      </c>
      <c r="W13" s="56">
        <v>44</v>
      </c>
      <c r="X13" s="56">
        <v>24</v>
      </c>
      <c r="Y13" s="56">
        <v>9</v>
      </c>
      <c r="Z13" s="56">
        <v>129</v>
      </c>
      <c r="AA13" s="56">
        <v>486</v>
      </c>
      <c r="AB13" s="136">
        <v>692</v>
      </c>
      <c r="AD13" s="56">
        <v>388</v>
      </c>
    </row>
    <row r="14" spans="1:31" ht="12.65" customHeight="1" x14ac:dyDescent="0.25">
      <c r="A14" s="1"/>
      <c r="B14" s="78" t="s">
        <v>305</v>
      </c>
      <c r="C14" s="79"/>
      <c r="D14" s="56">
        <v>670</v>
      </c>
      <c r="E14" s="56">
        <v>150</v>
      </c>
      <c r="F14" s="56">
        <v>50</v>
      </c>
      <c r="G14" s="56">
        <v>340</v>
      </c>
      <c r="H14" s="56">
        <v>100</v>
      </c>
      <c r="I14" s="56"/>
      <c r="J14" s="56">
        <v>400</v>
      </c>
      <c r="K14" s="56">
        <v>60</v>
      </c>
      <c r="L14" s="136">
        <v>1700</v>
      </c>
      <c r="M14" s="56"/>
      <c r="N14" s="139" t="s">
        <v>436</v>
      </c>
      <c r="O14" s="139">
        <v>0.1</v>
      </c>
      <c r="P14" s="139" t="s">
        <v>436</v>
      </c>
      <c r="Q14" s="139">
        <v>3.7</v>
      </c>
      <c r="R14" s="139">
        <v>13.700000000000001</v>
      </c>
      <c r="S14" s="56"/>
      <c r="T14" s="139">
        <v>2.1</v>
      </c>
      <c r="U14" s="140">
        <v>19.600000000000001</v>
      </c>
      <c r="W14" s="56">
        <v>49</v>
      </c>
      <c r="X14" s="56">
        <v>28</v>
      </c>
      <c r="Y14" s="56">
        <v>11</v>
      </c>
      <c r="Z14" s="56">
        <v>161</v>
      </c>
      <c r="AA14" s="56">
        <v>411</v>
      </c>
      <c r="AB14" s="136">
        <v>660</v>
      </c>
      <c r="AD14" s="56">
        <v>321</v>
      </c>
    </row>
    <row r="15" spans="1:31" ht="12.65" customHeight="1" x14ac:dyDescent="0.25">
      <c r="A15" s="1"/>
      <c r="B15" s="78" t="s">
        <v>306</v>
      </c>
      <c r="C15" s="79"/>
      <c r="D15" s="56">
        <v>580</v>
      </c>
      <c r="E15" s="56">
        <v>150</v>
      </c>
      <c r="F15" s="56">
        <v>40</v>
      </c>
      <c r="G15" s="56">
        <v>290</v>
      </c>
      <c r="H15" s="56">
        <v>110</v>
      </c>
      <c r="I15" s="56"/>
      <c r="J15" s="56">
        <v>400</v>
      </c>
      <c r="K15" s="56">
        <v>30</v>
      </c>
      <c r="L15" s="136">
        <v>1560</v>
      </c>
      <c r="M15" s="56"/>
      <c r="N15" s="139" t="s">
        <v>436</v>
      </c>
      <c r="O15" s="139">
        <v>0.1</v>
      </c>
      <c r="P15" s="139" t="s">
        <v>436</v>
      </c>
      <c r="Q15" s="139">
        <v>3</v>
      </c>
      <c r="R15" s="139">
        <v>14.4</v>
      </c>
      <c r="S15" s="56"/>
      <c r="T15" s="139">
        <v>2.8</v>
      </c>
      <c r="U15" s="140">
        <v>20.3</v>
      </c>
      <c r="W15" s="56">
        <v>43</v>
      </c>
      <c r="X15" s="56">
        <v>27</v>
      </c>
      <c r="Y15" s="56">
        <v>8</v>
      </c>
      <c r="Z15" s="56">
        <v>145</v>
      </c>
      <c r="AA15" s="56">
        <v>538</v>
      </c>
      <c r="AB15" s="136">
        <v>761</v>
      </c>
      <c r="AD15" s="56">
        <v>328</v>
      </c>
    </row>
    <row r="16" spans="1:31" ht="26.5" customHeight="1" x14ac:dyDescent="0.25">
      <c r="A16" s="1"/>
      <c r="B16" s="78" t="s">
        <v>307</v>
      </c>
      <c r="C16" s="79"/>
      <c r="D16" s="56">
        <v>660</v>
      </c>
      <c r="E16" s="56">
        <v>160</v>
      </c>
      <c r="F16" s="56">
        <v>40</v>
      </c>
      <c r="G16" s="56">
        <v>260</v>
      </c>
      <c r="H16" s="56">
        <v>60</v>
      </c>
      <c r="I16" s="56"/>
      <c r="J16" s="56">
        <v>360</v>
      </c>
      <c r="K16" s="56">
        <v>40</v>
      </c>
      <c r="L16" s="136">
        <v>1530</v>
      </c>
      <c r="M16" s="56"/>
      <c r="N16" s="139" t="s">
        <v>436</v>
      </c>
      <c r="O16" s="139">
        <v>0.1</v>
      </c>
      <c r="P16" s="139" t="s">
        <v>436</v>
      </c>
      <c r="Q16" s="139">
        <v>2.8</v>
      </c>
      <c r="R16" s="139">
        <v>6.6999999999999993</v>
      </c>
      <c r="S16" s="56"/>
      <c r="T16" s="139">
        <v>4.5999999999999996</v>
      </c>
      <c r="U16" s="140">
        <v>14.1</v>
      </c>
      <c r="W16" s="56">
        <v>46</v>
      </c>
      <c r="X16" s="56">
        <v>29</v>
      </c>
      <c r="Y16" s="56">
        <v>10</v>
      </c>
      <c r="Z16" s="56">
        <v>121</v>
      </c>
      <c r="AA16" s="56">
        <v>176</v>
      </c>
      <c r="AB16" s="136">
        <v>382</v>
      </c>
      <c r="AD16" s="56">
        <v>378</v>
      </c>
    </row>
    <row r="17" spans="1:31" ht="12.65" customHeight="1" x14ac:dyDescent="0.25">
      <c r="A17" s="1"/>
      <c r="B17" s="78" t="s">
        <v>308</v>
      </c>
      <c r="C17" s="79"/>
      <c r="D17" s="56">
        <v>550</v>
      </c>
      <c r="E17" s="56">
        <v>130</v>
      </c>
      <c r="F17" s="56">
        <v>40</v>
      </c>
      <c r="G17" s="56">
        <v>300</v>
      </c>
      <c r="H17" s="56">
        <v>100</v>
      </c>
      <c r="I17" s="56"/>
      <c r="J17" s="56">
        <v>460</v>
      </c>
      <c r="K17" s="56">
        <v>30</v>
      </c>
      <c r="L17" s="136">
        <v>1570</v>
      </c>
      <c r="M17" s="56"/>
      <c r="N17" s="139" t="s">
        <v>436</v>
      </c>
      <c r="O17" s="139">
        <v>0.1</v>
      </c>
      <c r="P17" s="139" t="s">
        <v>436</v>
      </c>
      <c r="Q17" s="139">
        <v>3.3</v>
      </c>
      <c r="R17" s="139">
        <v>11.600000000000001</v>
      </c>
      <c r="S17" s="56"/>
      <c r="T17" s="139">
        <v>2.1</v>
      </c>
      <c r="U17" s="140">
        <v>17.100000000000001</v>
      </c>
      <c r="W17" s="56">
        <v>41</v>
      </c>
      <c r="X17" s="56">
        <v>24</v>
      </c>
      <c r="Y17" s="56">
        <v>10</v>
      </c>
      <c r="Z17" s="56">
        <v>141</v>
      </c>
      <c r="AA17" s="56">
        <v>417</v>
      </c>
      <c r="AB17" s="136">
        <v>633</v>
      </c>
      <c r="AD17" s="56">
        <v>423</v>
      </c>
    </row>
    <row r="18" spans="1:31" ht="12.65" customHeight="1" x14ac:dyDescent="0.25">
      <c r="A18" s="1"/>
      <c r="B18" s="78" t="s">
        <v>309</v>
      </c>
      <c r="C18" s="79"/>
      <c r="D18" s="56">
        <v>630</v>
      </c>
      <c r="E18" s="56">
        <v>120</v>
      </c>
      <c r="F18" s="56">
        <v>30</v>
      </c>
      <c r="G18" s="56">
        <v>290</v>
      </c>
      <c r="H18" s="56">
        <v>100</v>
      </c>
      <c r="I18" s="56"/>
      <c r="J18" s="56">
        <v>350</v>
      </c>
      <c r="K18" s="56">
        <v>30</v>
      </c>
      <c r="L18" s="136">
        <v>1520</v>
      </c>
      <c r="M18" s="56"/>
      <c r="N18" s="139" t="s">
        <v>436</v>
      </c>
      <c r="O18" s="139">
        <v>0.1</v>
      </c>
      <c r="P18" s="139" t="s">
        <v>436</v>
      </c>
      <c r="Q18" s="139">
        <v>3.5</v>
      </c>
      <c r="R18" s="139">
        <v>13.7</v>
      </c>
      <c r="S18" s="56"/>
      <c r="T18" s="139">
        <v>2.9</v>
      </c>
      <c r="U18" s="140">
        <v>20.2</v>
      </c>
      <c r="W18" s="56">
        <v>48</v>
      </c>
      <c r="X18" s="56">
        <v>23</v>
      </c>
      <c r="Y18" s="56">
        <v>8</v>
      </c>
      <c r="Z18" s="56">
        <v>145</v>
      </c>
      <c r="AA18" s="56">
        <v>406</v>
      </c>
      <c r="AB18" s="136">
        <v>630</v>
      </c>
      <c r="AD18" s="56">
        <v>345</v>
      </c>
    </row>
    <row r="19" spans="1:31" ht="12.65" customHeight="1" x14ac:dyDescent="0.25">
      <c r="A19" s="1"/>
      <c r="B19" s="78" t="s">
        <v>310</v>
      </c>
      <c r="C19" s="79"/>
      <c r="D19" s="56">
        <v>600</v>
      </c>
      <c r="E19" s="56">
        <v>140</v>
      </c>
      <c r="F19" s="56">
        <v>40</v>
      </c>
      <c r="G19" s="56">
        <v>290</v>
      </c>
      <c r="H19" s="56">
        <v>60</v>
      </c>
      <c r="I19" s="56"/>
      <c r="J19" s="56">
        <v>400</v>
      </c>
      <c r="K19" s="56">
        <v>70</v>
      </c>
      <c r="L19" s="136">
        <v>1540</v>
      </c>
      <c r="M19" s="56"/>
      <c r="N19" s="139" t="s">
        <v>356</v>
      </c>
      <c r="O19" s="139">
        <v>0.1</v>
      </c>
      <c r="P19" s="139" t="s">
        <v>436</v>
      </c>
      <c r="Q19" s="139">
        <v>2.9</v>
      </c>
      <c r="R19" s="139">
        <v>11.1</v>
      </c>
      <c r="S19" s="56"/>
      <c r="T19" s="139">
        <v>2.8</v>
      </c>
      <c r="U19" s="140">
        <v>17.100000000000001</v>
      </c>
      <c r="W19" s="56">
        <v>45</v>
      </c>
      <c r="X19" s="56">
        <v>26</v>
      </c>
      <c r="Y19" s="56">
        <v>10</v>
      </c>
      <c r="Z19" s="56">
        <v>138</v>
      </c>
      <c r="AA19" s="56">
        <v>247</v>
      </c>
      <c r="AB19" s="136">
        <v>465</v>
      </c>
      <c r="AD19" s="56">
        <v>293</v>
      </c>
    </row>
    <row r="20" spans="1:31" ht="25.5" customHeight="1" x14ac:dyDescent="0.25">
      <c r="A20" s="1"/>
      <c r="B20" s="78" t="s">
        <v>437</v>
      </c>
      <c r="C20" s="79"/>
      <c r="D20" s="56">
        <v>490</v>
      </c>
      <c r="E20" s="56">
        <v>80</v>
      </c>
      <c r="F20" s="56">
        <v>20</v>
      </c>
      <c r="G20" s="56">
        <v>140</v>
      </c>
      <c r="H20" s="56">
        <v>40</v>
      </c>
      <c r="I20" s="56"/>
      <c r="J20" s="56">
        <v>210</v>
      </c>
      <c r="K20" s="56">
        <v>20</v>
      </c>
      <c r="L20" s="136">
        <v>990</v>
      </c>
      <c r="M20" s="56"/>
      <c r="N20" s="139" t="s">
        <v>436</v>
      </c>
      <c r="O20" s="139" t="s">
        <v>436</v>
      </c>
      <c r="P20" s="139" t="s">
        <v>436</v>
      </c>
      <c r="Q20" s="139">
        <v>1.4</v>
      </c>
      <c r="R20" s="139">
        <v>6.8</v>
      </c>
      <c r="S20" s="56"/>
      <c r="T20" s="139">
        <v>0.7</v>
      </c>
      <c r="U20" s="140">
        <v>8.9</v>
      </c>
      <c r="W20" s="56">
        <v>37</v>
      </c>
      <c r="X20" s="56">
        <v>16</v>
      </c>
      <c r="Y20" s="56">
        <v>6</v>
      </c>
      <c r="Z20" s="56">
        <v>64</v>
      </c>
      <c r="AA20" s="56">
        <v>155</v>
      </c>
      <c r="AB20" s="136">
        <v>278</v>
      </c>
      <c r="AD20" s="56">
        <v>122</v>
      </c>
    </row>
    <row r="21" spans="1:31" ht="12.65" customHeight="1" x14ac:dyDescent="0.25">
      <c r="A21" s="1"/>
      <c r="B21" s="78" t="s">
        <v>438</v>
      </c>
      <c r="C21" s="79"/>
      <c r="D21" s="56">
        <v>520</v>
      </c>
      <c r="E21" s="56">
        <v>100</v>
      </c>
      <c r="F21" s="56">
        <v>40</v>
      </c>
      <c r="G21" s="56">
        <v>200</v>
      </c>
      <c r="H21" s="56">
        <v>60</v>
      </c>
      <c r="I21" s="56"/>
      <c r="J21" s="56">
        <v>290</v>
      </c>
      <c r="K21" s="56">
        <v>20</v>
      </c>
      <c r="L21" s="136">
        <v>1200</v>
      </c>
      <c r="M21" s="56"/>
      <c r="N21" s="139" t="s">
        <v>436</v>
      </c>
      <c r="O21" s="139" t="s">
        <v>436</v>
      </c>
      <c r="P21" s="139" t="s">
        <v>436</v>
      </c>
      <c r="Q21" s="139">
        <v>2.2000000000000002</v>
      </c>
      <c r="R21" s="139">
        <v>6.5</v>
      </c>
      <c r="S21" s="56"/>
      <c r="T21" s="139">
        <v>1.5</v>
      </c>
      <c r="U21" s="140">
        <v>10.3</v>
      </c>
      <c r="W21" s="56">
        <v>38</v>
      </c>
      <c r="X21" s="56">
        <v>19</v>
      </c>
      <c r="Y21" s="56">
        <v>9</v>
      </c>
      <c r="Z21" s="56">
        <v>92</v>
      </c>
      <c r="AA21" s="56">
        <v>307</v>
      </c>
      <c r="AB21" s="136">
        <v>464</v>
      </c>
      <c r="AD21" s="56">
        <v>255</v>
      </c>
    </row>
    <row r="22" spans="1:31" ht="12.65" customHeight="1" x14ac:dyDescent="0.25">
      <c r="A22" s="1"/>
      <c r="B22" s="78" t="s">
        <v>439</v>
      </c>
      <c r="C22" s="79"/>
      <c r="D22" s="56">
        <v>580</v>
      </c>
      <c r="E22" s="56">
        <v>150</v>
      </c>
      <c r="F22" s="56">
        <v>30</v>
      </c>
      <c r="G22" s="56">
        <v>330</v>
      </c>
      <c r="H22" s="56">
        <v>90</v>
      </c>
      <c r="I22" s="56"/>
      <c r="J22" s="56">
        <v>350</v>
      </c>
      <c r="K22" s="56">
        <v>30</v>
      </c>
      <c r="L22" s="136">
        <v>1530</v>
      </c>
      <c r="M22" s="56"/>
      <c r="N22" s="139" t="s">
        <v>436</v>
      </c>
      <c r="O22" s="139">
        <v>0.1</v>
      </c>
      <c r="P22" s="139" t="s">
        <v>436</v>
      </c>
      <c r="Q22" s="139">
        <v>3.5</v>
      </c>
      <c r="R22" s="139">
        <v>13.299999999999999</v>
      </c>
      <c r="S22" s="56"/>
      <c r="T22" s="139">
        <v>1.8</v>
      </c>
      <c r="U22" s="140">
        <v>18.8</v>
      </c>
      <c r="W22" s="56">
        <v>45</v>
      </c>
      <c r="X22" s="56">
        <v>29</v>
      </c>
      <c r="Y22" s="56">
        <v>7</v>
      </c>
      <c r="Z22" s="56">
        <v>158</v>
      </c>
      <c r="AA22" s="56">
        <v>317</v>
      </c>
      <c r="AB22" s="136">
        <v>556</v>
      </c>
      <c r="AD22" s="56">
        <v>275</v>
      </c>
    </row>
    <row r="23" spans="1:31" ht="12.65" customHeight="1" x14ac:dyDescent="0.25">
      <c r="A23" s="1"/>
      <c r="B23" s="78" t="s">
        <v>440</v>
      </c>
      <c r="C23" s="79"/>
      <c r="D23" s="56">
        <v>570</v>
      </c>
      <c r="E23" s="56">
        <v>150</v>
      </c>
      <c r="F23" s="56">
        <v>40</v>
      </c>
      <c r="G23" s="56">
        <v>290</v>
      </c>
      <c r="H23" s="56">
        <v>90</v>
      </c>
      <c r="I23" s="56"/>
      <c r="J23" s="56">
        <v>310</v>
      </c>
      <c r="K23" s="56">
        <v>30</v>
      </c>
      <c r="L23" s="136">
        <v>1450</v>
      </c>
      <c r="M23" s="56"/>
      <c r="N23" s="139" t="s">
        <v>356</v>
      </c>
      <c r="O23" s="139" t="s">
        <v>436</v>
      </c>
      <c r="P23" s="139" t="s">
        <v>436</v>
      </c>
      <c r="Q23" s="139">
        <v>3.3</v>
      </c>
      <c r="R23" s="139">
        <v>13.5</v>
      </c>
      <c r="S23" s="56"/>
      <c r="T23" s="139">
        <v>3.1</v>
      </c>
      <c r="U23" s="140">
        <v>19.899999999999999</v>
      </c>
      <c r="W23" s="56">
        <v>44</v>
      </c>
      <c r="X23" s="56">
        <v>28</v>
      </c>
      <c r="Y23" s="56">
        <v>10</v>
      </c>
      <c r="Z23" s="56">
        <v>140</v>
      </c>
      <c r="AA23" s="56">
        <v>476</v>
      </c>
      <c r="AB23" s="136">
        <v>698</v>
      </c>
      <c r="AD23" s="56">
        <v>380</v>
      </c>
    </row>
    <row r="24" spans="1:31" ht="26.5" customHeight="1" x14ac:dyDescent="0.3">
      <c r="A24" s="13" t="s">
        <v>315</v>
      </c>
      <c r="B24" s="13"/>
      <c r="C24" s="79"/>
      <c r="D24" s="142"/>
      <c r="E24" s="142"/>
      <c r="F24" s="142"/>
      <c r="G24" s="142"/>
      <c r="H24" s="56"/>
      <c r="I24" s="142"/>
      <c r="J24" s="142"/>
      <c r="K24" s="142"/>
      <c r="L24" s="136"/>
      <c r="M24" s="56"/>
      <c r="N24" s="107"/>
      <c r="O24" s="107"/>
      <c r="P24" s="107"/>
      <c r="Q24" s="107"/>
      <c r="R24" s="139"/>
      <c r="S24" s="56"/>
      <c r="T24" s="107"/>
      <c r="U24" s="143"/>
      <c r="AA24" s="56"/>
      <c r="AB24" s="136"/>
    </row>
    <row r="25" spans="1:31" ht="13" x14ac:dyDescent="0.3">
      <c r="A25" s="1"/>
      <c r="B25" s="85" t="s">
        <v>316</v>
      </c>
      <c r="C25" s="13"/>
      <c r="D25" s="56">
        <v>210</v>
      </c>
      <c r="E25" s="56">
        <v>50</v>
      </c>
      <c r="F25" s="56">
        <v>10</v>
      </c>
      <c r="G25" s="56">
        <v>80</v>
      </c>
      <c r="H25" s="56">
        <v>30</v>
      </c>
      <c r="I25" s="56"/>
      <c r="J25" s="56">
        <v>120</v>
      </c>
      <c r="K25" s="56">
        <v>10</v>
      </c>
      <c r="L25" s="136">
        <v>490</v>
      </c>
      <c r="M25" s="56"/>
      <c r="N25" s="139" t="s">
        <v>436</v>
      </c>
      <c r="O25" s="139" t="s">
        <v>436</v>
      </c>
      <c r="P25" s="139" t="s">
        <v>436</v>
      </c>
      <c r="Q25" s="139">
        <v>1</v>
      </c>
      <c r="R25" s="139">
        <v>3.6999999999999997</v>
      </c>
      <c r="S25" s="56"/>
      <c r="T25" s="139" t="s">
        <v>356</v>
      </c>
      <c r="U25" s="140">
        <v>6</v>
      </c>
      <c r="W25" s="56">
        <v>15</v>
      </c>
      <c r="X25" s="56">
        <v>9</v>
      </c>
      <c r="Y25" s="56">
        <v>3</v>
      </c>
      <c r="Z25" s="56">
        <v>42</v>
      </c>
      <c r="AA25" s="56">
        <v>148</v>
      </c>
      <c r="AB25" s="136">
        <v>217</v>
      </c>
      <c r="AD25" s="56">
        <v>123</v>
      </c>
    </row>
    <row r="26" spans="1:31" x14ac:dyDescent="0.25">
      <c r="A26" s="1"/>
      <c r="B26" s="85" t="s">
        <v>317</v>
      </c>
      <c r="C26" s="79"/>
      <c r="D26" s="56">
        <v>200</v>
      </c>
      <c r="E26" s="56">
        <v>40</v>
      </c>
      <c r="F26" s="56">
        <v>10</v>
      </c>
      <c r="G26" s="56">
        <v>80</v>
      </c>
      <c r="H26" s="56">
        <v>20</v>
      </c>
      <c r="I26" s="56"/>
      <c r="J26" s="56">
        <v>110</v>
      </c>
      <c r="K26" s="56">
        <v>20</v>
      </c>
      <c r="L26" s="136">
        <v>450</v>
      </c>
      <c r="M26" s="56"/>
      <c r="N26" s="139" t="s">
        <v>436</v>
      </c>
      <c r="O26" s="139" t="s">
        <v>436</v>
      </c>
      <c r="P26" s="139" t="s">
        <v>436</v>
      </c>
      <c r="Q26" s="139">
        <v>0.9</v>
      </c>
      <c r="R26" s="139">
        <v>2.1</v>
      </c>
      <c r="S26" s="56"/>
      <c r="T26" s="139">
        <v>0.6</v>
      </c>
      <c r="U26" s="140">
        <v>3.6</v>
      </c>
      <c r="W26" s="56">
        <v>14</v>
      </c>
      <c r="X26" s="56">
        <v>7</v>
      </c>
      <c r="Y26" s="56">
        <v>3</v>
      </c>
      <c r="Z26" s="56">
        <v>37</v>
      </c>
      <c r="AA26" s="56">
        <v>64</v>
      </c>
      <c r="AB26" s="136">
        <v>125</v>
      </c>
      <c r="AD26" s="56">
        <v>66</v>
      </c>
    </row>
    <row r="27" spans="1:31" x14ac:dyDescent="0.25">
      <c r="A27" s="1"/>
      <c r="B27" s="85" t="s">
        <v>318</v>
      </c>
      <c r="C27" s="79"/>
      <c r="D27" s="56">
        <v>180</v>
      </c>
      <c r="E27" s="56">
        <v>50</v>
      </c>
      <c r="F27" s="56">
        <v>10</v>
      </c>
      <c r="G27" s="56">
        <v>80</v>
      </c>
      <c r="H27" s="56">
        <v>40</v>
      </c>
      <c r="I27" s="56"/>
      <c r="J27" s="56">
        <v>120</v>
      </c>
      <c r="K27" s="56">
        <v>10</v>
      </c>
      <c r="L27" s="136">
        <v>480</v>
      </c>
      <c r="M27" s="56"/>
      <c r="N27" s="139" t="s">
        <v>436</v>
      </c>
      <c r="O27" s="139" t="s">
        <v>436</v>
      </c>
      <c r="P27" s="139" t="s">
        <v>436</v>
      </c>
      <c r="Q27" s="139">
        <v>0.9</v>
      </c>
      <c r="R27" s="139">
        <v>4.3</v>
      </c>
      <c r="S27" s="56"/>
      <c r="T27" s="139">
        <v>0.7</v>
      </c>
      <c r="U27" s="140">
        <v>6</v>
      </c>
      <c r="W27" s="56">
        <v>13</v>
      </c>
      <c r="X27" s="56">
        <v>10</v>
      </c>
      <c r="Y27" s="56">
        <v>2</v>
      </c>
      <c r="Z27" s="56">
        <v>40</v>
      </c>
      <c r="AA27" s="56">
        <v>116</v>
      </c>
      <c r="AB27" s="136">
        <v>181</v>
      </c>
      <c r="AD27" s="56">
        <v>71</v>
      </c>
    </row>
    <row r="28" spans="1:31" x14ac:dyDescent="0.25">
      <c r="A28" s="1"/>
      <c r="B28" s="85" t="s">
        <v>319</v>
      </c>
      <c r="C28" s="79"/>
      <c r="D28" s="56">
        <v>210</v>
      </c>
      <c r="E28" s="56">
        <v>40</v>
      </c>
      <c r="F28" s="56">
        <v>20</v>
      </c>
      <c r="G28" s="56">
        <v>80</v>
      </c>
      <c r="H28" s="56">
        <v>40</v>
      </c>
      <c r="I28" s="56"/>
      <c r="J28" s="56">
        <v>110</v>
      </c>
      <c r="K28" s="56">
        <v>20</v>
      </c>
      <c r="L28" s="136">
        <v>490</v>
      </c>
      <c r="M28" s="56"/>
      <c r="N28" s="139" t="s">
        <v>436</v>
      </c>
      <c r="O28" s="139" t="s">
        <v>436</v>
      </c>
      <c r="P28" s="139" t="s">
        <v>436</v>
      </c>
      <c r="Q28" s="139">
        <v>1</v>
      </c>
      <c r="R28" s="139">
        <v>5.7</v>
      </c>
      <c r="S28" s="56"/>
      <c r="T28" s="139">
        <v>1.3</v>
      </c>
      <c r="U28" s="140">
        <v>8</v>
      </c>
      <c r="W28" s="56">
        <v>15</v>
      </c>
      <c r="X28" s="56">
        <v>8</v>
      </c>
      <c r="Y28" s="56">
        <v>4</v>
      </c>
      <c r="Z28" s="56">
        <v>39</v>
      </c>
      <c r="AA28" s="56">
        <v>265</v>
      </c>
      <c r="AB28" s="136">
        <v>332</v>
      </c>
      <c r="AD28" s="56">
        <v>98</v>
      </c>
    </row>
    <row r="29" spans="1:31" x14ac:dyDescent="0.25">
      <c r="A29" s="1"/>
      <c r="B29" s="85" t="s">
        <v>320</v>
      </c>
      <c r="C29" s="79"/>
      <c r="D29" s="56">
        <v>230</v>
      </c>
      <c r="E29" s="56">
        <v>40</v>
      </c>
      <c r="F29" s="56">
        <v>10</v>
      </c>
      <c r="G29" s="56">
        <v>110</v>
      </c>
      <c r="H29" s="56">
        <v>30</v>
      </c>
      <c r="I29" s="56"/>
      <c r="J29" s="56">
        <v>110</v>
      </c>
      <c r="K29" s="56">
        <v>10</v>
      </c>
      <c r="L29" s="136">
        <v>530</v>
      </c>
      <c r="M29" s="56"/>
      <c r="N29" s="139" t="s">
        <v>436</v>
      </c>
      <c r="O29" s="139" t="s">
        <v>436</v>
      </c>
      <c r="P29" s="139" t="s">
        <v>436</v>
      </c>
      <c r="Q29" s="139">
        <v>1.3</v>
      </c>
      <c r="R29" s="139">
        <v>2.2000000000000002</v>
      </c>
      <c r="S29" s="56"/>
      <c r="T29" s="139">
        <v>0.2</v>
      </c>
      <c r="U29" s="140">
        <v>3.8</v>
      </c>
      <c r="W29" s="56">
        <v>16</v>
      </c>
      <c r="X29" s="56">
        <v>7</v>
      </c>
      <c r="Y29" s="56">
        <v>2</v>
      </c>
      <c r="Z29" s="56">
        <v>53</v>
      </c>
      <c r="AA29" s="56">
        <v>111</v>
      </c>
      <c r="AB29" s="136">
        <v>191</v>
      </c>
      <c r="AD29" s="56">
        <v>59</v>
      </c>
    </row>
    <row r="30" spans="1:31" s="13" customFormat="1" ht="13" x14ac:dyDescent="0.3">
      <c r="A30" s="1"/>
      <c r="B30" s="85" t="s">
        <v>321</v>
      </c>
      <c r="C30" s="79"/>
      <c r="D30" s="56">
        <v>170</v>
      </c>
      <c r="E30" s="56">
        <v>40</v>
      </c>
      <c r="F30" s="56">
        <v>10</v>
      </c>
      <c r="G30" s="56">
        <v>80</v>
      </c>
      <c r="H30" s="56">
        <v>20</v>
      </c>
      <c r="I30" s="56"/>
      <c r="J30" s="56">
        <v>150</v>
      </c>
      <c r="K30" s="56">
        <v>10</v>
      </c>
      <c r="L30" s="136">
        <v>470</v>
      </c>
      <c r="M30" s="56"/>
      <c r="N30" s="139" t="s">
        <v>436</v>
      </c>
      <c r="O30" s="139" t="s">
        <v>436</v>
      </c>
      <c r="P30" s="139" t="s">
        <v>436</v>
      </c>
      <c r="Q30" s="139">
        <v>0.8</v>
      </c>
      <c r="R30" s="139">
        <v>3.6</v>
      </c>
      <c r="S30" s="56"/>
      <c r="T30" s="139">
        <v>1.5</v>
      </c>
      <c r="U30" s="140">
        <v>5.9</v>
      </c>
      <c r="V30" s="115"/>
      <c r="W30" s="56">
        <v>13</v>
      </c>
      <c r="X30" s="56">
        <v>8</v>
      </c>
      <c r="Y30" s="56">
        <v>3</v>
      </c>
      <c r="Z30" s="56">
        <v>37</v>
      </c>
      <c r="AA30" s="56">
        <v>109</v>
      </c>
      <c r="AB30" s="136">
        <v>170</v>
      </c>
      <c r="AC30" s="115"/>
      <c r="AD30" s="56">
        <v>231</v>
      </c>
      <c r="AE30" s="53"/>
    </row>
    <row r="31" spans="1:31" x14ac:dyDescent="0.25">
      <c r="A31" s="1"/>
      <c r="B31" s="85" t="s">
        <v>322</v>
      </c>
      <c r="C31" s="79"/>
      <c r="D31" s="56">
        <v>250</v>
      </c>
      <c r="E31" s="56">
        <v>50</v>
      </c>
      <c r="F31" s="56">
        <v>20</v>
      </c>
      <c r="G31" s="56">
        <v>120</v>
      </c>
      <c r="H31" s="56">
        <v>30</v>
      </c>
      <c r="I31" s="56"/>
      <c r="J31" s="56">
        <v>140</v>
      </c>
      <c r="K31" s="56">
        <v>40</v>
      </c>
      <c r="L31" s="136">
        <v>610</v>
      </c>
      <c r="M31" s="56"/>
      <c r="N31" s="139" t="s">
        <v>436</v>
      </c>
      <c r="O31" s="139" t="s">
        <v>436</v>
      </c>
      <c r="P31" s="139" t="s">
        <v>436</v>
      </c>
      <c r="Q31" s="139">
        <v>1.3</v>
      </c>
      <c r="R31" s="139">
        <v>3.9</v>
      </c>
      <c r="S31" s="56"/>
      <c r="T31" s="139">
        <v>1.2</v>
      </c>
      <c r="U31" s="140">
        <v>6.6</v>
      </c>
      <c r="W31" s="56">
        <v>18</v>
      </c>
      <c r="X31" s="56">
        <v>10</v>
      </c>
      <c r="Y31" s="56">
        <v>4</v>
      </c>
      <c r="Z31" s="56">
        <v>58</v>
      </c>
      <c r="AA31" s="56">
        <v>131</v>
      </c>
      <c r="AB31" s="136">
        <v>221</v>
      </c>
      <c r="AD31" s="56">
        <v>112</v>
      </c>
    </row>
    <row r="32" spans="1:31" x14ac:dyDescent="0.25">
      <c r="A32" s="1"/>
      <c r="B32" s="85" t="s">
        <v>323</v>
      </c>
      <c r="C32" s="79"/>
      <c r="D32" s="56">
        <v>200</v>
      </c>
      <c r="E32" s="56">
        <v>50</v>
      </c>
      <c r="F32" s="56">
        <v>20</v>
      </c>
      <c r="G32" s="56">
        <v>110</v>
      </c>
      <c r="H32" s="56">
        <v>20</v>
      </c>
      <c r="I32" s="56"/>
      <c r="J32" s="56">
        <v>150</v>
      </c>
      <c r="K32" s="56">
        <v>10</v>
      </c>
      <c r="L32" s="136">
        <v>560</v>
      </c>
      <c r="M32" s="56"/>
      <c r="N32" s="139" t="s">
        <v>436</v>
      </c>
      <c r="O32" s="139" t="s">
        <v>436</v>
      </c>
      <c r="P32" s="139" t="s">
        <v>436</v>
      </c>
      <c r="Q32" s="139">
        <v>1.2</v>
      </c>
      <c r="R32" s="139">
        <v>4</v>
      </c>
      <c r="S32" s="56"/>
      <c r="T32" s="139">
        <v>0.2</v>
      </c>
      <c r="U32" s="140">
        <v>5.6</v>
      </c>
      <c r="V32" s="1"/>
      <c r="W32" s="56">
        <v>16</v>
      </c>
      <c r="X32" s="56">
        <v>10</v>
      </c>
      <c r="Y32" s="56">
        <v>4</v>
      </c>
      <c r="Z32" s="56">
        <v>52</v>
      </c>
      <c r="AA32" s="56">
        <v>96</v>
      </c>
      <c r="AB32" s="136">
        <v>177</v>
      </c>
      <c r="AC32" s="1"/>
      <c r="AD32" s="56">
        <v>114</v>
      </c>
    </row>
    <row r="33" spans="1:30" x14ac:dyDescent="0.25">
      <c r="A33" s="1"/>
      <c r="B33" s="85" t="s">
        <v>324</v>
      </c>
      <c r="C33" s="79"/>
      <c r="D33" s="56">
        <v>220</v>
      </c>
      <c r="E33" s="56">
        <v>40</v>
      </c>
      <c r="F33" s="56">
        <v>20</v>
      </c>
      <c r="G33" s="56">
        <v>110</v>
      </c>
      <c r="H33" s="56">
        <v>40</v>
      </c>
      <c r="I33" s="56"/>
      <c r="J33" s="56">
        <v>110</v>
      </c>
      <c r="K33" s="56">
        <v>20</v>
      </c>
      <c r="L33" s="136">
        <v>530</v>
      </c>
      <c r="M33" s="56"/>
      <c r="N33" s="139" t="s">
        <v>356</v>
      </c>
      <c r="O33" s="139" t="s">
        <v>436</v>
      </c>
      <c r="P33" s="139" t="s">
        <v>436</v>
      </c>
      <c r="Q33" s="139">
        <v>1.1000000000000001</v>
      </c>
      <c r="R33" s="139">
        <v>5.6</v>
      </c>
      <c r="S33" s="56"/>
      <c r="T33" s="139">
        <v>0.6</v>
      </c>
      <c r="U33" s="140">
        <v>7.5</v>
      </c>
      <c r="V33" s="1"/>
      <c r="W33" s="56">
        <v>14</v>
      </c>
      <c r="X33" s="56">
        <v>8</v>
      </c>
      <c r="Y33" s="56">
        <v>4</v>
      </c>
      <c r="Z33" s="56">
        <v>51</v>
      </c>
      <c r="AA33" s="56">
        <v>184</v>
      </c>
      <c r="AB33" s="136">
        <v>261</v>
      </c>
      <c r="AC33" s="1"/>
      <c r="AD33" s="56">
        <v>94</v>
      </c>
    </row>
    <row r="34" spans="1:30" x14ac:dyDescent="0.25">
      <c r="A34" s="1"/>
      <c r="B34" s="85" t="s">
        <v>325</v>
      </c>
      <c r="C34" s="79"/>
      <c r="D34" s="56">
        <v>170</v>
      </c>
      <c r="E34" s="56">
        <v>40</v>
      </c>
      <c r="F34" s="56">
        <v>10</v>
      </c>
      <c r="G34" s="56">
        <v>80</v>
      </c>
      <c r="H34" s="56">
        <v>20</v>
      </c>
      <c r="I34" s="56"/>
      <c r="J34" s="56">
        <v>110</v>
      </c>
      <c r="K34" s="56">
        <v>10</v>
      </c>
      <c r="L34" s="136">
        <v>440</v>
      </c>
      <c r="M34" s="56"/>
      <c r="N34" s="139" t="s">
        <v>356</v>
      </c>
      <c r="O34" s="139" t="s">
        <v>436</v>
      </c>
      <c r="P34" s="139" t="s">
        <v>436</v>
      </c>
      <c r="Q34" s="139">
        <v>0.9</v>
      </c>
      <c r="R34" s="139">
        <v>5.5</v>
      </c>
      <c r="S34" s="56"/>
      <c r="T34" s="139">
        <v>0.4</v>
      </c>
      <c r="U34" s="140">
        <v>6.9</v>
      </c>
      <c r="V34" s="1"/>
      <c r="W34" s="56">
        <v>13</v>
      </c>
      <c r="X34" s="56">
        <v>8</v>
      </c>
      <c r="Y34" s="56">
        <v>2</v>
      </c>
      <c r="Z34" s="56">
        <v>39</v>
      </c>
      <c r="AA34" s="56">
        <v>147</v>
      </c>
      <c r="AB34" s="136">
        <v>209</v>
      </c>
      <c r="AC34" s="1"/>
      <c r="AD34" s="56">
        <v>50</v>
      </c>
    </row>
    <row r="35" spans="1:30" x14ac:dyDescent="0.25">
      <c r="A35" s="1"/>
      <c r="B35" s="85" t="s">
        <v>326</v>
      </c>
      <c r="C35" s="79"/>
      <c r="D35" s="56">
        <v>160</v>
      </c>
      <c r="E35" s="56">
        <v>40</v>
      </c>
      <c r="F35" s="56">
        <v>10</v>
      </c>
      <c r="G35" s="56">
        <v>80</v>
      </c>
      <c r="H35" s="56">
        <v>30</v>
      </c>
      <c r="I35" s="56"/>
      <c r="J35" s="56">
        <v>130</v>
      </c>
      <c r="K35" s="56">
        <v>10</v>
      </c>
      <c r="L35" s="136">
        <v>460</v>
      </c>
      <c r="M35" s="56"/>
      <c r="N35" s="139" t="s">
        <v>436</v>
      </c>
      <c r="O35" s="139" t="s">
        <v>436</v>
      </c>
      <c r="P35" s="139" t="s">
        <v>436</v>
      </c>
      <c r="Q35" s="139">
        <v>0.8</v>
      </c>
      <c r="R35" s="139">
        <v>3.2</v>
      </c>
      <c r="S35" s="56"/>
      <c r="T35" s="139">
        <v>1.4</v>
      </c>
      <c r="U35" s="140">
        <v>5.4</v>
      </c>
      <c r="V35" s="1"/>
      <c r="W35" s="56">
        <v>12</v>
      </c>
      <c r="X35" s="56">
        <v>8</v>
      </c>
      <c r="Y35" s="56">
        <v>3</v>
      </c>
      <c r="Z35" s="56">
        <v>39</v>
      </c>
      <c r="AA35" s="56">
        <v>99</v>
      </c>
      <c r="AB35" s="136">
        <v>161</v>
      </c>
      <c r="AC35" s="1"/>
      <c r="AD35" s="56">
        <v>127</v>
      </c>
    </row>
    <row r="36" spans="1:30" x14ac:dyDescent="0.25">
      <c r="A36" s="1"/>
      <c r="B36" s="85" t="s">
        <v>327</v>
      </c>
      <c r="C36" s="79"/>
      <c r="D36" s="56">
        <v>250</v>
      </c>
      <c r="E36" s="56">
        <v>60</v>
      </c>
      <c r="F36" s="56">
        <v>10</v>
      </c>
      <c r="G36" s="56">
        <v>140</v>
      </c>
      <c r="H36" s="56">
        <v>50</v>
      </c>
      <c r="I36" s="56"/>
      <c r="J36" s="56">
        <v>160</v>
      </c>
      <c r="K36" s="56">
        <v>10</v>
      </c>
      <c r="L36" s="136">
        <v>670</v>
      </c>
      <c r="M36" s="56"/>
      <c r="N36" s="139" t="s">
        <v>436</v>
      </c>
      <c r="O36" s="139" t="s">
        <v>436</v>
      </c>
      <c r="P36" s="139" t="s">
        <v>436</v>
      </c>
      <c r="Q36" s="139">
        <v>1.3</v>
      </c>
      <c r="R36" s="139">
        <v>5.8</v>
      </c>
      <c r="S36" s="56"/>
      <c r="T36" s="139">
        <v>1</v>
      </c>
      <c r="U36" s="140">
        <v>8.1</v>
      </c>
      <c r="V36" s="1"/>
      <c r="W36" s="56">
        <v>18</v>
      </c>
      <c r="X36" s="56">
        <v>11</v>
      </c>
      <c r="Y36" s="56">
        <v>3</v>
      </c>
      <c r="Z36" s="56">
        <v>67</v>
      </c>
      <c r="AA36" s="56">
        <v>292</v>
      </c>
      <c r="AB36" s="136">
        <v>391</v>
      </c>
      <c r="AC36" s="1"/>
      <c r="AD36" s="56">
        <v>151</v>
      </c>
    </row>
    <row r="37" spans="1:30" ht="26.5" customHeight="1" x14ac:dyDescent="0.25">
      <c r="A37" s="1"/>
      <c r="B37" s="85" t="s">
        <v>328</v>
      </c>
      <c r="C37" s="79"/>
      <c r="D37" s="56">
        <v>230</v>
      </c>
      <c r="E37" s="56">
        <v>60</v>
      </c>
      <c r="F37" s="56">
        <v>10</v>
      </c>
      <c r="G37" s="56">
        <v>100</v>
      </c>
      <c r="H37" s="56">
        <v>20</v>
      </c>
      <c r="I37" s="56"/>
      <c r="J37" s="56">
        <v>110</v>
      </c>
      <c r="K37" s="56">
        <v>10</v>
      </c>
      <c r="L37" s="136">
        <v>530</v>
      </c>
      <c r="M37" s="56"/>
      <c r="N37" s="139" t="s">
        <v>436</v>
      </c>
      <c r="O37" s="139" t="s">
        <v>436</v>
      </c>
      <c r="P37" s="139" t="s">
        <v>436</v>
      </c>
      <c r="Q37" s="139">
        <v>1.1000000000000001</v>
      </c>
      <c r="R37" s="139">
        <v>1.2000000000000002</v>
      </c>
      <c r="S37" s="56"/>
      <c r="T37" s="139">
        <v>0.6</v>
      </c>
      <c r="U37" s="140">
        <v>2.9</v>
      </c>
      <c r="V37" s="1"/>
      <c r="W37" s="56">
        <v>17</v>
      </c>
      <c r="X37" s="56">
        <v>10</v>
      </c>
      <c r="Y37" s="56">
        <v>3</v>
      </c>
      <c r="Z37" s="56">
        <v>48</v>
      </c>
      <c r="AA37" s="56">
        <v>55</v>
      </c>
      <c r="AB37" s="136">
        <v>133</v>
      </c>
      <c r="AC37" s="1"/>
      <c r="AD37" s="56">
        <v>63</v>
      </c>
    </row>
    <row r="38" spans="1:30" x14ac:dyDescent="0.25">
      <c r="A38" s="1"/>
      <c r="B38" s="85" t="s">
        <v>329</v>
      </c>
      <c r="C38" s="79"/>
      <c r="D38" s="56">
        <v>220</v>
      </c>
      <c r="E38" s="56">
        <v>50</v>
      </c>
      <c r="F38" s="56">
        <v>10</v>
      </c>
      <c r="G38" s="56">
        <v>80</v>
      </c>
      <c r="H38" s="56" t="s">
        <v>356</v>
      </c>
      <c r="I38" s="56"/>
      <c r="J38" s="56">
        <v>150</v>
      </c>
      <c r="K38" s="56">
        <v>10</v>
      </c>
      <c r="L38" s="136">
        <v>530</v>
      </c>
      <c r="M38" s="56"/>
      <c r="N38" s="139" t="s">
        <v>436</v>
      </c>
      <c r="O38" s="139" t="s">
        <v>436</v>
      </c>
      <c r="P38" s="139" t="s">
        <v>436</v>
      </c>
      <c r="Q38" s="139">
        <v>0.9</v>
      </c>
      <c r="R38" s="139" t="s">
        <v>356</v>
      </c>
      <c r="S38" s="56"/>
      <c r="T38" s="139">
        <v>3.7</v>
      </c>
      <c r="U38" s="140">
        <v>7.8</v>
      </c>
      <c r="W38" s="56">
        <v>16</v>
      </c>
      <c r="X38" s="56">
        <v>8</v>
      </c>
      <c r="Y38" s="56">
        <v>3</v>
      </c>
      <c r="Z38" s="56">
        <v>38</v>
      </c>
      <c r="AA38" s="56" t="s">
        <v>356</v>
      </c>
      <c r="AB38" s="136">
        <v>128</v>
      </c>
      <c r="AD38" s="56">
        <v>272</v>
      </c>
    </row>
    <row r="39" spans="1:30" x14ac:dyDescent="0.25">
      <c r="A39" s="1"/>
      <c r="B39" s="85" t="s">
        <v>330</v>
      </c>
      <c r="C39" s="79"/>
      <c r="D39" s="56">
        <v>210</v>
      </c>
      <c r="E39" s="56">
        <v>60</v>
      </c>
      <c r="F39" s="56">
        <v>10</v>
      </c>
      <c r="G39" s="56">
        <v>70</v>
      </c>
      <c r="H39" s="56">
        <v>20</v>
      </c>
      <c r="I39" s="56"/>
      <c r="J39" s="56">
        <v>100</v>
      </c>
      <c r="K39" s="56">
        <v>10</v>
      </c>
      <c r="L39" s="136">
        <v>470</v>
      </c>
      <c r="M39" s="56"/>
      <c r="N39" s="139" t="s">
        <v>436</v>
      </c>
      <c r="O39" s="139" t="s">
        <v>436</v>
      </c>
      <c r="P39" s="139" t="s">
        <v>436</v>
      </c>
      <c r="Q39" s="139">
        <v>0.8</v>
      </c>
      <c r="R39" s="139">
        <v>2.4</v>
      </c>
      <c r="S39" s="56"/>
      <c r="T39" s="139">
        <v>0.3</v>
      </c>
      <c r="U39" s="140">
        <v>3.5</v>
      </c>
      <c r="V39" s="1"/>
      <c r="W39" s="56">
        <v>13</v>
      </c>
      <c r="X39" s="56">
        <v>10</v>
      </c>
      <c r="Y39" s="56">
        <v>3</v>
      </c>
      <c r="Z39" s="56">
        <v>35</v>
      </c>
      <c r="AA39" s="56">
        <v>60</v>
      </c>
      <c r="AB39" s="136">
        <v>121</v>
      </c>
      <c r="AC39" s="1"/>
      <c r="AD39" s="56">
        <v>43</v>
      </c>
    </row>
    <row r="40" spans="1:30" x14ac:dyDescent="0.25">
      <c r="A40" s="1"/>
      <c r="B40" s="85" t="s">
        <v>331</v>
      </c>
      <c r="C40" s="79"/>
      <c r="D40" s="56">
        <v>220</v>
      </c>
      <c r="E40" s="56">
        <v>40</v>
      </c>
      <c r="F40" s="56">
        <v>20</v>
      </c>
      <c r="G40" s="56">
        <v>130</v>
      </c>
      <c r="H40" s="56">
        <v>40</v>
      </c>
      <c r="I40" s="56"/>
      <c r="J40" s="56">
        <v>160</v>
      </c>
      <c r="K40" s="56">
        <v>10</v>
      </c>
      <c r="L40" s="136">
        <v>590</v>
      </c>
      <c r="M40" s="56"/>
      <c r="N40" s="139" t="s">
        <v>436</v>
      </c>
      <c r="O40" s="139" t="s">
        <v>436</v>
      </c>
      <c r="P40" s="139" t="s">
        <v>436</v>
      </c>
      <c r="Q40" s="139">
        <v>1.4</v>
      </c>
      <c r="R40" s="139">
        <v>2.8</v>
      </c>
      <c r="S40" s="56"/>
      <c r="T40" s="139">
        <v>0.8</v>
      </c>
      <c r="U40" s="140">
        <v>5</v>
      </c>
      <c r="V40" s="1"/>
      <c r="W40" s="56">
        <v>17</v>
      </c>
      <c r="X40" s="56">
        <v>7</v>
      </c>
      <c r="Y40" s="56">
        <v>5</v>
      </c>
      <c r="Z40" s="56">
        <v>62</v>
      </c>
      <c r="AA40" s="56">
        <v>103</v>
      </c>
      <c r="AB40" s="136">
        <v>194</v>
      </c>
      <c r="AC40" s="1"/>
      <c r="AD40" s="56">
        <v>140</v>
      </c>
    </row>
    <row r="41" spans="1:30" x14ac:dyDescent="0.25">
      <c r="A41" s="1"/>
      <c r="B41" s="85" t="s">
        <v>332</v>
      </c>
      <c r="C41" s="79"/>
      <c r="D41" s="56">
        <v>170</v>
      </c>
      <c r="E41" s="56">
        <v>50</v>
      </c>
      <c r="F41" s="56" t="s">
        <v>356</v>
      </c>
      <c r="G41" s="56">
        <v>90</v>
      </c>
      <c r="H41" s="56">
        <v>30</v>
      </c>
      <c r="I41" s="56"/>
      <c r="J41" s="56">
        <v>140</v>
      </c>
      <c r="K41" s="56">
        <v>10</v>
      </c>
      <c r="L41" s="136">
        <v>480</v>
      </c>
      <c r="M41" s="56"/>
      <c r="N41" s="139" t="s">
        <v>436</v>
      </c>
      <c r="O41" s="139" t="s">
        <v>436</v>
      </c>
      <c r="P41" s="139" t="s">
        <v>356</v>
      </c>
      <c r="Q41" s="139">
        <v>1</v>
      </c>
      <c r="R41" s="139">
        <v>2.2999999999999998</v>
      </c>
      <c r="S41" s="56"/>
      <c r="T41" s="139">
        <v>0.4</v>
      </c>
      <c r="U41" s="140">
        <v>3.7</v>
      </c>
      <c r="V41" s="1"/>
      <c r="W41" s="56">
        <v>12</v>
      </c>
      <c r="X41" s="56">
        <v>8</v>
      </c>
      <c r="Y41" s="56" t="s">
        <v>356</v>
      </c>
      <c r="Z41" s="56">
        <v>42</v>
      </c>
      <c r="AA41" s="56">
        <v>114</v>
      </c>
      <c r="AB41" s="136">
        <v>177</v>
      </c>
      <c r="AC41" s="1"/>
      <c r="AD41" s="56">
        <v>80</v>
      </c>
    </row>
    <row r="42" spans="1:30" x14ac:dyDescent="0.25">
      <c r="A42" s="1"/>
      <c r="B42" s="85" t="s">
        <v>333</v>
      </c>
      <c r="C42" s="79"/>
      <c r="D42" s="56">
        <v>170</v>
      </c>
      <c r="E42" s="56">
        <v>50</v>
      </c>
      <c r="F42" s="56">
        <v>20</v>
      </c>
      <c r="G42" s="56">
        <v>80</v>
      </c>
      <c r="H42" s="56">
        <v>40</v>
      </c>
      <c r="I42" s="56"/>
      <c r="J42" s="56">
        <v>150</v>
      </c>
      <c r="K42" s="56">
        <v>10</v>
      </c>
      <c r="L42" s="136">
        <v>500</v>
      </c>
      <c r="M42" s="56"/>
      <c r="N42" s="139" t="s">
        <v>436</v>
      </c>
      <c r="O42" s="139" t="s">
        <v>436</v>
      </c>
      <c r="P42" s="139" t="s">
        <v>436</v>
      </c>
      <c r="Q42" s="139">
        <v>1</v>
      </c>
      <c r="R42" s="139">
        <v>6.5</v>
      </c>
      <c r="S42" s="56"/>
      <c r="T42" s="139">
        <v>0.9</v>
      </c>
      <c r="U42" s="140">
        <v>8.4</v>
      </c>
      <c r="V42" s="1"/>
      <c r="W42" s="56">
        <v>12</v>
      </c>
      <c r="X42" s="56">
        <v>9</v>
      </c>
      <c r="Y42" s="56">
        <v>4</v>
      </c>
      <c r="Z42" s="56">
        <v>38</v>
      </c>
      <c r="AA42" s="56">
        <v>200</v>
      </c>
      <c r="AB42" s="136">
        <v>263</v>
      </c>
      <c r="AC42" s="1"/>
      <c r="AD42" s="56">
        <v>203</v>
      </c>
    </row>
    <row r="43" spans="1:30" x14ac:dyDescent="0.25">
      <c r="A43" s="1"/>
      <c r="B43" s="85" t="s">
        <v>334</v>
      </c>
      <c r="C43" s="79"/>
      <c r="D43" s="56">
        <v>220</v>
      </c>
      <c r="E43" s="56">
        <v>50</v>
      </c>
      <c r="F43" s="56">
        <v>10</v>
      </c>
      <c r="G43" s="56">
        <v>120</v>
      </c>
      <c r="H43" s="56">
        <v>20</v>
      </c>
      <c r="I43" s="56"/>
      <c r="J43" s="56">
        <v>110</v>
      </c>
      <c r="K43" s="56">
        <v>10</v>
      </c>
      <c r="L43" s="136">
        <v>530</v>
      </c>
      <c r="M43" s="56"/>
      <c r="N43" s="139" t="s">
        <v>436</v>
      </c>
      <c r="O43" s="139" t="s">
        <v>436</v>
      </c>
      <c r="P43" s="139" t="s">
        <v>436</v>
      </c>
      <c r="Q43" s="139">
        <v>1.4</v>
      </c>
      <c r="R43" s="139">
        <v>2.5</v>
      </c>
      <c r="S43" s="56"/>
      <c r="T43" s="139">
        <v>0.4</v>
      </c>
      <c r="U43" s="140">
        <v>4.5</v>
      </c>
      <c r="V43" s="1"/>
      <c r="W43" s="56">
        <v>15</v>
      </c>
      <c r="X43" s="56">
        <v>9</v>
      </c>
      <c r="Y43" s="56">
        <v>2</v>
      </c>
      <c r="Z43" s="56">
        <v>56</v>
      </c>
      <c r="AA43" s="56">
        <v>77</v>
      </c>
      <c r="AB43" s="136">
        <v>159</v>
      </c>
      <c r="AC43" s="1"/>
      <c r="AD43" s="56">
        <v>126</v>
      </c>
    </row>
    <row r="44" spans="1:30" x14ac:dyDescent="0.25">
      <c r="A44" s="1"/>
      <c r="B44" s="85" t="s">
        <v>335</v>
      </c>
      <c r="C44" s="79"/>
      <c r="D44" s="56">
        <v>220</v>
      </c>
      <c r="E44" s="56">
        <v>30</v>
      </c>
      <c r="F44" s="56">
        <v>10</v>
      </c>
      <c r="G44" s="56">
        <v>80</v>
      </c>
      <c r="H44" s="56">
        <v>30</v>
      </c>
      <c r="I44" s="56"/>
      <c r="J44" s="56">
        <v>100</v>
      </c>
      <c r="K44" s="56">
        <v>10</v>
      </c>
      <c r="L44" s="136">
        <v>470</v>
      </c>
      <c r="M44" s="56"/>
      <c r="N44" s="139" t="s">
        <v>436</v>
      </c>
      <c r="O44" s="139" t="s">
        <v>436</v>
      </c>
      <c r="P44" s="139" t="s">
        <v>436</v>
      </c>
      <c r="Q44" s="139">
        <v>1.1000000000000001</v>
      </c>
      <c r="R44" s="139">
        <v>4.5999999999999996</v>
      </c>
      <c r="S44" s="56"/>
      <c r="T44" s="139">
        <v>0.7</v>
      </c>
      <c r="U44" s="140">
        <v>6.4</v>
      </c>
      <c r="V44" s="1"/>
      <c r="W44" s="56">
        <v>17</v>
      </c>
      <c r="X44" s="56">
        <v>6</v>
      </c>
      <c r="Y44" s="56">
        <v>3</v>
      </c>
      <c r="Z44" s="56">
        <v>42</v>
      </c>
      <c r="AA44" s="56">
        <v>166</v>
      </c>
      <c r="AB44" s="136">
        <v>234</v>
      </c>
      <c r="AC44" s="1"/>
      <c r="AD44" s="56">
        <v>66</v>
      </c>
    </row>
    <row r="45" spans="1:30" x14ac:dyDescent="0.25">
      <c r="A45" s="1"/>
      <c r="B45" s="85" t="s">
        <v>336</v>
      </c>
      <c r="C45" s="79"/>
      <c r="D45" s="56">
        <v>200</v>
      </c>
      <c r="E45" s="56">
        <v>50</v>
      </c>
      <c r="F45" s="56">
        <v>10</v>
      </c>
      <c r="G45" s="56">
        <v>90</v>
      </c>
      <c r="H45" s="56">
        <v>40</v>
      </c>
      <c r="I45" s="56"/>
      <c r="J45" s="56">
        <v>140</v>
      </c>
      <c r="K45" s="56">
        <v>10</v>
      </c>
      <c r="L45" s="136">
        <v>520</v>
      </c>
      <c r="M45" s="56"/>
      <c r="N45" s="139" t="s">
        <v>436</v>
      </c>
      <c r="O45" s="139" t="s">
        <v>436</v>
      </c>
      <c r="P45" s="139" t="s">
        <v>436</v>
      </c>
      <c r="Q45" s="139">
        <v>1</v>
      </c>
      <c r="R45" s="139">
        <v>6.5</v>
      </c>
      <c r="S45" s="56"/>
      <c r="T45" s="139">
        <v>1.9</v>
      </c>
      <c r="U45" s="140">
        <v>9.4</v>
      </c>
      <c r="V45" s="1"/>
      <c r="W45" s="56">
        <v>15</v>
      </c>
      <c r="X45" s="56">
        <v>8</v>
      </c>
      <c r="Y45" s="56">
        <v>2</v>
      </c>
      <c r="Z45" s="56">
        <v>47</v>
      </c>
      <c r="AA45" s="56">
        <v>163</v>
      </c>
      <c r="AB45" s="136">
        <v>236</v>
      </c>
      <c r="AC45" s="1"/>
      <c r="AD45" s="56">
        <v>153</v>
      </c>
    </row>
    <row r="46" spans="1:30" x14ac:dyDescent="0.25">
      <c r="A46" s="1"/>
      <c r="B46" s="85" t="s">
        <v>337</v>
      </c>
      <c r="C46" s="79"/>
      <c r="D46" s="56">
        <v>210</v>
      </c>
      <c r="E46" s="56">
        <v>40</v>
      </c>
      <c r="F46" s="56">
        <v>10</v>
      </c>
      <c r="G46" s="56">
        <v>110</v>
      </c>
      <c r="H46" s="56">
        <v>20</v>
      </c>
      <c r="I46" s="56"/>
      <c r="J46" s="56">
        <v>150</v>
      </c>
      <c r="K46" s="56">
        <v>40</v>
      </c>
      <c r="L46" s="136">
        <v>530</v>
      </c>
      <c r="M46" s="56"/>
      <c r="N46" s="139" t="s">
        <v>436</v>
      </c>
      <c r="O46" s="139" t="s">
        <v>436</v>
      </c>
      <c r="P46" s="139" t="s">
        <v>436</v>
      </c>
      <c r="Q46" s="139">
        <v>1.2</v>
      </c>
      <c r="R46" s="139">
        <v>5.1000000000000005</v>
      </c>
      <c r="S46" s="56"/>
      <c r="T46" s="139">
        <v>1.3</v>
      </c>
      <c r="U46" s="140">
        <v>7.7</v>
      </c>
      <c r="V46" s="1"/>
      <c r="W46" s="56">
        <v>16</v>
      </c>
      <c r="X46" s="56">
        <v>7</v>
      </c>
      <c r="Y46" s="56">
        <v>2</v>
      </c>
      <c r="Z46" s="56">
        <v>54</v>
      </c>
      <c r="AA46" s="56">
        <v>111</v>
      </c>
      <c r="AB46" s="136">
        <v>190</v>
      </c>
      <c r="AC46" s="1"/>
      <c r="AD46" s="56">
        <v>107</v>
      </c>
    </row>
    <row r="47" spans="1:30" x14ac:dyDescent="0.25">
      <c r="A47" s="1"/>
      <c r="B47" s="85" t="s">
        <v>338</v>
      </c>
      <c r="C47" s="79"/>
      <c r="D47" s="56">
        <v>180</v>
      </c>
      <c r="E47" s="56">
        <v>40</v>
      </c>
      <c r="F47" s="56">
        <v>10</v>
      </c>
      <c r="G47" s="56">
        <v>70</v>
      </c>
      <c r="H47" s="56">
        <v>30</v>
      </c>
      <c r="I47" s="56"/>
      <c r="J47" s="56">
        <v>110</v>
      </c>
      <c r="K47" s="56">
        <v>10</v>
      </c>
      <c r="L47" s="136">
        <v>440</v>
      </c>
      <c r="M47" s="56"/>
      <c r="N47" s="139" t="s">
        <v>356</v>
      </c>
      <c r="O47" s="139" t="s">
        <v>436</v>
      </c>
      <c r="P47" s="139" t="s">
        <v>436</v>
      </c>
      <c r="Q47" s="139">
        <v>0.7</v>
      </c>
      <c r="R47" s="139" t="s">
        <v>356</v>
      </c>
      <c r="S47" s="56"/>
      <c r="T47" s="139">
        <v>0.3</v>
      </c>
      <c r="U47" s="140">
        <v>4</v>
      </c>
      <c r="V47" s="1"/>
      <c r="W47" s="56">
        <v>14</v>
      </c>
      <c r="X47" s="56">
        <v>8</v>
      </c>
      <c r="Y47" s="56">
        <v>3</v>
      </c>
      <c r="Z47" s="56">
        <v>33</v>
      </c>
      <c r="AA47" s="56">
        <v>71</v>
      </c>
      <c r="AB47" s="136">
        <v>128</v>
      </c>
      <c r="AC47" s="1"/>
      <c r="AD47" s="56">
        <v>78</v>
      </c>
    </row>
    <row r="48" spans="1:30" x14ac:dyDescent="0.25">
      <c r="A48" s="1"/>
      <c r="B48" s="85" t="s">
        <v>339</v>
      </c>
      <c r="C48" s="79"/>
      <c r="D48" s="56">
        <v>210</v>
      </c>
      <c r="E48" s="56">
        <v>60</v>
      </c>
      <c r="F48" s="56">
        <v>20</v>
      </c>
      <c r="G48" s="56">
        <v>110</v>
      </c>
      <c r="H48" s="56">
        <v>20</v>
      </c>
      <c r="I48" s="56"/>
      <c r="J48" s="56">
        <v>140</v>
      </c>
      <c r="K48" s="56">
        <v>20</v>
      </c>
      <c r="L48" s="136">
        <v>560</v>
      </c>
      <c r="M48" s="56"/>
      <c r="N48" s="139" t="s">
        <v>356</v>
      </c>
      <c r="O48" s="139" t="s">
        <v>436</v>
      </c>
      <c r="P48" s="139" t="s">
        <v>436</v>
      </c>
      <c r="Q48" s="139">
        <v>1</v>
      </c>
      <c r="R48" s="139">
        <v>3.1</v>
      </c>
      <c r="S48" s="56"/>
      <c r="T48" s="139">
        <v>1.2</v>
      </c>
      <c r="U48" s="140">
        <v>5.4</v>
      </c>
      <c r="V48" s="1"/>
      <c r="W48" s="56">
        <v>15</v>
      </c>
      <c r="X48" s="56">
        <v>11</v>
      </c>
      <c r="Y48" s="56">
        <v>4</v>
      </c>
      <c r="Z48" s="56">
        <v>52</v>
      </c>
      <c r="AA48" s="56">
        <v>65</v>
      </c>
      <c r="AB48" s="136">
        <v>147</v>
      </c>
      <c r="AC48" s="1"/>
      <c r="AD48" s="56">
        <v>108</v>
      </c>
    </row>
    <row r="49" spans="1:31" ht="26.25" customHeight="1" x14ac:dyDescent="0.25">
      <c r="A49" s="1"/>
      <c r="B49" s="85" t="s">
        <v>441</v>
      </c>
      <c r="C49" s="79"/>
      <c r="D49" s="56">
        <v>200</v>
      </c>
      <c r="E49" s="56">
        <v>30</v>
      </c>
      <c r="F49" s="56">
        <v>10</v>
      </c>
      <c r="G49" s="56">
        <v>40</v>
      </c>
      <c r="H49" s="56" t="s">
        <v>356</v>
      </c>
      <c r="I49" s="56"/>
      <c r="J49" s="56">
        <v>70</v>
      </c>
      <c r="K49" s="56" t="s">
        <v>356</v>
      </c>
      <c r="L49" s="136">
        <v>370</v>
      </c>
      <c r="M49" s="56"/>
      <c r="N49" s="139" t="s">
        <v>436</v>
      </c>
      <c r="O49" s="139" t="s">
        <v>436</v>
      </c>
      <c r="P49" s="139" t="s">
        <v>436</v>
      </c>
      <c r="Q49" s="139">
        <v>0.5</v>
      </c>
      <c r="R49" s="139" t="s">
        <v>356</v>
      </c>
      <c r="S49" s="56"/>
      <c r="T49" s="139">
        <v>0.2</v>
      </c>
      <c r="U49" s="140">
        <v>5.2</v>
      </c>
      <c r="V49" s="1"/>
      <c r="W49" s="56">
        <v>15</v>
      </c>
      <c r="X49" s="56">
        <v>6</v>
      </c>
      <c r="Y49" s="56">
        <v>2</v>
      </c>
      <c r="Z49" s="56">
        <v>21</v>
      </c>
      <c r="AA49" s="56" t="s">
        <v>356</v>
      </c>
      <c r="AB49" s="136">
        <v>134</v>
      </c>
      <c r="AC49" s="1"/>
      <c r="AD49" s="56">
        <v>34</v>
      </c>
    </row>
    <row r="50" spans="1:31" ht="12.75" customHeight="1" x14ac:dyDescent="0.25">
      <c r="A50" s="1"/>
      <c r="B50" s="85" t="s">
        <v>442</v>
      </c>
      <c r="C50" s="79"/>
      <c r="D50" s="56">
        <v>120</v>
      </c>
      <c r="E50" s="56">
        <v>20</v>
      </c>
      <c r="F50" s="56" t="s">
        <v>356</v>
      </c>
      <c r="G50" s="56">
        <v>40</v>
      </c>
      <c r="H50" s="56" t="s">
        <v>356</v>
      </c>
      <c r="I50" s="56"/>
      <c r="J50" s="56">
        <v>60</v>
      </c>
      <c r="K50" s="56">
        <v>10</v>
      </c>
      <c r="L50" s="136">
        <v>270</v>
      </c>
      <c r="M50" s="56"/>
      <c r="N50" s="139" t="s">
        <v>356</v>
      </c>
      <c r="O50" s="139" t="s">
        <v>436</v>
      </c>
      <c r="P50" s="139" t="s">
        <v>356</v>
      </c>
      <c r="Q50" s="139">
        <v>0.4</v>
      </c>
      <c r="R50" s="139" t="s">
        <v>356</v>
      </c>
      <c r="S50" s="56"/>
      <c r="T50" s="139">
        <v>0.2</v>
      </c>
      <c r="U50" s="140">
        <v>1.5</v>
      </c>
      <c r="V50" s="1"/>
      <c r="W50" s="56">
        <v>10</v>
      </c>
      <c r="X50" s="56">
        <v>4</v>
      </c>
      <c r="Y50" s="56" t="s">
        <v>356</v>
      </c>
      <c r="Z50" s="56">
        <v>19</v>
      </c>
      <c r="AA50" s="56" t="s">
        <v>356</v>
      </c>
      <c r="AB50" s="136">
        <v>68</v>
      </c>
      <c r="AC50" s="1"/>
      <c r="AD50" s="56">
        <v>24</v>
      </c>
    </row>
    <row r="51" spans="1:31" ht="12.75" customHeight="1" x14ac:dyDescent="0.25">
      <c r="A51" s="1"/>
      <c r="B51" s="85" t="s">
        <v>443</v>
      </c>
      <c r="C51" s="79"/>
      <c r="D51" s="56">
        <v>160</v>
      </c>
      <c r="E51" s="56">
        <v>30</v>
      </c>
      <c r="F51" s="56">
        <v>10</v>
      </c>
      <c r="G51" s="56">
        <v>50</v>
      </c>
      <c r="H51" s="56">
        <v>20</v>
      </c>
      <c r="I51" s="56"/>
      <c r="J51" s="56">
        <v>80</v>
      </c>
      <c r="K51" s="56">
        <v>10</v>
      </c>
      <c r="L51" s="136">
        <v>350</v>
      </c>
      <c r="M51" s="56"/>
      <c r="N51" s="139" t="s">
        <v>436</v>
      </c>
      <c r="O51" s="139" t="s">
        <v>436</v>
      </c>
      <c r="P51" s="139" t="s">
        <v>436</v>
      </c>
      <c r="Q51" s="139">
        <v>0.5</v>
      </c>
      <c r="R51" s="139">
        <v>1.4</v>
      </c>
      <c r="S51" s="56"/>
      <c r="T51" s="139">
        <v>0.3</v>
      </c>
      <c r="U51" s="140">
        <v>2.2999999999999998</v>
      </c>
      <c r="V51" s="1"/>
      <c r="W51" s="56">
        <v>12</v>
      </c>
      <c r="X51" s="56">
        <v>6</v>
      </c>
      <c r="Y51" s="56">
        <v>2</v>
      </c>
      <c r="Z51" s="56">
        <v>24</v>
      </c>
      <c r="AA51" s="56">
        <v>30</v>
      </c>
      <c r="AB51" s="136">
        <v>75</v>
      </c>
      <c r="AC51" s="1"/>
      <c r="AD51" s="56">
        <v>65</v>
      </c>
    </row>
    <row r="52" spans="1:31" ht="12.75" customHeight="1" x14ac:dyDescent="0.25">
      <c r="A52" s="1"/>
      <c r="B52" s="85" t="s">
        <v>444</v>
      </c>
      <c r="C52" s="79"/>
      <c r="D52" s="56">
        <v>190</v>
      </c>
      <c r="E52" s="56">
        <v>30</v>
      </c>
      <c r="F52" s="56">
        <v>10</v>
      </c>
      <c r="G52" s="56">
        <v>60</v>
      </c>
      <c r="H52" s="56">
        <v>20</v>
      </c>
      <c r="I52" s="56"/>
      <c r="J52" s="56">
        <v>120</v>
      </c>
      <c r="K52" s="56">
        <v>10</v>
      </c>
      <c r="L52" s="136">
        <v>440</v>
      </c>
      <c r="M52" s="56"/>
      <c r="N52" s="139" t="s">
        <v>436</v>
      </c>
      <c r="O52" s="139" t="s">
        <v>436</v>
      </c>
      <c r="P52" s="139" t="s">
        <v>436</v>
      </c>
      <c r="Q52" s="139">
        <v>0.7</v>
      </c>
      <c r="R52" s="139">
        <v>2</v>
      </c>
      <c r="S52" s="56"/>
      <c r="T52" s="139">
        <v>0.7</v>
      </c>
      <c r="U52" s="140">
        <v>3.4</v>
      </c>
      <c r="V52" s="1"/>
      <c r="W52" s="56">
        <v>14</v>
      </c>
      <c r="X52" s="56">
        <v>6</v>
      </c>
      <c r="Y52" s="56">
        <v>3</v>
      </c>
      <c r="Z52" s="56">
        <v>29</v>
      </c>
      <c r="AA52" s="56">
        <v>101</v>
      </c>
      <c r="AB52" s="136">
        <v>153</v>
      </c>
      <c r="AC52" s="1"/>
      <c r="AD52" s="56">
        <v>124</v>
      </c>
    </row>
    <row r="53" spans="1:31" ht="12.75" customHeight="1" x14ac:dyDescent="0.25">
      <c r="A53" s="1"/>
      <c r="B53" s="85" t="s">
        <v>445</v>
      </c>
      <c r="C53" s="79"/>
      <c r="D53" s="56">
        <v>150</v>
      </c>
      <c r="E53" s="56">
        <v>30</v>
      </c>
      <c r="F53" s="56">
        <v>10</v>
      </c>
      <c r="G53" s="56">
        <v>60</v>
      </c>
      <c r="H53" s="56">
        <v>20</v>
      </c>
      <c r="I53" s="56"/>
      <c r="J53" s="56">
        <v>80</v>
      </c>
      <c r="K53" s="56" t="s">
        <v>356</v>
      </c>
      <c r="L53" s="136">
        <v>340</v>
      </c>
      <c r="M53" s="56"/>
      <c r="N53" s="139" t="s">
        <v>356</v>
      </c>
      <c r="O53" s="139" t="s">
        <v>436</v>
      </c>
      <c r="P53" s="139" t="s">
        <v>436</v>
      </c>
      <c r="Q53" s="139">
        <v>0.6</v>
      </c>
      <c r="R53" s="139">
        <v>3.2</v>
      </c>
      <c r="S53" s="56"/>
      <c r="T53" s="139">
        <v>0.4</v>
      </c>
      <c r="U53" s="140">
        <v>4.2</v>
      </c>
      <c r="V53" s="1"/>
      <c r="W53" s="56">
        <v>11</v>
      </c>
      <c r="X53" s="56">
        <v>6</v>
      </c>
      <c r="Y53" s="56">
        <v>2</v>
      </c>
      <c r="Z53" s="56">
        <v>26</v>
      </c>
      <c r="AA53" s="56">
        <v>156</v>
      </c>
      <c r="AB53" s="136">
        <v>201</v>
      </c>
      <c r="AC53" s="1"/>
      <c r="AD53" s="56">
        <v>76</v>
      </c>
    </row>
    <row r="54" spans="1:31" ht="12.75" customHeight="1" x14ac:dyDescent="0.25">
      <c r="A54" s="1"/>
      <c r="B54" s="85" t="s">
        <v>446</v>
      </c>
      <c r="C54" s="79"/>
      <c r="D54" s="56">
        <v>180</v>
      </c>
      <c r="E54" s="56">
        <v>40</v>
      </c>
      <c r="F54" s="56">
        <v>20</v>
      </c>
      <c r="G54" s="56">
        <v>80</v>
      </c>
      <c r="H54" s="56">
        <v>20</v>
      </c>
      <c r="I54" s="56"/>
      <c r="J54" s="56">
        <v>100</v>
      </c>
      <c r="K54" s="56">
        <v>10</v>
      </c>
      <c r="L54" s="136">
        <v>430</v>
      </c>
      <c r="M54" s="56"/>
      <c r="N54" s="139" t="s">
        <v>436</v>
      </c>
      <c r="O54" s="139" t="s">
        <v>436</v>
      </c>
      <c r="P54" s="139" t="s">
        <v>436</v>
      </c>
      <c r="Q54" s="139">
        <v>0.9</v>
      </c>
      <c r="R54" s="139">
        <v>1.2</v>
      </c>
      <c r="S54" s="56"/>
      <c r="T54" s="139">
        <v>0.4</v>
      </c>
      <c r="U54" s="140">
        <v>2.6</v>
      </c>
      <c r="V54" s="1"/>
      <c r="W54" s="56">
        <v>14</v>
      </c>
      <c r="X54" s="56">
        <v>7</v>
      </c>
      <c r="Y54" s="56">
        <v>4</v>
      </c>
      <c r="Z54" s="56">
        <v>37</v>
      </c>
      <c r="AA54" s="56">
        <v>50</v>
      </c>
      <c r="AB54" s="136">
        <v>110</v>
      </c>
      <c r="AC54" s="1"/>
      <c r="AD54" s="56">
        <v>55</v>
      </c>
    </row>
    <row r="55" spans="1:31" ht="12.75" customHeight="1" x14ac:dyDescent="0.25">
      <c r="A55" s="1"/>
      <c r="B55" s="85" t="s">
        <v>447</v>
      </c>
      <c r="C55" s="79"/>
      <c r="D55" s="56">
        <v>220</v>
      </c>
      <c r="E55" s="56">
        <v>60</v>
      </c>
      <c r="F55" s="56">
        <v>10</v>
      </c>
      <c r="G55" s="56">
        <v>110</v>
      </c>
      <c r="H55" s="56">
        <v>30</v>
      </c>
      <c r="I55" s="56"/>
      <c r="J55" s="56">
        <v>110</v>
      </c>
      <c r="K55" s="56">
        <v>10</v>
      </c>
      <c r="L55" s="136">
        <v>530</v>
      </c>
      <c r="M55" s="56"/>
      <c r="N55" s="139" t="s">
        <v>436</v>
      </c>
      <c r="O55" s="139" t="s">
        <v>436</v>
      </c>
      <c r="P55" s="139" t="s">
        <v>436</v>
      </c>
      <c r="Q55" s="139">
        <v>1.2</v>
      </c>
      <c r="R55" s="139">
        <v>4.0999999999999996</v>
      </c>
      <c r="S55" s="56"/>
      <c r="T55" s="139">
        <v>0.5</v>
      </c>
      <c r="U55" s="140">
        <v>5.8</v>
      </c>
      <c r="V55" s="1"/>
      <c r="W55" s="56">
        <v>16</v>
      </c>
      <c r="X55" s="56">
        <v>11</v>
      </c>
      <c r="Y55" s="56">
        <v>3</v>
      </c>
      <c r="Z55" s="56">
        <v>51</v>
      </c>
      <c r="AA55" s="56">
        <v>96</v>
      </c>
      <c r="AB55" s="136">
        <v>177</v>
      </c>
      <c r="AC55" s="1"/>
      <c r="AD55" s="56">
        <v>76</v>
      </c>
    </row>
    <row r="56" spans="1:31" ht="12.75" customHeight="1" x14ac:dyDescent="0.25">
      <c r="A56" s="1"/>
      <c r="B56" s="85" t="s">
        <v>448</v>
      </c>
      <c r="C56" s="79"/>
      <c r="D56" s="56">
        <v>160</v>
      </c>
      <c r="E56" s="56">
        <v>30</v>
      </c>
      <c r="F56" s="56">
        <v>10</v>
      </c>
      <c r="G56" s="56">
        <v>90</v>
      </c>
      <c r="H56" s="56">
        <v>30</v>
      </c>
      <c r="I56" s="56"/>
      <c r="J56" s="56">
        <v>110</v>
      </c>
      <c r="K56" s="56">
        <v>10</v>
      </c>
      <c r="L56" s="136">
        <v>430</v>
      </c>
      <c r="M56" s="56"/>
      <c r="N56" s="139" t="s">
        <v>436</v>
      </c>
      <c r="O56" s="139" t="s">
        <v>436</v>
      </c>
      <c r="P56" s="139" t="s">
        <v>436</v>
      </c>
      <c r="Q56" s="139">
        <v>1</v>
      </c>
      <c r="R56" s="139">
        <v>3.3</v>
      </c>
      <c r="S56" s="56"/>
      <c r="T56" s="139">
        <v>0.4</v>
      </c>
      <c r="U56" s="140">
        <v>4.7</v>
      </c>
      <c r="V56" s="1"/>
      <c r="W56" s="56">
        <v>12</v>
      </c>
      <c r="X56" s="56">
        <v>6</v>
      </c>
      <c r="Y56" s="56">
        <v>1</v>
      </c>
      <c r="Z56" s="56">
        <v>46</v>
      </c>
      <c r="AA56" s="56">
        <v>74</v>
      </c>
      <c r="AB56" s="136">
        <v>140</v>
      </c>
      <c r="AC56" s="1"/>
      <c r="AD56" s="56">
        <v>56</v>
      </c>
    </row>
    <row r="57" spans="1:31" ht="12.75" customHeight="1" x14ac:dyDescent="0.25">
      <c r="A57" s="1"/>
      <c r="B57" s="85" t="s">
        <v>449</v>
      </c>
      <c r="C57" s="79"/>
      <c r="D57" s="56">
        <v>200</v>
      </c>
      <c r="E57" s="56">
        <v>60</v>
      </c>
      <c r="F57" s="56">
        <v>10</v>
      </c>
      <c r="G57" s="56">
        <v>130</v>
      </c>
      <c r="H57" s="56">
        <v>40</v>
      </c>
      <c r="I57" s="56"/>
      <c r="J57" s="56">
        <v>130</v>
      </c>
      <c r="K57" s="56">
        <v>10</v>
      </c>
      <c r="L57" s="136">
        <v>570</v>
      </c>
      <c r="M57" s="56"/>
      <c r="N57" s="139" t="s">
        <v>436</v>
      </c>
      <c r="O57" s="139" t="s">
        <v>436</v>
      </c>
      <c r="P57" s="139" t="s">
        <v>436</v>
      </c>
      <c r="Q57" s="139">
        <v>1.3</v>
      </c>
      <c r="R57" s="139">
        <v>5.8999999999999995</v>
      </c>
      <c r="S57" s="56"/>
      <c r="T57" s="139">
        <v>1</v>
      </c>
      <c r="U57" s="140">
        <v>8.3000000000000007</v>
      </c>
      <c r="V57" s="1"/>
      <c r="W57" s="56">
        <v>16</v>
      </c>
      <c r="X57" s="56">
        <v>11</v>
      </c>
      <c r="Y57" s="56">
        <v>3</v>
      </c>
      <c r="Z57" s="56">
        <v>61</v>
      </c>
      <c r="AA57" s="56">
        <v>147</v>
      </c>
      <c r="AB57" s="136">
        <v>240</v>
      </c>
      <c r="AC57" s="1"/>
      <c r="AD57" s="56">
        <v>144</v>
      </c>
    </row>
    <row r="58" spans="1:31" ht="12.75" customHeight="1" x14ac:dyDescent="0.25">
      <c r="A58" s="1"/>
      <c r="B58" s="85" t="s">
        <v>450</v>
      </c>
      <c r="C58" s="79"/>
      <c r="D58" s="56">
        <v>140</v>
      </c>
      <c r="E58" s="56">
        <v>40</v>
      </c>
      <c r="F58" s="56">
        <v>10</v>
      </c>
      <c r="G58" s="56">
        <v>80</v>
      </c>
      <c r="H58" s="56">
        <v>20</v>
      </c>
      <c r="I58" s="56"/>
      <c r="J58" s="56">
        <v>80</v>
      </c>
      <c r="K58" s="56" t="s">
        <v>356</v>
      </c>
      <c r="L58" s="136">
        <v>380</v>
      </c>
      <c r="M58" s="56"/>
      <c r="N58" s="139" t="s">
        <v>356</v>
      </c>
      <c r="O58" s="139">
        <v>0</v>
      </c>
      <c r="P58" s="139" t="s">
        <v>436</v>
      </c>
      <c r="Q58" s="139">
        <v>0.9</v>
      </c>
      <c r="R58" s="139">
        <v>1.7999999999999998</v>
      </c>
      <c r="S58" s="56"/>
      <c r="T58" s="139">
        <v>0.4</v>
      </c>
      <c r="U58" s="140">
        <v>3.2</v>
      </c>
      <c r="V58" s="1"/>
      <c r="W58" s="56">
        <v>11</v>
      </c>
      <c r="X58" s="56">
        <v>8</v>
      </c>
      <c r="Y58" s="56">
        <v>3</v>
      </c>
      <c r="Z58" s="56">
        <v>39</v>
      </c>
      <c r="AA58" s="56">
        <v>140</v>
      </c>
      <c r="AB58" s="136">
        <v>201</v>
      </c>
      <c r="AC58" s="1"/>
      <c r="AD58" s="56">
        <v>104</v>
      </c>
    </row>
    <row r="59" spans="1:31" ht="12.75" customHeight="1" x14ac:dyDescent="0.25">
      <c r="A59" s="1"/>
      <c r="B59" s="85" t="s">
        <v>451</v>
      </c>
      <c r="C59" s="79"/>
      <c r="D59" s="56">
        <v>180</v>
      </c>
      <c r="E59" s="56">
        <v>40</v>
      </c>
      <c r="F59" s="56">
        <v>20</v>
      </c>
      <c r="G59" s="56">
        <v>90</v>
      </c>
      <c r="H59" s="56">
        <v>30</v>
      </c>
      <c r="I59" s="56"/>
      <c r="J59" s="56">
        <v>100</v>
      </c>
      <c r="K59" s="56">
        <v>10</v>
      </c>
      <c r="L59" s="136">
        <v>460</v>
      </c>
      <c r="M59" s="56"/>
      <c r="N59" s="139" t="s">
        <v>356</v>
      </c>
      <c r="O59" s="139" t="s">
        <v>436</v>
      </c>
      <c r="P59" s="139" t="s">
        <v>436</v>
      </c>
      <c r="Q59" s="139">
        <v>1.1000000000000001</v>
      </c>
      <c r="R59" s="139">
        <v>3.3</v>
      </c>
      <c r="S59" s="56"/>
      <c r="T59" s="139">
        <v>2.2999999999999998</v>
      </c>
      <c r="U59" s="140">
        <v>6.7</v>
      </c>
      <c r="V59" s="1"/>
      <c r="W59" s="56">
        <v>14</v>
      </c>
      <c r="X59" s="56">
        <v>8</v>
      </c>
      <c r="Y59" s="56">
        <v>4</v>
      </c>
      <c r="Z59" s="56">
        <v>41</v>
      </c>
      <c r="AA59" s="56">
        <v>162</v>
      </c>
      <c r="AB59" s="136">
        <v>229</v>
      </c>
      <c r="AC59" s="1"/>
      <c r="AD59" s="56">
        <v>217</v>
      </c>
    </row>
    <row r="60" spans="1:31" ht="12.75" customHeight="1" x14ac:dyDescent="0.25">
      <c r="A60" s="1"/>
      <c r="B60" s="85" t="s">
        <v>452</v>
      </c>
      <c r="C60" s="79"/>
      <c r="D60" s="56">
        <v>240</v>
      </c>
      <c r="E60" s="56">
        <v>70</v>
      </c>
      <c r="F60" s="56">
        <v>10</v>
      </c>
      <c r="G60" s="56">
        <v>130</v>
      </c>
      <c r="H60" s="56">
        <v>40</v>
      </c>
      <c r="I60" s="56"/>
      <c r="J60" s="56">
        <v>120</v>
      </c>
      <c r="K60" s="56">
        <v>20</v>
      </c>
      <c r="L60" s="136">
        <v>610</v>
      </c>
      <c r="M60" s="56"/>
      <c r="N60" s="139" t="s">
        <v>436</v>
      </c>
      <c r="O60" s="139" t="s">
        <v>356</v>
      </c>
      <c r="P60" s="139" t="s">
        <v>436</v>
      </c>
      <c r="Q60" s="139">
        <v>1.3</v>
      </c>
      <c r="R60" s="139">
        <v>8.4</v>
      </c>
      <c r="S60" s="56"/>
      <c r="T60" s="139">
        <v>0.3</v>
      </c>
      <c r="U60" s="140">
        <v>10</v>
      </c>
      <c r="V60" s="1"/>
      <c r="W60" s="56">
        <v>19</v>
      </c>
      <c r="X60" s="56">
        <v>13</v>
      </c>
      <c r="Y60" s="56">
        <v>3</v>
      </c>
      <c r="Z60" s="56">
        <v>60</v>
      </c>
      <c r="AA60" s="56">
        <v>174</v>
      </c>
      <c r="AB60" s="136">
        <v>268</v>
      </c>
      <c r="AC60" s="1"/>
      <c r="AD60" s="56">
        <v>59</v>
      </c>
    </row>
    <row r="61" spans="1:31" ht="2.9" customHeight="1" x14ac:dyDescent="0.25">
      <c r="A61" s="97"/>
      <c r="B61" s="123"/>
      <c r="C61" s="113"/>
      <c r="D61" s="144"/>
      <c r="E61" s="144"/>
      <c r="F61" s="144"/>
      <c r="G61" s="144"/>
      <c r="H61" s="144"/>
      <c r="I61" s="144"/>
      <c r="J61" s="144"/>
      <c r="K61" s="144"/>
      <c r="L61" s="145"/>
      <c r="M61" s="144"/>
      <c r="N61" s="146"/>
      <c r="O61" s="146"/>
      <c r="P61" s="146"/>
      <c r="Q61" s="146"/>
      <c r="R61" s="146"/>
      <c r="S61" s="144"/>
      <c r="T61" s="146"/>
      <c r="U61" s="147"/>
      <c r="V61" s="97"/>
      <c r="W61" s="144"/>
      <c r="X61" s="144"/>
      <c r="Y61" s="144"/>
      <c r="Z61" s="144"/>
      <c r="AA61" s="144"/>
      <c r="AB61" s="145"/>
      <c r="AC61" s="97"/>
      <c r="AD61" s="144"/>
      <c r="AE61" s="1"/>
    </row>
    <row r="62" spans="1:31" x14ac:dyDescent="0.25">
      <c r="A62" s="1"/>
      <c r="T62" s="148"/>
      <c r="U62" s="148"/>
      <c r="V62" s="1"/>
      <c r="W62" s="1"/>
      <c r="X62" s="1"/>
      <c r="Y62" s="1"/>
      <c r="Z62" s="1"/>
      <c r="AA62" s="1"/>
      <c r="AB62" s="1"/>
      <c r="AC62" s="1"/>
      <c r="AD62" s="1"/>
      <c r="AE62" s="1"/>
    </row>
    <row r="63" spans="1:31" ht="14.5" x14ac:dyDescent="0.25">
      <c r="A63" s="104">
        <v>1</v>
      </c>
      <c r="B63" s="7" t="s">
        <v>453</v>
      </c>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1"/>
    </row>
    <row r="64" spans="1:31" ht="14.5" x14ac:dyDescent="0.25">
      <c r="A64" s="104">
        <v>2</v>
      </c>
      <c r="B64" s="7" t="s">
        <v>454</v>
      </c>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1"/>
    </row>
    <row r="65" spans="1:31" ht="16.399999999999999" customHeight="1" x14ac:dyDescent="0.25">
      <c r="A65" s="101">
        <v>3</v>
      </c>
      <c r="B65" s="7" t="s">
        <v>455</v>
      </c>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1"/>
    </row>
    <row r="66" spans="1:31" ht="14.5" x14ac:dyDescent="0.25">
      <c r="A66" s="101">
        <v>4</v>
      </c>
      <c r="B66" s="7" t="s">
        <v>456</v>
      </c>
      <c r="C66" s="7"/>
      <c r="D66" s="7"/>
      <c r="E66" s="7"/>
      <c r="F66" s="7"/>
      <c r="G66" s="7"/>
      <c r="H66" s="7"/>
      <c r="I66" s="7"/>
      <c r="J66" s="7"/>
      <c r="K66" s="7"/>
      <c r="L66" s="7"/>
      <c r="M66" s="7"/>
      <c r="N66" s="7"/>
      <c r="O66" s="7"/>
      <c r="P66" s="7"/>
      <c r="Q66" s="7"/>
      <c r="R66" s="7"/>
      <c r="S66" s="7"/>
      <c r="T66" s="7"/>
      <c r="U66" s="7"/>
      <c r="V66" s="1"/>
      <c r="W66" s="1"/>
      <c r="X66" s="1"/>
      <c r="Y66" s="1"/>
      <c r="Z66" s="1"/>
      <c r="AA66" s="1"/>
      <c r="AB66" s="1"/>
      <c r="AC66" s="1"/>
      <c r="AD66" s="1"/>
      <c r="AE66" s="1"/>
    </row>
    <row r="67" spans="1:31" ht="26.9" customHeight="1" x14ac:dyDescent="0.25">
      <c r="A67" s="101">
        <v>5</v>
      </c>
      <c r="B67" s="7" t="s">
        <v>457</v>
      </c>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1"/>
    </row>
    <row r="68" spans="1:31" ht="27.75" customHeight="1" x14ac:dyDescent="0.25">
      <c r="A68" s="101">
        <v>6</v>
      </c>
      <c r="B68" s="102" t="s">
        <v>363</v>
      </c>
      <c r="C68" s="102"/>
      <c r="D68" s="102"/>
      <c r="E68" s="102"/>
      <c r="F68" s="102"/>
      <c r="G68" s="102"/>
      <c r="H68" s="102"/>
      <c r="I68" s="102"/>
      <c r="J68" s="102"/>
      <c r="K68" s="102"/>
      <c r="L68" s="102"/>
      <c r="M68" s="102"/>
      <c r="N68" s="102"/>
      <c r="O68" s="102"/>
      <c r="P68" s="102"/>
      <c r="Q68" s="102"/>
      <c r="R68" s="102"/>
      <c r="S68" s="102"/>
      <c r="T68" s="102"/>
      <c r="U68" s="102"/>
      <c r="V68" s="102"/>
      <c r="W68" s="102"/>
      <c r="X68" s="102"/>
      <c r="Y68" s="102"/>
      <c r="Z68" s="102"/>
      <c r="AA68" s="102"/>
      <c r="AB68" s="102"/>
      <c r="AC68" s="102"/>
      <c r="AD68" s="102"/>
      <c r="AE68" s="1"/>
    </row>
    <row r="69" spans="1:31" ht="41.5" customHeight="1" x14ac:dyDescent="0.25">
      <c r="A69" s="101">
        <v>7</v>
      </c>
      <c r="B69" s="45" t="s">
        <v>458</v>
      </c>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1"/>
    </row>
    <row r="70" spans="1:31" x14ac:dyDescent="0.25">
      <c r="A70" s="1" t="s">
        <v>114</v>
      </c>
      <c r="B70" s="1" t="s">
        <v>364</v>
      </c>
      <c r="C70" s="1"/>
    </row>
    <row r="71" spans="1:31" x14ac:dyDescent="0.25">
      <c r="A71" s="1" t="s">
        <v>106</v>
      </c>
      <c r="B71" s="1" t="s">
        <v>365</v>
      </c>
      <c r="C71" s="1"/>
    </row>
    <row r="72" spans="1:31" x14ac:dyDescent="0.25">
      <c r="A72" s="1" t="s">
        <v>422</v>
      </c>
      <c r="B72" s="1" t="s">
        <v>459</v>
      </c>
      <c r="C72" s="1"/>
    </row>
    <row r="73" spans="1:31" x14ac:dyDescent="0.25">
      <c r="A73" s="9" t="s">
        <v>423</v>
      </c>
      <c r="B73" s="1" t="s">
        <v>460</v>
      </c>
      <c r="C73" s="9"/>
    </row>
    <row r="74" spans="1:31" ht="14.5" customHeight="1" x14ac:dyDescent="0.25">
      <c r="A74" s="9" t="s">
        <v>424</v>
      </c>
      <c r="D74" s="150"/>
      <c r="E74" s="150"/>
      <c r="F74" s="150"/>
      <c r="G74" s="150"/>
      <c r="H74" s="150"/>
      <c r="I74" s="150"/>
      <c r="J74" s="150"/>
      <c r="K74" s="150"/>
      <c r="L74" s="150"/>
      <c r="M74" s="150"/>
      <c r="N74" s="150"/>
      <c r="O74" s="150"/>
      <c r="P74" s="150"/>
      <c r="Q74" s="150"/>
      <c r="R74" s="150"/>
      <c r="S74" s="150"/>
      <c r="T74" s="150"/>
      <c r="U74" s="150"/>
    </row>
    <row r="75" spans="1:31" ht="14.5" customHeight="1" x14ac:dyDescent="0.25">
      <c r="A75" s="9"/>
    </row>
    <row r="76" spans="1:31" s="53" customFormat="1" ht="14.5" customHeight="1" x14ac:dyDescent="0.25">
      <c r="A76" s="9"/>
      <c r="B76" s="151"/>
      <c r="C76" s="9"/>
    </row>
    <row r="77" spans="1:31" s="53" customFormat="1" x14ac:dyDescent="0.25">
      <c r="A77" s="9"/>
      <c r="B77" s="151"/>
      <c r="C77" s="9"/>
    </row>
    <row r="78" spans="1:31" s="53" customFormat="1" x14ac:dyDescent="0.25">
      <c r="A78" s="9"/>
      <c r="B78" s="151"/>
      <c r="C78" s="9"/>
    </row>
    <row r="79" spans="1:31" s="53" customFormat="1" x14ac:dyDescent="0.25">
      <c r="A79" s="9"/>
      <c r="B79" s="151"/>
      <c r="C79" s="9"/>
    </row>
    <row r="80" spans="1:31" s="53" customFormat="1" x14ac:dyDescent="0.25">
      <c r="A80" s="9"/>
      <c r="B80" s="151"/>
      <c r="C80" s="9"/>
    </row>
  </sheetData>
  <mergeCells count="18">
    <mergeCell ref="B67:AD67"/>
    <mergeCell ref="B68:AD68"/>
    <mergeCell ref="B69:AD69"/>
    <mergeCell ref="AD5:AD6"/>
    <mergeCell ref="B63:AD63"/>
    <mergeCell ref="B64:AD64"/>
    <mergeCell ref="B65:AD65"/>
    <mergeCell ref="B66:U66"/>
    <mergeCell ref="A1:B1"/>
    <mergeCell ref="A2:AD2"/>
    <mergeCell ref="A4:B6"/>
    <mergeCell ref="D4:L4"/>
    <mergeCell ref="N4:U4"/>
    <mergeCell ref="W4:AD4"/>
    <mergeCell ref="D5:H5"/>
    <mergeCell ref="J5:K5"/>
    <mergeCell ref="N5:R5"/>
    <mergeCell ref="W5:AB5"/>
  </mergeCells>
  <hyperlinks>
    <hyperlink ref="A1:B1" location="ContentsHead" display="ContentsHead" xr:uid="{0832DA29-60D7-4721-B0FA-9780E7CAD2A3}"/>
  </hyperlinks>
  <pageMargins left="0.7" right="0.7" top="0.75" bottom="0.75" header="0.3" footer="0.3"/>
  <pageSetup scale="1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5161D5-2DBB-4149-A277-B93226A83779}">
  <sheetPr codeName="Sheet17"/>
  <dimension ref="A1:J67"/>
  <sheetViews>
    <sheetView workbookViewId="0">
      <selection sqref="A1:B1"/>
    </sheetView>
  </sheetViews>
  <sheetFormatPr defaultColWidth="0" defaultRowHeight="12.5" x14ac:dyDescent="0.25"/>
  <cols>
    <col min="1" max="1" width="2.54296875" style="1" customWidth="1"/>
    <col min="2" max="2" width="27" style="1" customWidth="1"/>
    <col min="3" max="3" width="11.453125" style="1" customWidth="1"/>
    <col min="4" max="4" width="16.1796875" style="1" customWidth="1"/>
    <col min="5" max="5" width="13.54296875" style="1" customWidth="1"/>
    <col min="6" max="6" width="11.54296875" style="1" customWidth="1"/>
    <col min="7" max="7" width="16.54296875" style="1" customWidth="1"/>
    <col min="8" max="8" width="12.54296875" style="1" customWidth="1"/>
    <col min="9" max="10" width="9" style="1" customWidth="1"/>
    <col min="11" max="16384" width="9" style="1" hidden="1"/>
  </cols>
  <sheetData>
    <row r="1" spans="1:8" x14ac:dyDescent="0.25">
      <c r="A1" s="54" t="s">
        <v>132</v>
      </c>
      <c r="B1" s="54"/>
    </row>
    <row r="2" spans="1:8" ht="14.5" customHeight="1" x14ac:dyDescent="0.3">
      <c r="A2" s="57" t="s">
        <v>462</v>
      </c>
      <c r="B2" s="57"/>
      <c r="C2" s="57"/>
      <c r="D2" s="57"/>
      <c r="E2" s="57"/>
      <c r="F2" s="57"/>
      <c r="G2" s="57"/>
      <c r="H2" s="57"/>
    </row>
    <row r="4" spans="1:8" ht="16" x14ac:dyDescent="0.6">
      <c r="A4" s="60" t="s">
        <v>285</v>
      </c>
      <c r="B4" s="60"/>
      <c r="C4" s="60" t="s">
        <v>463</v>
      </c>
      <c r="D4" s="60"/>
      <c r="E4" s="60"/>
      <c r="F4" s="60" t="s">
        <v>464</v>
      </c>
      <c r="G4" s="60"/>
      <c r="H4" s="60"/>
    </row>
    <row r="5" spans="1:8" ht="16" x14ac:dyDescent="0.6">
      <c r="A5" s="134"/>
      <c r="B5" s="134"/>
      <c r="C5" s="64" t="s">
        <v>289</v>
      </c>
      <c r="D5" s="114" t="s">
        <v>465</v>
      </c>
      <c r="E5" s="152" t="s">
        <v>399</v>
      </c>
      <c r="F5" s="64" t="s">
        <v>289</v>
      </c>
      <c r="G5" s="114" t="s">
        <v>465</v>
      </c>
      <c r="H5" s="152" t="s">
        <v>399</v>
      </c>
    </row>
    <row r="6" spans="1:8" ht="13" x14ac:dyDescent="0.3">
      <c r="A6" s="15" t="s">
        <v>461</v>
      </c>
      <c r="B6" s="10"/>
      <c r="C6" s="153">
        <v>960</v>
      </c>
      <c r="D6" s="153">
        <v>420</v>
      </c>
      <c r="E6" s="154">
        <v>1380</v>
      </c>
      <c r="F6" s="155">
        <v>11.7</v>
      </c>
      <c r="G6" s="155">
        <v>56.4</v>
      </c>
      <c r="H6" s="156">
        <v>68.099999999999994</v>
      </c>
    </row>
    <row r="7" spans="1:8" x14ac:dyDescent="0.25">
      <c r="B7" s="10" t="s">
        <v>466</v>
      </c>
      <c r="C7" s="70">
        <v>220</v>
      </c>
      <c r="D7" s="70">
        <v>80</v>
      </c>
      <c r="E7" s="157">
        <v>300</v>
      </c>
      <c r="F7" s="106">
        <v>3.7</v>
      </c>
      <c r="G7" s="106">
        <v>8.8000000000000007</v>
      </c>
      <c r="H7" s="90">
        <v>12.5</v>
      </c>
    </row>
    <row r="8" spans="1:8" x14ac:dyDescent="0.25">
      <c r="B8" s="10" t="s">
        <v>467</v>
      </c>
      <c r="C8" s="70">
        <v>220</v>
      </c>
      <c r="D8" s="70">
        <v>80</v>
      </c>
      <c r="E8" s="157">
        <v>300</v>
      </c>
      <c r="F8" s="106">
        <v>2.4</v>
      </c>
      <c r="G8" s="106">
        <v>18.7</v>
      </c>
      <c r="H8" s="90">
        <v>21.1</v>
      </c>
    </row>
    <row r="9" spans="1:8" x14ac:dyDescent="0.25">
      <c r="B9" s="10" t="s">
        <v>468</v>
      </c>
      <c r="C9" s="70">
        <v>270</v>
      </c>
      <c r="D9" s="70">
        <v>120</v>
      </c>
      <c r="E9" s="157">
        <v>390</v>
      </c>
      <c r="F9" s="106">
        <v>3</v>
      </c>
      <c r="G9" s="106">
        <v>11.2</v>
      </c>
      <c r="H9" s="90">
        <v>14.2</v>
      </c>
    </row>
    <row r="10" spans="1:8" x14ac:dyDescent="0.25">
      <c r="B10" s="10" t="s">
        <v>469</v>
      </c>
      <c r="C10" s="70">
        <v>260</v>
      </c>
      <c r="D10" s="70">
        <v>140</v>
      </c>
      <c r="E10" s="157">
        <v>400</v>
      </c>
      <c r="F10" s="106">
        <v>2.6</v>
      </c>
      <c r="G10" s="106">
        <v>17.7</v>
      </c>
      <c r="H10" s="90">
        <v>20.2</v>
      </c>
    </row>
    <row r="11" spans="1:8" ht="26.5" customHeight="1" x14ac:dyDescent="0.3">
      <c r="A11" s="158" t="s">
        <v>470</v>
      </c>
      <c r="B11" s="10"/>
      <c r="C11" s="153">
        <v>1180</v>
      </c>
      <c r="D11" s="153">
        <v>370</v>
      </c>
      <c r="E11" s="154">
        <v>1550</v>
      </c>
      <c r="F11" s="155">
        <v>18</v>
      </c>
      <c r="G11" s="155">
        <v>33</v>
      </c>
      <c r="H11" s="156">
        <v>51.1</v>
      </c>
    </row>
    <row r="12" spans="1:8" x14ac:dyDescent="0.25">
      <c r="B12" s="10" t="s">
        <v>471</v>
      </c>
      <c r="C12" s="70">
        <v>280</v>
      </c>
      <c r="D12" s="70">
        <v>70</v>
      </c>
      <c r="E12" s="157">
        <v>350</v>
      </c>
      <c r="F12" s="106">
        <v>8.8000000000000007</v>
      </c>
      <c r="G12" s="106">
        <v>3.5</v>
      </c>
      <c r="H12" s="90">
        <v>12.3</v>
      </c>
    </row>
    <row r="13" spans="1:8" x14ac:dyDescent="0.25">
      <c r="B13" s="10" t="s">
        <v>472</v>
      </c>
      <c r="C13" s="70">
        <v>310</v>
      </c>
      <c r="D13" s="70">
        <v>100</v>
      </c>
      <c r="E13" s="157">
        <v>400</v>
      </c>
      <c r="F13" s="106">
        <v>2.6</v>
      </c>
      <c r="G13" s="106">
        <v>15.5</v>
      </c>
      <c r="H13" s="90">
        <v>18.100000000000001</v>
      </c>
    </row>
    <row r="14" spans="1:8" x14ac:dyDescent="0.25">
      <c r="B14" s="10" t="s">
        <v>473</v>
      </c>
      <c r="C14" s="70">
        <v>350</v>
      </c>
      <c r="D14" s="70">
        <v>90</v>
      </c>
      <c r="E14" s="157">
        <v>440</v>
      </c>
      <c r="F14" s="106">
        <v>3.5</v>
      </c>
      <c r="G14" s="106">
        <v>10.7</v>
      </c>
      <c r="H14" s="90">
        <v>14.2</v>
      </c>
    </row>
    <row r="15" spans="1:8" x14ac:dyDescent="0.25">
      <c r="B15" s="10" t="s">
        <v>474</v>
      </c>
      <c r="C15" s="70">
        <v>250</v>
      </c>
      <c r="D15" s="70">
        <v>110</v>
      </c>
      <c r="E15" s="157">
        <v>360</v>
      </c>
      <c r="F15" s="106">
        <v>3.2</v>
      </c>
      <c r="G15" s="106">
        <v>3.3</v>
      </c>
      <c r="H15" s="90">
        <v>6.5</v>
      </c>
    </row>
    <row r="16" spans="1:8" ht="25.5" customHeight="1" x14ac:dyDescent="0.3">
      <c r="A16" s="158" t="s">
        <v>475</v>
      </c>
      <c r="B16" s="10"/>
      <c r="C16" s="153">
        <v>900</v>
      </c>
      <c r="D16" s="153">
        <v>250</v>
      </c>
      <c r="E16" s="154">
        <v>1140</v>
      </c>
      <c r="F16" s="155">
        <v>16.7</v>
      </c>
      <c r="G16" s="155">
        <v>31.5</v>
      </c>
      <c r="H16" s="156">
        <v>48.3</v>
      </c>
    </row>
    <row r="17" spans="1:8" x14ac:dyDescent="0.25">
      <c r="B17" s="10" t="s">
        <v>476</v>
      </c>
      <c r="C17" s="70">
        <v>120</v>
      </c>
      <c r="D17" s="70">
        <v>40</v>
      </c>
      <c r="E17" s="157">
        <v>160</v>
      </c>
      <c r="F17" s="106">
        <v>1.1000000000000001</v>
      </c>
      <c r="G17" s="106">
        <v>1.8</v>
      </c>
      <c r="H17" s="90">
        <v>3</v>
      </c>
    </row>
    <row r="18" spans="1:8" x14ac:dyDescent="0.25">
      <c r="B18" s="10" t="s">
        <v>477</v>
      </c>
      <c r="C18" s="70">
        <v>200</v>
      </c>
      <c r="D18" s="70">
        <v>50</v>
      </c>
      <c r="E18" s="157">
        <v>250</v>
      </c>
      <c r="F18" s="106">
        <v>3.2</v>
      </c>
      <c r="G18" s="106">
        <v>10.7</v>
      </c>
      <c r="H18" s="90">
        <v>13.9</v>
      </c>
    </row>
    <row r="19" spans="1:8" x14ac:dyDescent="0.25">
      <c r="B19" s="10" t="s">
        <v>402</v>
      </c>
      <c r="C19" s="70">
        <v>310</v>
      </c>
      <c r="D19" s="70">
        <v>80</v>
      </c>
      <c r="E19" s="157">
        <v>400</v>
      </c>
      <c r="F19" s="106">
        <v>4.5999999999999996</v>
      </c>
      <c r="G19" s="106">
        <v>2.8</v>
      </c>
      <c r="H19" s="90">
        <v>7.4</v>
      </c>
    </row>
    <row r="20" spans="1:8" x14ac:dyDescent="0.25">
      <c r="B20" s="10" t="s">
        <v>403</v>
      </c>
      <c r="C20" s="70">
        <v>270</v>
      </c>
      <c r="D20" s="70">
        <v>70</v>
      </c>
      <c r="E20" s="157">
        <v>340</v>
      </c>
      <c r="F20" s="106">
        <v>7.8</v>
      </c>
      <c r="G20" s="106">
        <v>16.2</v>
      </c>
      <c r="H20" s="90">
        <v>24</v>
      </c>
    </row>
    <row r="21" spans="1:8" ht="2.5" customHeight="1" x14ac:dyDescent="0.25">
      <c r="A21" s="97"/>
      <c r="B21" s="159"/>
      <c r="C21" s="94"/>
      <c r="D21" s="94"/>
      <c r="E21" s="160"/>
      <c r="F21" s="161"/>
      <c r="G21" s="161"/>
      <c r="H21" s="162"/>
    </row>
    <row r="22" spans="1:8" ht="14.5" customHeight="1" x14ac:dyDescent="0.25">
      <c r="A22" s="10"/>
      <c r="B22" s="10"/>
    </row>
    <row r="23" spans="1:8" ht="14.5" x14ac:dyDescent="0.25">
      <c r="A23" s="104">
        <v>1</v>
      </c>
      <c r="B23" s="1" t="s">
        <v>478</v>
      </c>
    </row>
    <row r="24" spans="1:8" ht="56.15" customHeight="1" x14ac:dyDescent="0.25">
      <c r="A24" s="104">
        <v>2</v>
      </c>
      <c r="B24" s="163" t="s">
        <v>479</v>
      </c>
      <c r="C24" s="163"/>
      <c r="D24" s="163"/>
      <c r="E24" s="163"/>
      <c r="F24" s="163"/>
      <c r="G24" s="163"/>
      <c r="H24" s="163"/>
    </row>
    <row r="25" spans="1:8" ht="26.9" customHeight="1" x14ac:dyDescent="0.25">
      <c r="A25" s="101">
        <v>3</v>
      </c>
      <c r="B25" s="102" t="s">
        <v>480</v>
      </c>
      <c r="C25" s="102"/>
      <c r="D25" s="102"/>
      <c r="E25" s="102"/>
      <c r="F25" s="102"/>
      <c r="G25" s="102"/>
      <c r="H25" s="102"/>
    </row>
    <row r="26" spans="1:8" ht="14.5" x14ac:dyDescent="0.25">
      <c r="A26" s="104">
        <v>4</v>
      </c>
      <c r="B26" s="1" t="s">
        <v>361</v>
      </c>
    </row>
    <row r="27" spans="1:8" ht="41.25" customHeight="1" x14ac:dyDescent="0.25">
      <c r="A27" s="104">
        <v>5</v>
      </c>
      <c r="B27" s="102" t="s">
        <v>363</v>
      </c>
      <c r="C27" s="102"/>
      <c r="D27" s="102"/>
      <c r="E27" s="102"/>
      <c r="F27" s="102"/>
      <c r="G27" s="102"/>
      <c r="H27" s="102"/>
    </row>
    <row r="28" spans="1:8" x14ac:dyDescent="0.25">
      <c r="A28" s="1" t="s">
        <v>114</v>
      </c>
      <c r="B28" s="1" t="s">
        <v>364</v>
      </c>
    </row>
    <row r="29" spans="1:8" x14ac:dyDescent="0.25">
      <c r="A29" s="1" t="s">
        <v>106</v>
      </c>
      <c r="B29" s="1" t="s">
        <v>365</v>
      </c>
    </row>
    <row r="32" spans="1:8" ht="28.4" customHeight="1" x14ac:dyDescent="0.3">
      <c r="A32" s="164" t="s">
        <v>481</v>
      </c>
      <c r="B32" s="164"/>
      <c r="C32" s="164"/>
      <c r="D32" s="164"/>
      <c r="E32" s="164"/>
      <c r="F32" s="164"/>
      <c r="G32" s="164"/>
      <c r="H32" s="164"/>
    </row>
    <row r="33" spans="1:7" ht="13" x14ac:dyDescent="0.3">
      <c r="A33" s="13"/>
      <c r="B33" s="13"/>
    </row>
    <row r="34" spans="1:7" ht="16" x14ac:dyDescent="0.6">
      <c r="A34" s="60" t="s">
        <v>285</v>
      </c>
      <c r="B34" s="60"/>
      <c r="C34" s="60" t="s">
        <v>427</v>
      </c>
      <c r="D34" s="60"/>
      <c r="E34" s="60"/>
    </row>
    <row r="35" spans="1:7" ht="16" x14ac:dyDescent="0.6">
      <c r="A35" s="134"/>
      <c r="B35" s="134"/>
      <c r="C35" s="64" t="s">
        <v>289</v>
      </c>
      <c r="D35" s="64" t="s">
        <v>482</v>
      </c>
      <c r="E35" s="152" t="s">
        <v>399</v>
      </c>
    </row>
    <row r="36" spans="1:7" ht="13" x14ac:dyDescent="0.3">
      <c r="A36" s="15" t="s">
        <v>461</v>
      </c>
      <c r="B36" s="10"/>
      <c r="C36" s="153">
        <v>330</v>
      </c>
      <c r="D36" s="153">
        <v>190</v>
      </c>
      <c r="E36" s="154">
        <v>510</v>
      </c>
    </row>
    <row r="37" spans="1:7" x14ac:dyDescent="0.25">
      <c r="B37" s="10" t="s">
        <v>466</v>
      </c>
      <c r="C37" s="70">
        <v>50</v>
      </c>
      <c r="D37" s="70">
        <v>30</v>
      </c>
      <c r="E37" s="157">
        <v>80</v>
      </c>
      <c r="G37" s="165"/>
    </row>
    <row r="38" spans="1:7" x14ac:dyDescent="0.25">
      <c r="B38" s="10" t="s">
        <v>467</v>
      </c>
      <c r="C38" s="70">
        <v>70</v>
      </c>
      <c r="D38" s="70">
        <v>40</v>
      </c>
      <c r="E38" s="157">
        <v>110</v>
      </c>
      <c r="G38" s="165"/>
    </row>
    <row r="39" spans="1:7" x14ac:dyDescent="0.25">
      <c r="B39" s="10" t="s">
        <v>468</v>
      </c>
      <c r="C39" s="70">
        <v>90</v>
      </c>
      <c r="D39" s="70">
        <v>50</v>
      </c>
      <c r="E39" s="157">
        <v>140</v>
      </c>
      <c r="G39" s="165"/>
    </row>
    <row r="40" spans="1:7" x14ac:dyDescent="0.25">
      <c r="B40" s="10" t="s">
        <v>469</v>
      </c>
      <c r="C40" s="70">
        <v>110</v>
      </c>
      <c r="D40" s="70">
        <v>70</v>
      </c>
      <c r="E40" s="157">
        <v>180</v>
      </c>
      <c r="G40" s="165"/>
    </row>
    <row r="41" spans="1:7" ht="26.5" customHeight="1" x14ac:dyDescent="0.3">
      <c r="A41" s="158" t="s">
        <v>470</v>
      </c>
      <c r="B41" s="10"/>
      <c r="C41" s="153">
        <v>420</v>
      </c>
      <c r="D41" s="153">
        <v>150</v>
      </c>
      <c r="E41" s="154">
        <v>580</v>
      </c>
      <c r="G41" s="165"/>
    </row>
    <row r="42" spans="1:7" x14ac:dyDescent="0.25">
      <c r="B42" s="10" t="s">
        <v>471</v>
      </c>
      <c r="C42" s="70">
        <v>80</v>
      </c>
      <c r="D42" s="70">
        <v>60</v>
      </c>
      <c r="E42" s="157">
        <v>140</v>
      </c>
      <c r="G42" s="165"/>
    </row>
    <row r="43" spans="1:7" x14ac:dyDescent="0.25">
      <c r="B43" s="10" t="s">
        <v>472</v>
      </c>
      <c r="C43" s="70">
        <v>70</v>
      </c>
      <c r="D43" s="70">
        <v>30</v>
      </c>
      <c r="E43" s="157">
        <v>100</v>
      </c>
      <c r="G43" s="165"/>
    </row>
    <row r="44" spans="1:7" x14ac:dyDescent="0.25">
      <c r="B44" s="10" t="s">
        <v>473</v>
      </c>
      <c r="C44" s="70">
        <v>90</v>
      </c>
      <c r="D44" s="70">
        <v>30</v>
      </c>
      <c r="E44" s="157">
        <v>120</v>
      </c>
      <c r="G44" s="165"/>
    </row>
    <row r="45" spans="1:7" x14ac:dyDescent="0.25">
      <c r="B45" s="10" t="s">
        <v>474</v>
      </c>
      <c r="C45" s="70">
        <v>190</v>
      </c>
      <c r="D45" s="70">
        <v>40</v>
      </c>
      <c r="E45" s="157">
        <v>220</v>
      </c>
      <c r="G45" s="165"/>
    </row>
    <row r="46" spans="1:7" ht="25.5" customHeight="1" x14ac:dyDescent="0.3">
      <c r="A46" s="158" t="s">
        <v>475</v>
      </c>
      <c r="B46" s="10"/>
      <c r="C46" s="153">
        <v>260</v>
      </c>
      <c r="D46" s="153">
        <v>120</v>
      </c>
      <c r="E46" s="154">
        <v>380</v>
      </c>
      <c r="G46" s="165"/>
    </row>
    <row r="47" spans="1:7" x14ac:dyDescent="0.25">
      <c r="B47" s="10" t="s">
        <v>476</v>
      </c>
      <c r="C47" s="70">
        <v>30</v>
      </c>
      <c r="D47" s="70">
        <v>30</v>
      </c>
      <c r="E47" s="157">
        <v>60</v>
      </c>
      <c r="G47" s="165"/>
    </row>
    <row r="48" spans="1:7" x14ac:dyDescent="0.25">
      <c r="B48" s="10" t="s">
        <v>477</v>
      </c>
      <c r="C48" s="70">
        <v>50</v>
      </c>
      <c r="D48" s="70">
        <v>20</v>
      </c>
      <c r="E48" s="157">
        <v>70</v>
      </c>
      <c r="G48" s="165"/>
    </row>
    <row r="49" spans="1:8" x14ac:dyDescent="0.25">
      <c r="B49" s="10" t="s">
        <v>402</v>
      </c>
      <c r="C49" s="70">
        <v>100</v>
      </c>
      <c r="D49" s="70">
        <v>30</v>
      </c>
      <c r="E49" s="157">
        <v>130</v>
      </c>
      <c r="G49" s="165"/>
    </row>
    <row r="50" spans="1:8" x14ac:dyDescent="0.25">
      <c r="B50" s="10" t="s">
        <v>403</v>
      </c>
      <c r="C50" s="70">
        <v>90</v>
      </c>
      <c r="D50" s="70">
        <v>30</v>
      </c>
      <c r="E50" s="157">
        <v>120</v>
      </c>
      <c r="G50" s="165"/>
    </row>
    <row r="51" spans="1:8" ht="2.9" customHeight="1" x14ac:dyDescent="0.25">
      <c r="A51" s="97"/>
      <c r="B51" s="159"/>
      <c r="C51" s="94"/>
      <c r="D51" s="94"/>
      <c r="E51" s="160"/>
      <c r="G51" s="165">
        <v>0</v>
      </c>
    </row>
    <row r="52" spans="1:8" x14ac:dyDescent="0.25">
      <c r="A52" s="10"/>
      <c r="B52" s="10"/>
    </row>
    <row r="53" spans="1:8" ht="14.5" x14ac:dyDescent="0.25">
      <c r="A53" s="104">
        <v>1</v>
      </c>
      <c r="B53" s="1" t="s">
        <v>357</v>
      </c>
    </row>
    <row r="54" spans="1:8" ht="66.75" customHeight="1" x14ac:dyDescent="0.25">
      <c r="A54" s="104">
        <v>2</v>
      </c>
      <c r="B54" s="163" t="s">
        <v>479</v>
      </c>
      <c r="C54" s="163"/>
      <c r="D54" s="163"/>
      <c r="E54" s="163"/>
      <c r="F54" s="163"/>
      <c r="G54" s="163"/>
      <c r="H54" s="163"/>
    </row>
    <row r="55" spans="1:8" ht="26.9" customHeight="1" x14ac:dyDescent="0.25">
      <c r="A55" s="101">
        <v>3</v>
      </c>
      <c r="B55" s="102" t="s">
        <v>480</v>
      </c>
      <c r="C55" s="102"/>
      <c r="D55" s="102"/>
      <c r="E55" s="102"/>
      <c r="F55" s="102"/>
      <c r="G55" s="102"/>
      <c r="H55" s="102"/>
    </row>
    <row r="56" spans="1:8" ht="14.5" x14ac:dyDescent="0.25">
      <c r="A56" s="104">
        <v>4</v>
      </c>
      <c r="B56" s="1" t="s">
        <v>361</v>
      </c>
    </row>
    <row r="57" spans="1:8" ht="41.25" customHeight="1" x14ac:dyDescent="0.25">
      <c r="A57" s="104">
        <v>5</v>
      </c>
      <c r="B57" s="102" t="s">
        <v>363</v>
      </c>
      <c r="C57" s="102"/>
      <c r="D57" s="102"/>
      <c r="E57" s="102"/>
      <c r="F57" s="102"/>
      <c r="G57" s="102"/>
      <c r="H57" s="102"/>
    </row>
    <row r="58" spans="1:8" x14ac:dyDescent="0.25">
      <c r="A58" s="1" t="s">
        <v>114</v>
      </c>
      <c r="B58" s="1" t="s">
        <v>364</v>
      </c>
    </row>
    <row r="59" spans="1:8" x14ac:dyDescent="0.25">
      <c r="A59" s="1" t="s">
        <v>106</v>
      </c>
      <c r="B59" s="1" t="s">
        <v>365</v>
      </c>
    </row>
    <row r="60" spans="1:8" x14ac:dyDescent="0.25">
      <c r="A60" s="1" t="s">
        <v>422</v>
      </c>
      <c r="B60" s="1" t="s">
        <v>459</v>
      </c>
    </row>
    <row r="63" spans="1:8" x14ac:dyDescent="0.25">
      <c r="C63" s="108"/>
      <c r="D63" s="108"/>
      <c r="E63" s="166"/>
      <c r="G63" s="105"/>
      <c r="H63" s="105"/>
    </row>
    <row r="64" spans="1:8" x14ac:dyDescent="0.25">
      <c r="C64" s="108"/>
      <c r="D64" s="108"/>
      <c r="E64" s="166"/>
      <c r="G64" s="105"/>
      <c r="H64" s="105"/>
    </row>
    <row r="65" spans="3:8" x14ac:dyDescent="0.25">
      <c r="C65" s="108"/>
      <c r="D65" s="108"/>
      <c r="E65" s="166"/>
      <c r="G65" s="105"/>
      <c r="H65" s="105"/>
    </row>
    <row r="66" spans="3:8" x14ac:dyDescent="0.25">
      <c r="C66" s="108"/>
      <c r="D66" s="108"/>
      <c r="E66" s="166"/>
      <c r="G66" s="105"/>
      <c r="H66" s="105"/>
    </row>
    <row r="67" spans="3:8" x14ac:dyDescent="0.25">
      <c r="C67" s="108"/>
      <c r="D67" s="108"/>
      <c r="E67" s="166"/>
      <c r="G67" s="105"/>
      <c r="H67" s="105"/>
    </row>
  </sheetData>
  <mergeCells count="14">
    <mergeCell ref="B54:H54"/>
    <mergeCell ref="B55:H55"/>
    <mergeCell ref="B57:H57"/>
    <mergeCell ref="B24:H24"/>
    <mergeCell ref="B25:H25"/>
    <mergeCell ref="B27:H27"/>
    <mergeCell ref="A32:H32"/>
    <mergeCell ref="A34:B35"/>
    <mergeCell ref="C34:E34"/>
    <mergeCell ref="A1:B1"/>
    <mergeCell ref="A2:H2"/>
    <mergeCell ref="A4:B5"/>
    <mergeCell ref="C4:E4"/>
    <mergeCell ref="F4:H4"/>
  </mergeCells>
  <hyperlinks>
    <hyperlink ref="A1:B1" location="ContentsHead" display="ContentsHead" xr:uid="{E54DC994-373D-407E-BD07-B87AB3CE97A8}"/>
  </hyperlink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4F7E52-6910-4CE0-B4F6-8B10EB242144}">
  <sheetPr codeName="Sheet18"/>
  <dimension ref="A1:F65"/>
  <sheetViews>
    <sheetView zoomScaleNormal="100" workbookViewId="0">
      <pane ySplit="4" topLeftCell="A5" activePane="bottomLeft" state="frozen"/>
      <selection sqref="A1:B1048576"/>
      <selection pane="bottomLeft" sqref="A1:B1"/>
    </sheetView>
  </sheetViews>
  <sheetFormatPr defaultColWidth="0" defaultRowHeight="12.5" x14ac:dyDescent="0.25"/>
  <cols>
    <col min="1" max="1" width="2.54296875" style="1" customWidth="1"/>
    <col min="2" max="2" width="24.453125" style="1" customWidth="1"/>
    <col min="3" max="3" width="14.453125" style="31" customWidth="1"/>
    <col min="4" max="4" width="19.1796875" style="167" customWidth="1"/>
    <col min="5" max="6" width="9" style="1" customWidth="1"/>
    <col min="7" max="16384" width="7" style="1" hidden="1"/>
  </cols>
  <sheetData>
    <row r="1" spans="1:6" x14ac:dyDescent="0.25">
      <c r="A1" s="54" t="s">
        <v>132</v>
      </c>
      <c r="B1" s="54"/>
    </row>
    <row r="2" spans="1:6" ht="29.5" customHeight="1" x14ac:dyDescent="0.3">
      <c r="A2" s="168" t="s">
        <v>483</v>
      </c>
      <c r="B2" s="168"/>
      <c r="C2" s="168"/>
      <c r="D2" s="168"/>
      <c r="E2" s="13"/>
      <c r="F2" s="13"/>
    </row>
    <row r="3" spans="1:6" ht="7.4" customHeight="1" x14ac:dyDescent="0.25"/>
    <row r="4" spans="1:6" ht="33.75" customHeight="1" x14ac:dyDescent="0.6">
      <c r="A4" s="169" t="s">
        <v>285</v>
      </c>
      <c r="B4" s="169"/>
      <c r="C4" s="170" t="s">
        <v>427</v>
      </c>
      <c r="D4" s="171" t="s">
        <v>484</v>
      </c>
    </row>
    <row r="5" spans="1:6" ht="13" x14ac:dyDescent="0.3">
      <c r="A5" s="13" t="s">
        <v>300</v>
      </c>
      <c r="B5" s="13"/>
      <c r="C5" s="172"/>
      <c r="D5" s="173"/>
    </row>
    <row r="6" spans="1:6" ht="12.65" customHeight="1" x14ac:dyDescent="0.25">
      <c r="B6" s="78" t="s">
        <v>461</v>
      </c>
      <c r="C6" s="172">
        <v>1810</v>
      </c>
      <c r="D6" s="174">
        <v>13.6</v>
      </c>
      <c r="E6" s="75"/>
      <c r="F6" s="31"/>
    </row>
    <row r="7" spans="1:6" ht="12.65" customHeight="1" x14ac:dyDescent="0.25">
      <c r="B7" s="78" t="s">
        <v>470</v>
      </c>
      <c r="C7" s="172">
        <v>1410</v>
      </c>
      <c r="D7" s="174">
        <v>11.8</v>
      </c>
      <c r="E7" s="75"/>
    </row>
    <row r="8" spans="1:6" ht="12.65" customHeight="1" x14ac:dyDescent="0.25">
      <c r="B8" s="78" t="s">
        <v>375</v>
      </c>
      <c r="C8" s="172">
        <v>640</v>
      </c>
      <c r="D8" s="174">
        <v>6.7</v>
      </c>
      <c r="E8" s="75"/>
    </row>
    <row r="9" spans="1:6" ht="26.5" customHeight="1" x14ac:dyDescent="0.3">
      <c r="A9" s="13" t="s">
        <v>302</v>
      </c>
      <c r="B9" s="13"/>
      <c r="C9" s="172"/>
      <c r="D9" s="173"/>
    </row>
    <row r="10" spans="1:6" ht="12.65" customHeight="1" x14ac:dyDescent="0.25">
      <c r="B10" s="78" t="s">
        <v>466</v>
      </c>
      <c r="C10" s="172">
        <v>450</v>
      </c>
      <c r="D10" s="174">
        <v>3.2</v>
      </c>
    </row>
    <row r="11" spans="1:6" ht="12.65" customHeight="1" x14ac:dyDescent="0.25">
      <c r="B11" s="78" t="s">
        <v>467</v>
      </c>
      <c r="C11" s="172">
        <v>550</v>
      </c>
      <c r="D11" s="174">
        <v>4.2</v>
      </c>
    </row>
    <row r="12" spans="1:6" ht="12.65" customHeight="1" x14ac:dyDescent="0.25">
      <c r="B12" s="78" t="s">
        <v>468</v>
      </c>
      <c r="C12" s="172">
        <v>480</v>
      </c>
      <c r="D12" s="174">
        <v>3.8</v>
      </c>
    </row>
    <row r="13" spans="1:6" ht="12.65" customHeight="1" x14ac:dyDescent="0.25">
      <c r="B13" s="78" t="s">
        <v>469</v>
      </c>
      <c r="C13" s="172">
        <v>330</v>
      </c>
      <c r="D13" s="174">
        <v>2.4</v>
      </c>
    </row>
    <row r="14" spans="1:6" ht="26.15" customHeight="1" x14ac:dyDescent="0.25">
      <c r="B14" s="78" t="s">
        <v>471</v>
      </c>
      <c r="C14" s="172">
        <v>400</v>
      </c>
      <c r="D14" s="174">
        <v>3.1</v>
      </c>
    </row>
    <row r="15" spans="1:6" ht="12.65" customHeight="1" x14ac:dyDescent="0.25">
      <c r="B15" s="78" t="s">
        <v>472</v>
      </c>
      <c r="C15" s="172">
        <v>400</v>
      </c>
      <c r="D15" s="174">
        <v>3.4</v>
      </c>
    </row>
    <row r="16" spans="1:6" ht="12.65" customHeight="1" x14ac:dyDescent="0.25">
      <c r="B16" s="78" t="s">
        <v>473</v>
      </c>
      <c r="C16" s="172">
        <v>360</v>
      </c>
      <c r="D16" s="174">
        <v>3.1</v>
      </c>
    </row>
    <row r="17" spans="1:6" ht="12.65" customHeight="1" x14ac:dyDescent="0.25">
      <c r="B17" s="78" t="s">
        <v>474</v>
      </c>
      <c r="C17" s="172">
        <v>250</v>
      </c>
      <c r="D17" s="174">
        <v>2.2000000000000002</v>
      </c>
    </row>
    <row r="18" spans="1:6" ht="26.25" customHeight="1" x14ac:dyDescent="0.25">
      <c r="B18" s="78" t="s">
        <v>425</v>
      </c>
      <c r="C18" s="172">
        <v>110</v>
      </c>
      <c r="D18" s="174">
        <v>0.9</v>
      </c>
    </row>
    <row r="19" spans="1:6" ht="12.65" customHeight="1" x14ac:dyDescent="0.25">
      <c r="B19" s="78" t="s">
        <v>485</v>
      </c>
      <c r="C19" s="172">
        <v>210</v>
      </c>
      <c r="D19" s="174">
        <v>2.1</v>
      </c>
    </row>
    <row r="20" spans="1:6" ht="12.65" customHeight="1" x14ac:dyDescent="0.25">
      <c r="B20" s="78" t="s">
        <v>486</v>
      </c>
      <c r="C20" s="172">
        <v>260</v>
      </c>
      <c r="D20" s="174">
        <v>2.9</v>
      </c>
      <c r="F20" s="37"/>
    </row>
    <row r="21" spans="1:6" ht="12.65" customHeight="1" x14ac:dyDescent="0.25">
      <c r="B21" s="78" t="s">
        <v>487</v>
      </c>
      <c r="C21" s="172">
        <v>50</v>
      </c>
      <c r="D21" s="174">
        <v>0.8</v>
      </c>
      <c r="F21" s="37"/>
    </row>
    <row r="22" spans="1:6" ht="26.5" customHeight="1" x14ac:dyDescent="0.3">
      <c r="A22" s="13" t="s">
        <v>315</v>
      </c>
      <c r="B22" s="13"/>
      <c r="C22" s="172"/>
      <c r="D22" s="175"/>
    </row>
    <row r="23" spans="1:6" x14ac:dyDescent="0.25">
      <c r="B23" s="85" t="s">
        <v>488</v>
      </c>
      <c r="C23" s="172">
        <v>130</v>
      </c>
      <c r="D23" s="174">
        <v>0.9</v>
      </c>
    </row>
    <row r="24" spans="1:6" x14ac:dyDescent="0.25">
      <c r="B24" s="85" t="s">
        <v>489</v>
      </c>
      <c r="C24" s="172">
        <v>160</v>
      </c>
      <c r="D24" s="174">
        <v>1.1000000000000001</v>
      </c>
    </row>
    <row r="25" spans="1:6" x14ac:dyDescent="0.25">
      <c r="B25" s="85" t="s">
        <v>490</v>
      </c>
      <c r="C25" s="172">
        <v>160</v>
      </c>
      <c r="D25" s="174">
        <v>1.2</v>
      </c>
    </row>
    <row r="26" spans="1:6" x14ac:dyDescent="0.25">
      <c r="B26" s="85" t="s">
        <v>491</v>
      </c>
      <c r="C26" s="172">
        <v>180</v>
      </c>
      <c r="D26" s="174">
        <v>1.3</v>
      </c>
    </row>
    <row r="27" spans="1:6" x14ac:dyDescent="0.25">
      <c r="B27" s="85" t="s">
        <v>492</v>
      </c>
      <c r="C27" s="172">
        <v>200</v>
      </c>
      <c r="D27" s="174">
        <v>1.5</v>
      </c>
    </row>
    <row r="28" spans="1:6" x14ac:dyDescent="0.25">
      <c r="B28" s="85" t="s">
        <v>493</v>
      </c>
      <c r="C28" s="172">
        <v>170</v>
      </c>
      <c r="D28" s="174">
        <v>1.4</v>
      </c>
    </row>
    <row r="29" spans="1:6" x14ac:dyDescent="0.25">
      <c r="B29" s="85" t="s">
        <v>494</v>
      </c>
      <c r="C29" s="172">
        <v>150</v>
      </c>
      <c r="D29" s="174">
        <v>1.1000000000000001</v>
      </c>
    </row>
    <row r="30" spans="1:6" x14ac:dyDescent="0.25">
      <c r="B30" s="85" t="s">
        <v>495</v>
      </c>
      <c r="C30" s="172">
        <v>170</v>
      </c>
      <c r="D30" s="174">
        <v>1.5</v>
      </c>
    </row>
    <row r="31" spans="1:6" x14ac:dyDescent="0.25">
      <c r="B31" s="85" t="s">
        <v>496</v>
      </c>
      <c r="C31" s="172">
        <v>160</v>
      </c>
      <c r="D31" s="174">
        <v>1.2</v>
      </c>
    </row>
    <row r="32" spans="1:6" x14ac:dyDescent="0.25">
      <c r="B32" s="85" t="s">
        <v>497</v>
      </c>
      <c r="C32" s="172">
        <v>110</v>
      </c>
      <c r="D32" s="174">
        <v>0.8</v>
      </c>
    </row>
    <row r="33" spans="2:6" x14ac:dyDescent="0.25">
      <c r="B33" s="85" t="s">
        <v>369</v>
      </c>
      <c r="C33" s="172">
        <v>90</v>
      </c>
      <c r="D33" s="174">
        <v>0.6</v>
      </c>
    </row>
    <row r="34" spans="2:6" x14ac:dyDescent="0.25">
      <c r="B34" s="85" t="s">
        <v>498</v>
      </c>
      <c r="C34" s="172">
        <v>130</v>
      </c>
      <c r="D34" s="174">
        <v>1</v>
      </c>
    </row>
    <row r="35" spans="2:6" ht="26.5" customHeight="1" x14ac:dyDescent="0.25">
      <c r="B35" s="85" t="s">
        <v>499</v>
      </c>
      <c r="C35" s="176">
        <v>130</v>
      </c>
      <c r="D35" s="174">
        <v>1</v>
      </c>
      <c r="F35" s="31"/>
    </row>
    <row r="36" spans="2:6" x14ac:dyDescent="0.25">
      <c r="B36" s="85" t="s">
        <v>500</v>
      </c>
      <c r="C36" s="176">
        <v>140</v>
      </c>
      <c r="D36" s="174">
        <v>1.1000000000000001</v>
      </c>
      <c r="F36" s="31"/>
    </row>
    <row r="37" spans="2:6" x14ac:dyDescent="0.25">
      <c r="B37" s="85" t="s">
        <v>501</v>
      </c>
      <c r="C37" s="176">
        <v>130</v>
      </c>
      <c r="D37" s="174">
        <v>1</v>
      </c>
      <c r="F37" s="31"/>
    </row>
    <row r="38" spans="2:6" x14ac:dyDescent="0.25">
      <c r="B38" s="85" t="s">
        <v>502</v>
      </c>
      <c r="C38" s="176">
        <v>140</v>
      </c>
      <c r="D38" s="174">
        <v>1.1000000000000001</v>
      </c>
      <c r="F38" s="31"/>
    </row>
    <row r="39" spans="2:6" x14ac:dyDescent="0.25">
      <c r="B39" s="85" t="s">
        <v>503</v>
      </c>
      <c r="C39" s="176">
        <v>160</v>
      </c>
      <c r="D39" s="174">
        <v>1.4</v>
      </c>
      <c r="F39" s="31"/>
    </row>
    <row r="40" spans="2:6" x14ac:dyDescent="0.25">
      <c r="B40" s="85" t="s">
        <v>504</v>
      </c>
      <c r="C40" s="176">
        <v>100</v>
      </c>
      <c r="D40" s="174">
        <v>0.9</v>
      </c>
      <c r="F40" s="31"/>
    </row>
    <row r="41" spans="2:6" x14ac:dyDescent="0.25">
      <c r="B41" s="85" t="s">
        <v>505</v>
      </c>
      <c r="C41" s="176">
        <v>140</v>
      </c>
      <c r="D41" s="174">
        <v>1.2</v>
      </c>
      <c r="F41" s="31"/>
    </row>
    <row r="42" spans="2:6" x14ac:dyDescent="0.25">
      <c r="B42" s="85" t="s">
        <v>506</v>
      </c>
      <c r="C42" s="176">
        <v>120</v>
      </c>
      <c r="D42" s="174">
        <v>1.1000000000000001</v>
      </c>
      <c r="F42" s="31"/>
    </row>
    <row r="43" spans="2:6" x14ac:dyDescent="0.25">
      <c r="B43" s="85" t="s">
        <v>507</v>
      </c>
      <c r="C43" s="176">
        <v>100</v>
      </c>
      <c r="D43" s="174">
        <v>0.8</v>
      </c>
      <c r="F43" s="31"/>
    </row>
    <row r="44" spans="2:6" x14ac:dyDescent="0.25">
      <c r="B44" s="85" t="s">
        <v>508</v>
      </c>
      <c r="C44" s="176">
        <v>100</v>
      </c>
      <c r="D44" s="174">
        <v>0.8</v>
      </c>
      <c r="F44" s="31"/>
    </row>
    <row r="45" spans="2:6" x14ac:dyDescent="0.25">
      <c r="B45" s="85" t="s">
        <v>509</v>
      </c>
      <c r="C45" s="176">
        <v>80</v>
      </c>
      <c r="D45" s="174">
        <v>0.8</v>
      </c>
      <c r="F45" s="31"/>
    </row>
    <row r="46" spans="2:6" x14ac:dyDescent="0.25">
      <c r="B46" s="85" t="s">
        <v>510</v>
      </c>
      <c r="C46" s="176">
        <v>70</v>
      </c>
      <c r="D46" s="174">
        <v>0.6</v>
      </c>
      <c r="F46" s="31"/>
    </row>
    <row r="47" spans="2:6" ht="26.25" customHeight="1" x14ac:dyDescent="0.25">
      <c r="B47" s="85" t="s">
        <v>511</v>
      </c>
      <c r="C47" s="176">
        <v>30</v>
      </c>
      <c r="D47" s="174">
        <v>0.3</v>
      </c>
    </row>
    <row r="48" spans="2:6" ht="12.75" customHeight="1" x14ac:dyDescent="0.25">
      <c r="B48" s="85" t="s">
        <v>512</v>
      </c>
      <c r="C48" s="176">
        <v>30</v>
      </c>
      <c r="D48" s="174">
        <v>0.3</v>
      </c>
    </row>
    <row r="49" spans="1:4" ht="12.75" customHeight="1" x14ac:dyDescent="0.25">
      <c r="B49" s="85" t="s">
        <v>513</v>
      </c>
      <c r="C49" s="176">
        <v>50</v>
      </c>
      <c r="D49" s="174">
        <v>0.4</v>
      </c>
    </row>
    <row r="50" spans="1:4" ht="12.75" customHeight="1" x14ac:dyDescent="0.25">
      <c r="B50" s="85" t="s">
        <v>514</v>
      </c>
      <c r="C50" s="176">
        <v>50</v>
      </c>
      <c r="D50" s="174">
        <v>0.5</v>
      </c>
    </row>
    <row r="51" spans="1:4" ht="12.75" customHeight="1" x14ac:dyDescent="0.25">
      <c r="B51" s="85" t="s">
        <v>515</v>
      </c>
      <c r="C51" s="176">
        <v>70</v>
      </c>
      <c r="D51" s="174">
        <v>0.7</v>
      </c>
    </row>
    <row r="52" spans="1:4" ht="12.75" customHeight="1" x14ac:dyDescent="0.25">
      <c r="B52" s="85" t="s">
        <v>516</v>
      </c>
      <c r="C52" s="176">
        <v>90</v>
      </c>
      <c r="D52" s="174">
        <v>0.8</v>
      </c>
    </row>
    <row r="53" spans="1:4" ht="12.75" customHeight="1" x14ac:dyDescent="0.25">
      <c r="B53" s="85" t="s">
        <v>517</v>
      </c>
      <c r="C53" s="176">
        <v>120</v>
      </c>
      <c r="D53" s="174">
        <v>1.3</v>
      </c>
    </row>
    <row r="54" spans="1:4" ht="12.75" customHeight="1" x14ac:dyDescent="0.25">
      <c r="B54" s="85" t="s">
        <v>518</v>
      </c>
      <c r="C54" s="176">
        <v>70</v>
      </c>
      <c r="D54" s="174">
        <v>0.7</v>
      </c>
    </row>
    <row r="55" spans="1:4" ht="12.75" customHeight="1" x14ac:dyDescent="0.25">
      <c r="B55" s="85" t="s">
        <v>519</v>
      </c>
      <c r="C55" s="176">
        <v>80</v>
      </c>
      <c r="D55" s="174">
        <v>0.8</v>
      </c>
    </row>
    <row r="56" spans="1:4" ht="12.75" customHeight="1" x14ac:dyDescent="0.25">
      <c r="B56" s="85" t="s">
        <v>520</v>
      </c>
      <c r="C56" s="176">
        <v>30</v>
      </c>
      <c r="D56" s="174">
        <v>0.4</v>
      </c>
    </row>
    <row r="57" spans="1:4" ht="12.75" customHeight="1" x14ac:dyDescent="0.25">
      <c r="B57" s="85" t="s">
        <v>521</v>
      </c>
      <c r="C57" s="176">
        <v>20</v>
      </c>
      <c r="D57" s="174">
        <v>0.3</v>
      </c>
    </row>
    <row r="58" spans="1:4" ht="12.75" customHeight="1" x14ac:dyDescent="0.25">
      <c r="B58" s="85" t="s">
        <v>522</v>
      </c>
      <c r="C58" s="176">
        <v>10</v>
      </c>
      <c r="D58" s="174">
        <v>0.1</v>
      </c>
    </row>
    <row r="59" spans="1:4" ht="2.9" customHeight="1" x14ac:dyDescent="0.25">
      <c r="A59" s="97"/>
      <c r="B59" s="177"/>
      <c r="C59" s="178"/>
      <c r="D59" s="179"/>
    </row>
    <row r="60" spans="1:4" x14ac:dyDescent="0.25">
      <c r="A60" s="10"/>
      <c r="B60" s="10"/>
      <c r="C60" s="172"/>
      <c r="D60" s="173"/>
    </row>
    <row r="61" spans="1:4" ht="26.9" customHeight="1" x14ac:dyDescent="0.25">
      <c r="A61" s="104">
        <v>1</v>
      </c>
      <c r="B61" s="180" t="s">
        <v>523</v>
      </c>
      <c r="C61" s="180"/>
      <c r="D61" s="180"/>
    </row>
    <row r="62" spans="1:4" ht="25.4" customHeight="1" x14ac:dyDescent="0.25">
      <c r="A62" s="112" t="s">
        <v>114</v>
      </c>
      <c r="B62" s="180" t="s">
        <v>364</v>
      </c>
      <c r="C62" s="180"/>
      <c r="D62" s="180"/>
    </row>
    <row r="63" spans="1:4" ht="13.4" customHeight="1" x14ac:dyDescent="0.25">
      <c r="A63" s="112" t="s">
        <v>106</v>
      </c>
      <c r="B63" s="180" t="s">
        <v>365</v>
      </c>
      <c r="C63" s="180"/>
      <c r="D63" s="180"/>
    </row>
    <row r="64" spans="1:4" ht="13.4" customHeight="1" x14ac:dyDescent="0.25">
      <c r="A64" s="181" t="s">
        <v>423</v>
      </c>
      <c r="B64" s="180" t="s">
        <v>524</v>
      </c>
      <c r="C64" s="180"/>
      <c r="D64" s="180"/>
    </row>
    <row r="65" spans="1:4" x14ac:dyDescent="0.25">
      <c r="A65" s="1" t="s">
        <v>422</v>
      </c>
      <c r="B65" s="180" t="s">
        <v>459</v>
      </c>
      <c r="C65" s="180"/>
      <c r="D65" s="180"/>
    </row>
  </sheetData>
  <mergeCells count="8">
    <mergeCell ref="B63:D63"/>
    <mergeCell ref="B64:D64"/>
    <mergeCell ref="B65:D65"/>
    <mergeCell ref="A1:B1"/>
    <mergeCell ref="A2:D2"/>
    <mergeCell ref="A4:B4"/>
    <mergeCell ref="B61:D61"/>
    <mergeCell ref="B62:D62"/>
  </mergeCells>
  <hyperlinks>
    <hyperlink ref="A1:B1" location="ContentsHead" display="ContentsHead" xr:uid="{CA0A7777-C3F9-4EA3-B1A2-EC6891E1B1CE}"/>
  </hyperlink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3AD875-69A9-43D1-A29F-361BEFD80FC5}">
  <sheetPr codeName="Sheet23"/>
  <dimension ref="A1:M64"/>
  <sheetViews>
    <sheetView zoomScaleNormal="100" workbookViewId="0">
      <pane ySplit="5" topLeftCell="A6" activePane="bottomLeft" state="frozen"/>
      <selection sqref="A1:B1048576"/>
      <selection pane="bottomLeft" sqref="A1:C1"/>
    </sheetView>
  </sheetViews>
  <sheetFormatPr defaultColWidth="0" defaultRowHeight="12.5" x14ac:dyDescent="0.25"/>
  <cols>
    <col min="1" max="1" width="2.54296875" style="1" customWidth="1"/>
    <col min="2" max="2" width="20.54296875" style="1" customWidth="1"/>
    <col min="3" max="3" width="15" style="1" customWidth="1"/>
    <col min="4" max="4" width="19.1796875" style="1" customWidth="1"/>
    <col min="5" max="6" width="9" style="1" customWidth="1"/>
    <col min="7" max="7" width="0" style="1" hidden="1" customWidth="1"/>
    <col min="8" max="13" width="0" style="1" hidden="1"/>
    <col min="14" max="16384" width="9" style="1" hidden="1"/>
  </cols>
  <sheetData>
    <row r="1" spans="1:6" x14ac:dyDescent="0.25">
      <c r="A1" s="54" t="s">
        <v>132</v>
      </c>
      <c r="B1" s="54"/>
      <c r="C1" s="54"/>
    </row>
    <row r="2" spans="1:6" ht="31.4" customHeight="1" x14ac:dyDescent="0.25">
      <c r="A2" s="168" t="s">
        <v>525</v>
      </c>
      <c r="B2" s="168"/>
      <c r="C2" s="168"/>
      <c r="D2" s="168"/>
    </row>
    <row r="3" spans="1:6" ht="8.5" customHeight="1" x14ac:dyDescent="0.25"/>
    <row r="4" spans="1:6" ht="16.399999999999999" customHeight="1" x14ac:dyDescent="0.6">
      <c r="A4" s="182"/>
      <c r="B4" s="182"/>
      <c r="C4" s="183" t="s">
        <v>526</v>
      </c>
      <c r="D4" s="183"/>
    </row>
    <row r="5" spans="1:6" ht="38.5" customHeight="1" x14ac:dyDescent="0.6">
      <c r="A5" s="184"/>
      <c r="B5" s="184"/>
      <c r="C5" s="185" t="s">
        <v>368</v>
      </c>
      <c r="D5" s="186" t="s">
        <v>527</v>
      </c>
    </row>
    <row r="6" spans="1:6" ht="13" x14ac:dyDescent="0.3">
      <c r="A6" s="13" t="s">
        <v>300</v>
      </c>
      <c r="B6" s="13"/>
    </row>
    <row r="7" spans="1:6" x14ac:dyDescent="0.25">
      <c r="A7" s="79"/>
      <c r="B7" s="78" t="s">
        <v>353</v>
      </c>
      <c r="C7" s="187">
        <v>640</v>
      </c>
      <c r="D7" s="188">
        <v>5</v>
      </c>
      <c r="E7" s="37"/>
      <c r="F7" s="37"/>
    </row>
    <row r="8" spans="1:6" x14ac:dyDescent="0.25">
      <c r="A8" s="79"/>
      <c r="B8" s="78" t="s">
        <v>354</v>
      </c>
      <c r="C8" s="187">
        <v>1420</v>
      </c>
      <c r="D8" s="188">
        <v>10.9</v>
      </c>
      <c r="E8" s="37"/>
      <c r="F8" s="37"/>
    </row>
    <row r="9" spans="1:6" x14ac:dyDescent="0.25">
      <c r="A9" s="79"/>
      <c r="B9" s="78" t="s">
        <v>528</v>
      </c>
      <c r="C9" s="187">
        <v>1580</v>
      </c>
      <c r="D9" s="188">
        <v>14</v>
      </c>
      <c r="E9" s="37"/>
      <c r="F9" s="37"/>
    </row>
    <row r="10" spans="1:6" ht="26.5" customHeight="1" x14ac:dyDescent="0.3">
      <c r="A10" s="13" t="s">
        <v>302</v>
      </c>
      <c r="B10" s="13"/>
      <c r="C10" s="189"/>
      <c r="D10" s="190"/>
      <c r="E10" s="37"/>
      <c r="F10" s="37"/>
    </row>
    <row r="11" spans="1:6" x14ac:dyDescent="0.25">
      <c r="B11" s="78" t="s">
        <v>303</v>
      </c>
      <c r="C11" s="187">
        <v>20</v>
      </c>
      <c r="D11" s="188">
        <v>0.1</v>
      </c>
      <c r="E11" s="37"/>
      <c r="F11" s="37"/>
    </row>
    <row r="12" spans="1:6" x14ac:dyDescent="0.25">
      <c r="B12" s="78" t="s">
        <v>304</v>
      </c>
      <c r="C12" s="187">
        <v>110</v>
      </c>
      <c r="D12" s="188">
        <v>0.9</v>
      </c>
      <c r="E12" s="37"/>
      <c r="F12" s="37"/>
    </row>
    <row r="13" spans="1:6" x14ac:dyDescent="0.25">
      <c r="B13" s="78" t="s">
        <v>305</v>
      </c>
      <c r="C13" s="187">
        <v>220</v>
      </c>
      <c r="D13" s="188">
        <v>1.7</v>
      </c>
      <c r="E13" s="37"/>
      <c r="F13" s="37"/>
    </row>
    <row r="14" spans="1:6" x14ac:dyDescent="0.25">
      <c r="B14" s="78" t="s">
        <v>306</v>
      </c>
      <c r="C14" s="187">
        <v>280</v>
      </c>
      <c r="D14" s="188">
        <v>2.2000000000000002</v>
      </c>
      <c r="E14" s="37"/>
      <c r="F14" s="37"/>
    </row>
    <row r="15" spans="1:6" ht="26.5" customHeight="1" x14ac:dyDescent="0.25">
      <c r="B15" s="78" t="s">
        <v>307</v>
      </c>
      <c r="C15" s="187">
        <v>280</v>
      </c>
      <c r="D15" s="188">
        <v>2</v>
      </c>
      <c r="E15" s="37"/>
      <c r="F15" s="37"/>
    </row>
    <row r="16" spans="1:6" x14ac:dyDescent="0.25">
      <c r="B16" s="78" t="s">
        <v>308</v>
      </c>
      <c r="C16" s="187">
        <v>390</v>
      </c>
      <c r="D16" s="188">
        <v>3.1</v>
      </c>
      <c r="E16" s="37"/>
      <c r="F16" s="37"/>
    </row>
    <row r="17" spans="1:6" x14ac:dyDescent="0.25">
      <c r="B17" s="78" t="s">
        <v>309</v>
      </c>
      <c r="C17" s="187">
        <v>350</v>
      </c>
      <c r="D17" s="188">
        <v>2.5</v>
      </c>
      <c r="E17" s="37"/>
      <c r="F17" s="37"/>
    </row>
    <row r="18" spans="1:6" x14ac:dyDescent="0.25">
      <c r="B18" s="78" t="s">
        <v>310</v>
      </c>
      <c r="C18" s="187">
        <v>410</v>
      </c>
      <c r="D18" s="188">
        <v>3.2</v>
      </c>
      <c r="E18" s="37"/>
      <c r="F18" s="37"/>
    </row>
    <row r="19" spans="1:6" ht="25.5" customHeight="1" x14ac:dyDescent="0.25">
      <c r="B19" s="78" t="s">
        <v>529</v>
      </c>
      <c r="C19" s="187">
        <v>280</v>
      </c>
      <c r="D19" s="188">
        <v>2.4</v>
      </c>
      <c r="E19" s="37"/>
      <c r="F19" s="37"/>
    </row>
    <row r="20" spans="1:6" ht="12.65" customHeight="1" x14ac:dyDescent="0.25">
      <c r="B20" s="78" t="s">
        <v>530</v>
      </c>
      <c r="C20" s="187">
        <v>310</v>
      </c>
      <c r="D20" s="188">
        <v>2.5</v>
      </c>
      <c r="E20" s="37"/>
      <c r="F20" s="37"/>
    </row>
    <row r="21" spans="1:6" ht="12.65" customHeight="1" x14ac:dyDescent="0.25">
      <c r="B21" s="78" t="s">
        <v>531</v>
      </c>
      <c r="C21" s="187">
        <v>380</v>
      </c>
      <c r="D21" s="188">
        <v>3.3</v>
      </c>
      <c r="E21" s="37"/>
      <c r="F21" s="37"/>
    </row>
    <row r="22" spans="1:6" ht="12.65" customHeight="1" x14ac:dyDescent="0.25">
      <c r="B22" s="78" t="s">
        <v>532</v>
      </c>
      <c r="C22" s="187">
        <v>610</v>
      </c>
      <c r="D22" s="188">
        <v>5.8</v>
      </c>
      <c r="E22" s="37"/>
      <c r="F22" s="37"/>
    </row>
    <row r="23" spans="1:6" ht="26.5" customHeight="1" x14ac:dyDescent="0.3">
      <c r="A23" s="13" t="s">
        <v>315</v>
      </c>
      <c r="C23" s="31"/>
      <c r="E23" s="37"/>
      <c r="F23" s="37"/>
    </row>
    <row r="24" spans="1:6" x14ac:dyDescent="0.25">
      <c r="B24" s="85" t="s">
        <v>316</v>
      </c>
      <c r="C24" s="187">
        <v>0</v>
      </c>
      <c r="D24" s="188">
        <v>0</v>
      </c>
      <c r="E24" s="37"/>
      <c r="F24" s="37"/>
    </row>
    <row r="25" spans="1:6" x14ac:dyDescent="0.25">
      <c r="B25" s="85" t="s">
        <v>317</v>
      </c>
      <c r="C25" s="187" t="s">
        <v>436</v>
      </c>
      <c r="D25" s="188" t="s">
        <v>436</v>
      </c>
      <c r="E25" s="37"/>
      <c r="F25" s="37"/>
    </row>
    <row r="26" spans="1:6" x14ac:dyDescent="0.25">
      <c r="B26" s="85" t="s">
        <v>318</v>
      </c>
      <c r="C26" s="187">
        <v>20</v>
      </c>
      <c r="D26" s="188">
        <v>0.1</v>
      </c>
      <c r="E26" s="37"/>
      <c r="F26" s="37"/>
    </row>
    <row r="27" spans="1:6" x14ac:dyDescent="0.25">
      <c r="B27" s="85" t="s">
        <v>319</v>
      </c>
      <c r="C27" s="187">
        <v>20</v>
      </c>
      <c r="D27" s="188">
        <v>0.2</v>
      </c>
      <c r="E27" s="37"/>
      <c r="F27" s="37"/>
    </row>
    <row r="28" spans="1:6" x14ac:dyDescent="0.25">
      <c r="B28" s="85" t="s">
        <v>320</v>
      </c>
      <c r="C28" s="187">
        <v>30</v>
      </c>
      <c r="D28" s="188">
        <v>0.2</v>
      </c>
      <c r="E28" s="37"/>
      <c r="F28" s="37"/>
    </row>
    <row r="29" spans="1:6" x14ac:dyDescent="0.25">
      <c r="B29" s="85" t="s">
        <v>321</v>
      </c>
      <c r="C29" s="187">
        <v>70</v>
      </c>
      <c r="D29" s="188">
        <v>0.5</v>
      </c>
      <c r="E29" s="37"/>
      <c r="F29" s="37"/>
    </row>
    <row r="30" spans="1:6" x14ac:dyDescent="0.25">
      <c r="B30" s="85" t="s">
        <v>322</v>
      </c>
      <c r="C30" s="187">
        <v>70</v>
      </c>
      <c r="D30" s="188">
        <v>0.5</v>
      </c>
      <c r="E30" s="37"/>
      <c r="F30" s="37"/>
    </row>
    <row r="31" spans="1:6" x14ac:dyDescent="0.25">
      <c r="B31" s="85" t="s">
        <v>323</v>
      </c>
      <c r="C31" s="187">
        <v>100</v>
      </c>
      <c r="D31" s="188">
        <v>0.8</v>
      </c>
      <c r="E31" s="37"/>
      <c r="F31" s="37"/>
    </row>
    <row r="32" spans="1:6" x14ac:dyDescent="0.25">
      <c r="B32" s="85" t="s">
        <v>324</v>
      </c>
      <c r="C32" s="187">
        <v>50</v>
      </c>
      <c r="D32" s="188">
        <v>0.4</v>
      </c>
      <c r="E32" s="37"/>
      <c r="F32" s="37"/>
    </row>
    <row r="33" spans="2:6" x14ac:dyDescent="0.25">
      <c r="B33" s="85" t="s">
        <v>325</v>
      </c>
      <c r="C33" s="187">
        <v>100</v>
      </c>
      <c r="D33" s="188">
        <v>0.8</v>
      </c>
      <c r="E33" s="37"/>
      <c r="F33" s="37"/>
    </row>
    <row r="34" spans="2:6" x14ac:dyDescent="0.25">
      <c r="B34" s="85" t="s">
        <v>326</v>
      </c>
      <c r="C34" s="187">
        <v>100</v>
      </c>
      <c r="D34" s="188">
        <v>0.8</v>
      </c>
      <c r="E34" s="37"/>
      <c r="F34" s="37"/>
    </row>
    <row r="35" spans="2:6" x14ac:dyDescent="0.25">
      <c r="B35" s="85" t="s">
        <v>327</v>
      </c>
      <c r="C35" s="187">
        <v>90</v>
      </c>
      <c r="D35" s="188">
        <v>0.7</v>
      </c>
      <c r="E35" s="37"/>
      <c r="F35" s="37"/>
    </row>
    <row r="36" spans="2:6" ht="26.5" customHeight="1" x14ac:dyDescent="0.25">
      <c r="B36" s="85" t="s">
        <v>328</v>
      </c>
      <c r="C36" s="187">
        <v>110</v>
      </c>
      <c r="D36" s="188">
        <v>0.8</v>
      </c>
      <c r="E36" s="37"/>
      <c r="F36" s="37"/>
    </row>
    <row r="37" spans="2:6" x14ac:dyDescent="0.25">
      <c r="B37" s="85" t="s">
        <v>329</v>
      </c>
      <c r="C37" s="187">
        <v>90</v>
      </c>
      <c r="D37" s="188">
        <v>0.6</v>
      </c>
      <c r="E37" s="37"/>
      <c r="F37" s="37"/>
    </row>
    <row r="38" spans="2:6" x14ac:dyDescent="0.25">
      <c r="B38" s="85" t="s">
        <v>330</v>
      </c>
      <c r="C38" s="187">
        <v>90</v>
      </c>
      <c r="D38" s="188">
        <v>0.7</v>
      </c>
      <c r="E38" s="37"/>
      <c r="F38" s="37"/>
    </row>
    <row r="39" spans="2:6" x14ac:dyDescent="0.25">
      <c r="B39" s="85" t="s">
        <v>331</v>
      </c>
      <c r="C39" s="187">
        <v>140</v>
      </c>
      <c r="D39" s="188">
        <v>1.1000000000000001</v>
      </c>
      <c r="E39" s="37"/>
      <c r="F39" s="37"/>
    </row>
    <row r="40" spans="2:6" x14ac:dyDescent="0.25">
      <c r="B40" s="85" t="s">
        <v>332</v>
      </c>
      <c r="C40" s="187">
        <v>120</v>
      </c>
      <c r="D40" s="188">
        <v>1</v>
      </c>
      <c r="E40" s="37"/>
      <c r="F40" s="37"/>
    </row>
    <row r="41" spans="2:6" x14ac:dyDescent="0.25">
      <c r="B41" s="85" t="s">
        <v>333</v>
      </c>
      <c r="C41" s="187">
        <v>130</v>
      </c>
      <c r="D41" s="188">
        <v>1</v>
      </c>
      <c r="E41" s="37"/>
      <c r="F41" s="37"/>
    </row>
    <row r="42" spans="2:6" x14ac:dyDescent="0.25">
      <c r="B42" s="85" t="s">
        <v>334</v>
      </c>
      <c r="C42" s="187">
        <v>100</v>
      </c>
      <c r="D42" s="188">
        <v>0.8</v>
      </c>
      <c r="E42" s="37"/>
      <c r="F42" s="37"/>
    </row>
    <row r="43" spans="2:6" x14ac:dyDescent="0.25">
      <c r="B43" s="85" t="s">
        <v>335</v>
      </c>
      <c r="C43" s="187">
        <v>130</v>
      </c>
      <c r="D43" s="188">
        <v>0.9</v>
      </c>
      <c r="E43" s="37"/>
      <c r="F43" s="37"/>
    </row>
    <row r="44" spans="2:6" x14ac:dyDescent="0.25">
      <c r="B44" s="85" t="s">
        <v>336</v>
      </c>
      <c r="C44" s="187">
        <v>120</v>
      </c>
      <c r="D44" s="188">
        <v>0.8</v>
      </c>
      <c r="E44" s="37"/>
      <c r="F44" s="37"/>
    </row>
    <row r="45" spans="2:6" x14ac:dyDescent="0.25">
      <c r="B45" s="85" t="s">
        <v>337</v>
      </c>
      <c r="C45" s="187">
        <v>150</v>
      </c>
      <c r="D45" s="188">
        <v>1.2</v>
      </c>
      <c r="E45" s="37"/>
      <c r="F45" s="37"/>
    </row>
    <row r="46" spans="2:6" x14ac:dyDescent="0.25">
      <c r="B46" s="85" t="s">
        <v>338</v>
      </c>
      <c r="C46" s="187">
        <v>100</v>
      </c>
      <c r="D46" s="188">
        <v>0.7</v>
      </c>
      <c r="E46" s="37"/>
      <c r="F46" s="37"/>
    </row>
    <row r="47" spans="2:6" x14ac:dyDescent="0.25">
      <c r="B47" s="85" t="s">
        <v>339</v>
      </c>
      <c r="C47" s="187">
        <v>160</v>
      </c>
      <c r="D47" s="188">
        <v>1.3</v>
      </c>
      <c r="E47" s="37"/>
      <c r="F47" s="37"/>
    </row>
    <row r="48" spans="2:6" ht="26.25" customHeight="1" x14ac:dyDescent="0.25">
      <c r="B48" s="85" t="s">
        <v>533</v>
      </c>
      <c r="C48" s="187">
        <v>140</v>
      </c>
      <c r="D48" s="188">
        <v>1.2</v>
      </c>
      <c r="E48" s="37"/>
      <c r="F48" s="37"/>
    </row>
    <row r="49" spans="1:6" ht="12.75" customHeight="1" x14ac:dyDescent="0.25">
      <c r="B49" s="85" t="s">
        <v>534</v>
      </c>
      <c r="C49" s="187">
        <v>60</v>
      </c>
      <c r="D49" s="188">
        <v>0.5</v>
      </c>
      <c r="E49" s="37"/>
      <c r="F49" s="37"/>
    </row>
    <row r="50" spans="1:6" ht="12.75" customHeight="1" x14ac:dyDescent="0.25">
      <c r="B50" s="85" t="s">
        <v>535</v>
      </c>
      <c r="C50" s="187">
        <v>80</v>
      </c>
      <c r="D50" s="188">
        <v>0.7</v>
      </c>
      <c r="E50" s="37"/>
      <c r="F50" s="37"/>
    </row>
    <row r="51" spans="1:6" ht="12.75" customHeight="1" x14ac:dyDescent="0.25">
      <c r="B51" s="85" t="s">
        <v>536</v>
      </c>
      <c r="C51" s="187">
        <v>90</v>
      </c>
      <c r="D51" s="188">
        <v>0.8</v>
      </c>
      <c r="E51" s="37"/>
      <c r="F51" s="37"/>
    </row>
    <row r="52" spans="1:6" ht="12.75" customHeight="1" x14ac:dyDescent="0.25">
      <c r="B52" s="85" t="s">
        <v>537</v>
      </c>
      <c r="C52" s="187">
        <v>110</v>
      </c>
      <c r="D52" s="188">
        <v>0.9</v>
      </c>
      <c r="E52" s="37"/>
      <c r="F52" s="37"/>
    </row>
    <row r="53" spans="1:6" ht="12.75" customHeight="1" x14ac:dyDescent="0.25">
      <c r="B53" s="85" t="s">
        <v>538</v>
      </c>
      <c r="C53" s="187">
        <v>110</v>
      </c>
      <c r="D53" s="188">
        <v>0.9</v>
      </c>
      <c r="E53" s="37"/>
      <c r="F53" s="37"/>
    </row>
    <row r="54" spans="1:6" ht="12.75" customHeight="1" x14ac:dyDescent="0.25">
      <c r="B54" s="85" t="s">
        <v>539</v>
      </c>
      <c r="C54" s="187">
        <v>140</v>
      </c>
      <c r="D54" s="188">
        <v>1.1000000000000001</v>
      </c>
      <c r="E54" s="37"/>
      <c r="F54" s="37"/>
    </row>
    <row r="55" spans="1:6" ht="12.75" customHeight="1" x14ac:dyDescent="0.25">
      <c r="B55" s="85" t="s">
        <v>540</v>
      </c>
      <c r="C55" s="187">
        <v>110</v>
      </c>
      <c r="D55" s="188">
        <v>1</v>
      </c>
      <c r="E55" s="37"/>
      <c r="F55" s="37"/>
    </row>
    <row r="56" spans="1:6" ht="12.75" customHeight="1" x14ac:dyDescent="0.25">
      <c r="B56" s="85" t="s">
        <v>541</v>
      </c>
      <c r="C56" s="187">
        <v>140</v>
      </c>
      <c r="D56" s="188">
        <v>1.3</v>
      </c>
      <c r="E56" s="37"/>
      <c r="F56" s="37"/>
    </row>
    <row r="57" spans="1:6" ht="12.75" customHeight="1" x14ac:dyDescent="0.25">
      <c r="B57" s="85" t="s">
        <v>542</v>
      </c>
      <c r="C57" s="187">
        <v>160</v>
      </c>
      <c r="D57" s="188">
        <v>1.4</v>
      </c>
      <c r="E57" s="37"/>
      <c r="F57" s="37"/>
    </row>
    <row r="58" spans="1:6" ht="12.75" customHeight="1" x14ac:dyDescent="0.25">
      <c r="B58" s="85" t="s">
        <v>543</v>
      </c>
      <c r="C58" s="187">
        <v>190</v>
      </c>
      <c r="D58" s="188">
        <v>1.8</v>
      </c>
      <c r="E58" s="37"/>
      <c r="F58" s="37"/>
    </row>
    <row r="59" spans="1:6" ht="12.75" customHeight="1" x14ac:dyDescent="0.25">
      <c r="B59" s="85" t="s">
        <v>544</v>
      </c>
      <c r="C59" s="187">
        <v>270</v>
      </c>
      <c r="D59" s="188">
        <v>2.6</v>
      </c>
      <c r="E59" s="37"/>
      <c r="F59" s="37"/>
    </row>
    <row r="60" spans="1:6" ht="2.9" customHeight="1" x14ac:dyDescent="0.25">
      <c r="A60" s="97"/>
      <c r="B60" s="191"/>
      <c r="C60" s="192"/>
      <c r="D60" s="193"/>
    </row>
    <row r="61" spans="1:6" x14ac:dyDescent="0.25">
      <c r="B61" s="76"/>
      <c r="C61" s="189"/>
      <c r="D61" s="190"/>
    </row>
    <row r="62" spans="1:6" ht="59.15" customHeight="1" x14ac:dyDescent="0.25">
      <c r="A62" s="104">
        <v>1</v>
      </c>
      <c r="B62" s="180" t="s">
        <v>545</v>
      </c>
      <c r="C62" s="180"/>
      <c r="D62" s="180"/>
    </row>
    <row r="63" spans="1:6" ht="57" customHeight="1" x14ac:dyDescent="0.25">
      <c r="A63" s="104">
        <v>2</v>
      </c>
      <c r="B63" s="180" t="s">
        <v>546</v>
      </c>
      <c r="C63" s="180"/>
      <c r="D63" s="180"/>
    </row>
    <row r="64" spans="1:6" x14ac:dyDescent="0.25">
      <c r="A64" s="1" t="s">
        <v>422</v>
      </c>
      <c r="B64" s="180" t="s">
        <v>459</v>
      </c>
      <c r="C64" s="180"/>
      <c r="D64" s="180"/>
    </row>
  </sheetData>
  <mergeCells count="7">
    <mergeCell ref="B64:D64"/>
    <mergeCell ref="A1:C1"/>
    <mergeCell ref="A2:D2"/>
    <mergeCell ref="A4:B5"/>
    <mergeCell ref="C4:D4"/>
    <mergeCell ref="B62:D62"/>
    <mergeCell ref="B63:D63"/>
  </mergeCells>
  <hyperlinks>
    <hyperlink ref="A1:B1" location="Contents!A1" display="Back to contents" xr:uid="{FD2B55E6-39B3-434A-B9D2-97050102C100}"/>
    <hyperlink ref="A1:C1" location="ContentsHead" display="ContentsHead" xr:uid="{666BFF1C-27F2-4A2C-BC00-B007DBE1ACAB}"/>
  </hyperlinks>
  <pageMargins left="0.7" right="0.7" top="0.75" bottom="0.75" header="0.3" footer="0.3"/>
  <pageSetup paperSize="9"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FFAB9C7B09AD84DB9A79793EE7DD328" ma:contentTypeVersion="11" ma:contentTypeDescription="Create a new document." ma:contentTypeScope="" ma:versionID="7d16fba9d93a8b926e0d39185bbf2903">
  <xsd:schema xmlns:xsd="http://www.w3.org/2001/XMLSchema" xmlns:xs="http://www.w3.org/2001/XMLSchema" xmlns:p="http://schemas.microsoft.com/office/2006/metadata/properties" xmlns:ns2="833cecbf-2595-4598-bc10-ad7b6aac1894" xmlns:ns3="1e7b20a5-8d77-41ed-b0cb-47b1b9161e04" targetNamespace="http://schemas.microsoft.com/office/2006/metadata/properties" ma:root="true" ma:fieldsID="ab0ae011951899d0ae03387b63c0e790" ns2:_="" ns3:_="">
    <xsd:import namespace="833cecbf-2595-4598-bc10-ad7b6aac1894"/>
    <xsd:import namespace="1e7b20a5-8d77-41ed-b0cb-47b1b9161e0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3:SharedWithUsers" minOccurs="0"/>
                <xsd:element ref="ns3:SharedWithDetails" minOccurs="0"/>
                <xsd:element ref="ns2:MediaServiceGenerationTime" minOccurs="0"/>
                <xsd:element ref="ns2:MediaServiceEventHashCode" minOccurs="0"/>
                <xsd:element ref="ns2:MediaServiceDateTake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33cecbf-2595-4598-bc10-ad7b6aac189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e7b20a5-8d77-41ed-b0cb-47b1b9161e04"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44832B8-3F56-43CE-AABD-80085DC1949E}"/>
</file>

<file path=customXml/itemProps2.xml><?xml version="1.0" encoding="utf-8"?>
<ds:datastoreItem xmlns:ds="http://schemas.openxmlformats.org/officeDocument/2006/customXml" ds:itemID="{800BE9A2-3380-49F7-BBEC-E97A27ABC422}"/>
</file>

<file path=customXml/itemProps3.xml><?xml version="1.0" encoding="utf-8"?>
<ds:datastoreItem xmlns:ds="http://schemas.openxmlformats.org/officeDocument/2006/customXml" ds:itemID="{D3719A86-FAEB-4FB9-8FE5-CC43BFCC695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76</vt:i4>
      </vt:variant>
    </vt:vector>
  </HeadingPairs>
  <TitlesOfParts>
    <vt:vector size="94" baseType="lpstr">
      <vt:lpstr>Contents</vt:lpstr>
      <vt:lpstr>ChartData</vt:lpstr>
      <vt:lpstr>Table1</vt:lpstr>
      <vt:lpstr>Table2</vt:lpstr>
      <vt:lpstr>Table3</vt:lpstr>
      <vt:lpstr>Table4</vt:lpstr>
      <vt:lpstr>Table5</vt:lpstr>
      <vt:lpstr>Table6</vt:lpstr>
      <vt:lpstr>Table6a</vt:lpstr>
      <vt:lpstr>Table7</vt:lpstr>
      <vt:lpstr>Fig1.1</vt:lpstr>
      <vt:lpstr>Fig2.2</vt:lpstr>
      <vt:lpstr>Fig2.3</vt:lpstr>
      <vt:lpstr>Fig2.4</vt:lpstr>
      <vt:lpstr>TableA1Hide</vt:lpstr>
      <vt:lpstr>TableA2Hide</vt:lpstr>
      <vt:lpstr>TableA1</vt:lpstr>
      <vt:lpstr>TableA2</vt:lpstr>
      <vt:lpstr>CNRRounded</vt:lpstr>
      <vt:lpstr>CNRRoundedHeader</vt:lpstr>
      <vt:lpstr>ContentsHead</vt:lpstr>
      <vt:lpstr>ContentsQuarterly</vt:lpstr>
      <vt:lpstr>CRERounded</vt:lpstr>
      <vt:lpstr>CRERoundedHeader</vt:lpstr>
      <vt:lpstr>CRHRounded</vt:lpstr>
      <vt:lpstr>CRHRoundedHeader</vt:lpstr>
      <vt:lpstr>CTORounded</vt:lpstr>
      <vt:lpstr>CTORoundedHeader</vt:lpstr>
      <vt:lpstr>DNRRounded</vt:lpstr>
      <vt:lpstr>DNRRoundedHeader</vt:lpstr>
      <vt:lpstr>DRERounded</vt:lpstr>
      <vt:lpstr>DRERoundedHeader</vt:lpstr>
      <vt:lpstr>DRHRounded</vt:lpstr>
      <vt:lpstr>DRHRoundedHeader</vt:lpstr>
      <vt:lpstr>DTORounded</vt:lpstr>
      <vt:lpstr>DTORoundedHeader</vt:lpstr>
      <vt:lpstr>EndRP</vt:lpstr>
      <vt:lpstr>Fig1_1</vt:lpstr>
      <vt:lpstr>Fig2.2Quarter</vt:lpstr>
      <vt:lpstr>Fig2.3Quarter</vt:lpstr>
      <vt:lpstr>Fig2.4Quarter</vt:lpstr>
      <vt:lpstr>fig2_1</vt:lpstr>
      <vt:lpstr>Fig2_2</vt:lpstr>
      <vt:lpstr>Fig2_3</vt:lpstr>
      <vt:lpstr>Fig2_4</vt:lpstr>
      <vt:lpstr>Fig2_5</vt:lpstr>
      <vt:lpstr>Fig2_6a</vt:lpstr>
      <vt:lpstr>Fig2_6b</vt:lpstr>
      <vt:lpstr>Fig2_7</vt:lpstr>
      <vt:lpstr>Fig3_1</vt:lpstr>
      <vt:lpstr>Fig3_2</vt:lpstr>
      <vt:lpstr>Fig3_3</vt:lpstr>
      <vt:lpstr>Fig4_1</vt:lpstr>
      <vt:lpstr>Fig4_2</vt:lpstr>
      <vt:lpstr>Fig4_3</vt:lpstr>
      <vt:lpstr>Fig4_4</vt:lpstr>
      <vt:lpstr>Fig5_1</vt:lpstr>
      <vt:lpstr>Fig5_2</vt:lpstr>
      <vt:lpstr>Fig6_1</vt:lpstr>
      <vt:lpstr>Fig7_1</vt:lpstr>
      <vt:lpstr>FigA1</vt:lpstr>
      <vt:lpstr>Table1</vt:lpstr>
      <vt:lpstr>Table2</vt:lpstr>
      <vt:lpstr>Table3</vt:lpstr>
      <vt:lpstr>Table4</vt:lpstr>
      <vt:lpstr>Table5</vt:lpstr>
      <vt:lpstr>Table5a</vt:lpstr>
      <vt:lpstr>Table5Quarter</vt:lpstr>
      <vt:lpstr>Table6</vt:lpstr>
      <vt:lpstr>Table6a</vt:lpstr>
      <vt:lpstr>Table7</vt:lpstr>
      <vt:lpstr>TableA1!TableA1DeleteColumns</vt:lpstr>
      <vt:lpstr>TableA1DeleteColumns</vt:lpstr>
      <vt:lpstr>TableA1FormulasHeader</vt:lpstr>
      <vt:lpstr>TableA1FormulasLabelControl</vt:lpstr>
      <vt:lpstr>TableA1FormulasLabels</vt:lpstr>
      <vt:lpstr>TableA1FormulasMonths</vt:lpstr>
      <vt:lpstr>TableA2!TableA2DeleteColumns</vt:lpstr>
      <vt:lpstr>TableA2DeleteColumns</vt:lpstr>
      <vt:lpstr>TableA2FormulasFootnotes</vt:lpstr>
      <vt:lpstr>TableA2FormulasHeader</vt:lpstr>
      <vt:lpstr>TableA2FormulasLabelControl</vt:lpstr>
      <vt:lpstr>TableA2FormulasLabels</vt:lpstr>
      <vt:lpstr>TableA2FormulasMonths</vt:lpstr>
      <vt:lpstr>TableCNR</vt:lpstr>
      <vt:lpstr>TableCRE</vt:lpstr>
      <vt:lpstr>TableCRH</vt:lpstr>
      <vt:lpstr>TableA1!TableCTO</vt:lpstr>
      <vt:lpstr>TableCTO</vt:lpstr>
      <vt:lpstr>TableDNR</vt:lpstr>
      <vt:lpstr>TableDRE</vt:lpstr>
      <vt:lpstr>TableDRH</vt:lpstr>
      <vt:lpstr>TableA2!TableDTO</vt:lpstr>
      <vt:lpstr>TableDTO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Rhys Williams</dc:creator>
  <cp:lastModifiedBy>Rhys Williams</cp:lastModifiedBy>
  <dcterms:created xsi:type="dcterms:W3CDTF">2021-04-28T15:30:29Z</dcterms:created>
  <dcterms:modified xsi:type="dcterms:W3CDTF">2021-04-28T15:32:52Z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0x010100BFFAB9C7B09AD84DB9A79793EE7DD328</vt:lpwstr>
  </property>
</Properties>
</file>